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enne_projektmappe" defaultThemeVersion="124226"/>
  <bookViews>
    <workbookView xWindow="4950" yWindow="165" windowWidth="19470" windowHeight="11085" tabRatio="894"/>
  </bookViews>
  <sheets>
    <sheet name="Vejledning" sheetId="20" r:id="rId1"/>
    <sheet name="PL2016" sheetId="26" r:id="rId2"/>
    <sheet name="1. Sammenfatning" sheetId="5" r:id="rId3"/>
    <sheet name="2. Indledning (FP)" sheetId="25" r:id="rId4"/>
    <sheet name="3. Grundforskningsfonden (FP)" sheetId="28" r:id="rId5"/>
    <sheet name="4. Frie Forskningsfond (FP)" sheetId="47" r:id="rId6"/>
    <sheet name="5.1. Innovationsfonden (FP)" sheetId="31" r:id="rId7"/>
    <sheet name="5.1.1. Grand Solutions (FP)" sheetId="33" r:id="rId8"/>
    <sheet name="5.1.2. InnoBooster (FP)" sheetId="35" r:id="rId9"/>
    <sheet name="5.1.3. Talent (FP)" sheetId="37" r:id="rId10"/>
    <sheet name="5.1.3. LanddistriktsVP (FP)" sheetId="42" r:id="rId11"/>
    <sheet name="5.1.4 Int. samarbejdsprog (FP)" sheetId="43" r:id="rId12"/>
    <sheet name="6. Horizon 2020 (FP)" sheetId="44" r:id="rId13"/>
    <sheet name="8. Appendix (FP)" sheetId="45" r:id="rId14"/>
    <sheet name="Øvrige tabeller til appendix" sheetId="48" r:id="rId15"/>
    <sheet name="2. Indledning (LP)" sheetId="6" r:id="rId16"/>
    <sheet name="3. Grundforskningsfonden (LP)" sheetId="27" r:id="rId17"/>
    <sheet name="4. Frie Forskningsfond (LP)" sheetId="46" r:id="rId18"/>
    <sheet name="5.1. Innovationsfonden (LP)" sheetId="29" r:id="rId19"/>
    <sheet name="5.1.1. Grand Solutions (LP)" sheetId="32" r:id="rId20"/>
    <sheet name="5.1.2. InnoBooster (LP)" sheetId="34" r:id="rId21"/>
    <sheet name="5.1.3. Talent (LP)" sheetId="36" r:id="rId22"/>
    <sheet name="5.1.3. LanddistriktsVP (LP)" sheetId="38" r:id="rId23"/>
    <sheet name="5.1.4 Int. samarbejdsprog (LP)" sheetId="40" r:id="rId24"/>
    <sheet name="6. Horizon 2020 (LP)" sheetId="18" r:id="rId25"/>
    <sheet name="8. Appendix (LP)" sheetId="19" r:id="rId26"/>
  </sheets>
  <calcPr calcId="162913"/>
</workbook>
</file>

<file path=xl/calcChain.xml><?xml version="1.0" encoding="utf-8"?>
<calcChain xmlns="http://schemas.openxmlformats.org/spreadsheetml/2006/main">
  <c r="E179" i="47" l="1"/>
  <c r="F179" i="47"/>
  <c r="G179" i="47"/>
  <c r="H179" i="47"/>
  <c r="D179" i="47"/>
  <c r="E176" i="47"/>
  <c r="F176" i="47"/>
  <c r="G176" i="47"/>
  <c r="H176" i="47"/>
  <c r="D176" i="47"/>
  <c r="D40" i="47"/>
  <c r="E40" i="47"/>
  <c r="F40" i="47"/>
  <c r="G40" i="47"/>
  <c r="C40" i="47"/>
  <c r="D12" i="47"/>
  <c r="E12" i="47"/>
  <c r="F12" i="47"/>
  <c r="G12" i="47"/>
  <c r="D13" i="47"/>
  <c r="E13" i="47"/>
  <c r="F13" i="47"/>
  <c r="G13" i="47"/>
  <c r="C13" i="47"/>
  <c r="C12" i="47"/>
  <c r="D190" i="27" l="1"/>
  <c r="C190" i="27"/>
  <c r="C106" i="27" l="1"/>
  <c r="D105" i="27" s="1"/>
  <c r="D95" i="27"/>
  <c r="C95" i="27"/>
  <c r="D94" i="27"/>
  <c r="C94" i="27"/>
  <c r="E93" i="27"/>
  <c r="C93" i="27"/>
  <c r="E92" i="27"/>
  <c r="D92" i="27"/>
  <c r="C92" i="27"/>
  <c r="D91" i="27"/>
  <c r="C91" i="27"/>
  <c r="D87" i="27"/>
  <c r="H133" i="27"/>
  <c r="E133" i="27"/>
  <c r="D133" i="27"/>
  <c r="C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D106" i="27" l="1"/>
  <c r="D100" i="27"/>
  <c r="E96" i="27"/>
  <c r="D102" i="27"/>
  <c r="D103" i="27"/>
  <c r="D96" i="27"/>
  <c r="F133" i="27"/>
  <c r="G114" i="27" s="1"/>
  <c r="C96" i="27"/>
  <c r="D104" i="27"/>
  <c r="D101" i="27"/>
  <c r="G112" i="27"/>
  <c r="G133" i="27" l="1"/>
  <c r="G119" i="27"/>
  <c r="G122" i="27"/>
  <c r="G120" i="27"/>
  <c r="G126" i="27"/>
  <c r="G129" i="27"/>
  <c r="G115" i="27"/>
  <c r="G113" i="27"/>
  <c r="G130" i="27"/>
  <c r="G127" i="27"/>
  <c r="G124" i="27"/>
  <c r="G125" i="27"/>
  <c r="G111" i="27"/>
  <c r="G131" i="27"/>
  <c r="G128" i="27"/>
  <c r="G121" i="27"/>
  <c r="G118" i="27"/>
  <c r="G110" i="27"/>
  <c r="G123" i="27"/>
  <c r="G116" i="27"/>
  <c r="G132" i="27"/>
  <c r="G117" i="27"/>
  <c r="G77" i="27"/>
  <c r="F77" i="27"/>
  <c r="E77" i="27"/>
  <c r="D77" i="27"/>
  <c r="C77" i="27"/>
  <c r="G76" i="27"/>
  <c r="F76" i="27"/>
  <c r="E76" i="27"/>
  <c r="D76" i="27"/>
  <c r="C76" i="27"/>
  <c r="G75" i="27"/>
  <c r="F75" i="27"/>
  <c r="E75" i="27"/>
  <c r="D75" i="27"/>
  <c r="C75" i="27"/>
  <c r="G74" i="27"/>
  <c r="F74" i="27"/>
  <c r="E74" i="27"/>
  <c r="D74" i="27"/>
  <c r="C74" i="27"/>
  <c r="G73" i="27"/>
  <c r="F73" i="27"/>
  <c r="E73" i="27"/>
  <c r="D73" i="27"/>
  <c r="C73" i="27"/>
</calcChain>
</file>

<file path=xl/sharedStrings.xml><?xml version="1.0" encoding="utf-8"?>
<sst xmlns="http://schemas.openxmlformats.org/spreadsheetml/2006/main" count="7781" uniqueCount="1137">
  <si>
    <t>1. Sammenfatning</t>
  </si>
  <si>
    <t>Figur 1.1</t>
  </si>
  <si>
    <t>Innovationsfonden</t>
  </si>
  <si>
    <t>Antal ansøgninger</t>
  </si>
  <si>
    <t>Figur 1.2</t>
  </si>
  <si>
    <t>Ansøgt beløb</t>
  </si>
  <si>
    <t>Bevilget beløb</t>
  </si>
  <si>
    <t>Tabel 1.1</t>
  </si>
  <si>
    <t>Tabel 1.2</t>
  </si>
  <si>
    <t>Gennemsnitlig bevillingsstørrelse</t>
  </si>
  <si>
    <t>Figur 1.3</t>
  </si>
  <si>
    <t>Under 500.000</t>
  </si>
  <si>
    <t>500.000 - 5 mio. kr.</t>
  </si>
  <si>
    <t>5 - 20 mio. kr.</t>
  </si>
  <si>
    <t>20 - 100 mio. kr.</t>
  </si>
  <si>
    <t>30-39</t>
  </si>
  <si>
    <t>40-49</t>
  </si>
  <si>
    <t>50-60</t>
  </si>
  <si>
    <t>Danmarks Tekniske Universitet</t>
  </si>
  <si>
    <t>Copenhagen Business School</t>
  </si>
  <si>
    <t>Københavns Universitet</t>
  </si>
  <si>
    <t>Aalborg Universitet</t>
  </si>
  <si>
    <t>Aarhus Universitet</t>
  </si>
  <si>
    <t>Roskilde Universitet</t>
  </si>
  <si>
    <t>Syddansk Universitet</t>
  </si>
  <si>
    <t>IT-Universitetet i København</t>
  </si>
  <si>
    <t>GTS-institutter</t>
  </si>
  <si>
    <t>Øvrige</t>
  </si>
  <si>
    <t>Figur 2.1</t>
  </si>
  <si>
    <t>Erhvervslivet</t>
  </si>
  <si>
    <t>Den offentlige sektor</t>
  </si>
  <si>
    <t>I alt</t>
  </si>
  <si>
    <t>2. Indledning</t>
  </si>
  <si>
    <t>Figur 2.2</t>
  </si>
  <si>
    <t>Danmarks Grundforskningsfond</t>
  </si>
  <si>
    <t>Tværrådsligt behandlet i DFF</t>
  </si>
  <si>
    <t>DFF i alt</t>
  </si>
  <si>
    <t xml:space="preserve">Antal ansøgninger </t>
  </si>
  <si>
    <t>Kvindelige ansøgere</t>
  </si>
  <si>
    <t>Mandlige ansøgere</t>
  </si>
  <si>
    <t>Procentandel kvinder</t>
  </si>
  <si>
    <t>Ph.d.</t>
  </si>
  <si>
    <t>Antal årsværk</t>
  </si>
  <si>
    <t>Antal stipendier</t>
  </si>
  <si>
    <t>Bevilget beløb mio. kr.</t>
  </si>
  <si>
    <t>Postdoc</t>
  </si>
  <si>
    <t>Andel af bevilget beløb til ph.d. i pct</t>
  </si>
  <si>
    <t>Andel af bevilget beløb til postdoc i pct</t>
  </si>
  <si>
    <t>Antal ansøgninger i alt</t>
  </si>
  <si>
    <t>Procentandel ansøgninger sendt til ekstern bedømmelse</t>
  </si>
  <si>
    <t>Ansøgt beløb i alt</t>
  </si>
  <si>
    <t>Procentandel ansøgt beløb sendt til ekstern bedømmelse</t>
  </si>
  <si>
    <t>Under 100.000 kr.</t>
  </si>
  <si>
    <t>[100.000-500.000 kr.[</t>
  </si>
  <si>
    <t>[500.000-1 mio. kr[</t>
  </si>
  <si>
    <t>[1-5 mio. kr.[</t>
  </si>
  <si>
    <t>[5-10 mio. kr.[</t>
  </si>
  <si>
    <t>[10-20 mio. kr.[</t>
  </si>
  <si>
    <t xml:space="preserve"> </t>
  </si>
  <si>
    <t>Pct.</t>
  </si>
  <si>
    <t>GEUS</t>
  </si>
  <si>
    <t>Kennedy Centret</t>
  </si>
  <si>
    <t>Det Nationale Forskningscenter for Arbejdsmiljø</t>
  </si>
  <si>
    <t>Det Nationale Forskningscenter for Velfærd</t>
  </si>
  <si>
    <t>Statens Serum Institut</t>
  </si>
  <si>
    <t>GTS- institutter</t>
  </si>
  <si>
    <t>Danske hospitaler (inkl. universitetshospitaler)</t>
  </si>
  <si>
    <t>Danske arkiver, museer, biblioteker</t>
  </si>
  <si>
    <t xml:space="preserve">Øvrige offentlige Institutioner </t>
  </si>
  <si>
    <t>Danske private virksomheder (inkl. privathospitaler)</t>
  </si>
  <si>
    <t xml:space="preserve">Danske private non-profit organisationer og fonde </t>
  </si>
  <si>
    <t xml:space="preserve">Udenlandske private virksomheder </t>
  </si>
  <si>
    <t>Udenlandske universiteter</t>
  </si>
  <si>
    <t>Øvrige udenlandske offentlige institutioner</t>
  </si>
  <si>
    <t>Øvrige ansøgere</t>
  </si>
  <si>
    <t>Danske arkiver, museum, biblioteker</t>
  </si>
  <si>
    <t>Danske private non-profit organisationer og fonde</t>
  </si>
  <si>
    <t>Sektorforskningsinstitutioner</t>
  </si>
  <si>
    <t>Udenlandske modtagere</t>
  </si>
  <si>
    <t>Universiteter</t>
  </si>
  <si>
    <t>Øvrige offentlige Institutioner</t>
  </si>
  <si>
    <t>København Universitet</t>
  </si>
  <si>
    <t>Region Hovedstaden inkl. Bornholm</t>
  </si>
  <si>
    <t>Region Midtjylland</t>
  </si>
  <si>
    <t>Region Nordjylland</t>
  </si>
  <si>
    <t>Region Sjælland</t>
  </si>
  <si>
    <t>Region Syddanmark</t>
  </si>
  <si>
    <t>Udlandet</t>
  </si>
  <si>
    <t>Alder</t>
  </si>
  <si>
    <t>&lt;30</t>
  </si>
  <si>
    <t>60&lt;</t>
  </si>
  <si>
    <t>I alt antal ansøgninger</t>
  </si>
  <si>
    <t>I alt ansøgt beløb</t>
  </si>
  <si>
    <t>I alt bevilget beløb</t>
  </si>
  <si>
    <t>Antal bevillinger</t>
  </si>
  <si>
    <t>DFF | Natur og Univers</t>
  </si>
  <si>
    <t>DFF | Samfund og Erhverv</t>
  </si>
  <si>
    <t>DFF | Sundhed og Sygdom</t>
  </si>
  <si>
    <t>DFF | Teknologi og Produktion</t>
  </si>
  <si>
    <t>Figur 3.1</t>
  </si>
  <si>
    <t>Figur 3.2</t>
  </si>
  <si>
    <t>Figur 3.3</t>
  </si>
  <si>
    <t>Figur 4.1</t>
  </si>
  <si>
    <t>InnoBooster</t>
  </si>
  <si>
    <t>Internationale samarbejdsprogrammer</t>
  </si>
  <si>
    <t>E-postdoc</t>
  </si>
  <si>
    <t>E-PhD</t>
  </si>
  <si>
    <t>Iværksætterpilot</t>
  </si>
  <si>
    <t>Tværnationalt samarb.</t>
  </si>
  <si>
    <t>Bilateralt samarb.</t>
  </si>
  <si>
    <t>Antal ansøgninger (fase 1 eller uden faseopdeling)</t>
  </si>
  <si>
    <t>Figur 4.2</t>
  </si>
  <si>
    <t>Ansøgt beløb (fase 1 eller uden faseopdeling)</t>
  </si>
  <si>
    <t>Gennemsnitligt antal parter</t>
  </si>
  <si>
    <t>Tabel 4.2.X</t>
  </si>
  <si>
    <t>Tabel 4.3.X</t>
  </si>
  <si>
    <t>Antal ansøgninger i fase 1</t>
  </si>
  <si>
    <t>Antal ansøgninger i fase 2</t>
  </si>
  <si>
    <t>Ansøgt beløb i fase 1</t>
  </si>
  <si>
    <t>Ansøgt beløb i fase 2</t>
  </si>
  <si>
    <t>Bevilget beløb i mio. kr.</t>
  </si>
  <si>
    <t>IT-Universitet</t>
  </si>
  <si>
    <t>Kennedy Centeret</t>
  </si>
  <si>
    <t>Danske offentlige hospitaler (inkl. universitetshospitaler)</t>
  </si>
  <si>
    <t>Danske arkiver, biblioteker, museer</t>
  </si>
  <si>
    <t>Øvrige offentlige institutioner i Danmark</t>
  </si>
  <si>
    <t>Udenlandske private virksomheder</t>
  </si>
  <si>
    <t>IT-Universitetet</t>
  </si>
  <si>
    <t>Ansøgninger</t>
  </si>
  <si>
    <t>Bevillinger</t>
  </si>
  <si>
    <t>Figur 4.3</t>
  </si>
  <si>
    <t>Figur 4.4</t>
  </si>
  <si>
    <t>Figur 4.5</t>
  </si>
  <si>
    <t>Figur 4.6</t>
  </si>
  <si>
    <t>Tabel 4.4.X</t>
  </si>
  <si>
    <t>Tabel 4.5.X</t>
  </si>
  <si>
    <t>Tabel 4.6.X</t>
  </si>
  <si>
    <t>Tabel 4.7.X</t>
  </si>
  <si>
    <t>Tabel 4.8.X</t>
  </si>
  <si>
    <t>Gennemsnitlig bevillingsstørelse</t>
  </si>
  <si>
    <t>Procentandel</t>
  </si>
  <si>
    <t>0-500.000]</t>
  </si>
  <si>
    <t>]500.000- 1. mio.]</t>
  </si>
  <si>
    <t>]1 mio. - 5 mio. kr.]</t>
  </si>
  <si>
    <t>]5 - 10 mio. kr.]</t>
  </si>
  <si>
    <t>]10-20 mio. kr.]</t>
  </si>
  <si>
    <t>]20-50 mio. kr.]</t>
  </si>
  <si>
    <t>]50-100 mio. kr.]</t>
  </si>
  <si>
    <t>over 100 mio. kr.</t>
  </si>
  <si>
    <t xml:space="preserve">Danske arkiver, biblioteker, museer </t>
  </si>
  <si>
    <t>Figur 4.9</t>
  </si>
  <si>
    <t>Figur 4.10</t>
  </si>
  <si>
    <t>Figur 5.3</t>
  </si>
  <si>
    <t>Samlet budget for ansøgninger</t>
  </si>
  <si>
    <t>Samlet budget for bevillinger</t>
  </si>
  <si>
    <t>Erhvervsakademier og professionshøjskoler</t>
  </si>
  <si>
    <t>Arkitektskolen Aarhus</t>
  </si>
  <si>
    <t>Danske hospitaler (inkl. universitets hospitaler)</t>
  </si>
  <si>
    <t xml:space="preserve">Danske arkiver, bibliotekker, museer </t>
  </si>
  <si>
    <t>Øvrige offentlige institutioner i DK</t>
  </si>
  <si>
    <t>Danske private virksomheder (inkl. privat hospitaler)</t>
  </si>
  <si>
    <t>Øvrige ansøgere/ikke fordelte midler</t>
  </si>
  <si>
    <t>Hovedstaden</t>
  </si>
  <si>
    <t>Midtjylland</t>
  </si>
  <si>
    <t>Nordjylland</t>
  </si>
  <si>
    <t>Sjælland</t>
  </si>
  <si>
    <t>Syddanmark</t>
  </si>
  <si>
    <t>Ikke opgivet / ikke fordelte midler</t>
  </si>
  <si>
    <t>-49 ansatte</t>
  </si>
  <si>
    <t>50-249 ansatte</t>
  </si>
  <si>
    <t>250- ansatte</t>
  </si>
  <si>
    <t>Andet</t>
  </si>
  <si>
    <t>M</t>
  </si>
  <si>
    <t>K</t>
  </si>
  <si>
    <t>NN</t>
  </si>
  <si>
    <t>Note: NN angiver, at der ansøges uden en navngiven ph.d.-kandidat</t>
  </si>
  <si>
    <t>Antal deltagelser</t>
  </si>
  <si>
    <t>Pct. af bevilget beløb</t>
  </si>
  <si>
    <t>Antal</t>
  </si>
  <si>
    <t>ErhvervsPostdoc</t>
  </si>
  <si>
    <t>Antal ansøgte stipendier</t>
  </si>
  <si>
    <t>Antal bevilgede stipendier</t>
  </si>
  <si>
    <t>Succesrate for ansøgte stipendier, pct.</t>
  </si>
  <si>
    <t>Ansøgt beløb, mio. kr.</t>
  </si>
  <si>
    <t>Bevilget beløb, mio. kr.</t>
  </si>
  <si>
    <t>Dimitteret ved ansøgningsfristen</t>
  </si>
  <si>
    <t>Forventet snarlig dimmission</t>
  </si>
  <si>
    <t>Individuel</t>
  </si>
  <si>
    <t>Teams</t>
  </si>
  <si>
    <t>Antal anøgninger</t>
  </si>
  <si>
    <t>Bilaterale samarbejdsprogrammer</t>
  </si>
  <si>
    <t xml:space="preserve"> Dansk-brasiliansk samarbejde </t>
  </si>
  <si>
    <t xml:space="preserve"> Dansk-indisk samarbejde </t>
  </si>
  <si>
    <t xml:space="preserve"> Dansk-kinesisk samarbejde </t>
  </si>
  <si>
    <t xml:space="preserve"> Dansk-koreansk samarbejde </t>
  </si>
  <si>
    <t>Tværnationale samarbejdsprogrammer</t>
  </si>
  <si>
    <t>Eurostars</t>
  </si>
  <si>
    <t>ECSEL</t>
  </si>
  <si>
    <t>Centers of Excellence program</t>
  </si>
  <si>
    <t>Professorprogrammer</t>
  </si>
  <si>
    <t>Samfinansieringsprogrammer</t>
  </si>
  <si>
    <t>Naturvidenskab</t>
  </si>
  <si>
    <t>Teknisk Videnskab</t>
  </si>
  <si>
    <t>Samfundsvidenskab</t>
  </si>
  <si>
    <t>Humaniora</t>
  </si>
  <si>
    <t>Udland</t>
  </si>
  <si>
    <t>Antal igangværende bevillinger</t>
  </si>
  <si>
    <t>Heraf antal nye bevillinger</t>
  </si>
  <si>
    <t>Antal igangværende bevillinger, mænd</t>
  </si>
  <si>
    <t>Antal igangværende bevillinger, kvinder</t>
  </si>
  <si>
    <t>Fra interesse-tilkendegivelse til ansøgning</t>
  </si>
  <si>
    <t>Fra ansøgning til bevilling</t>
  </si>
  <si>
    <t>Fra interesse-tilkendegivelse til bevilling</t>
  </si>
  <si>
    <t>Figur 5.1</t>
  </si>
  <si>
    <t>Figur 5.2</t>
  </si>
  <si>
    <t>Tabel 5.1.X</t>
  </si>
  <si>
    <t>Tabel 5.2.X</t>
  </si>
  <si>
    <t>Tabel 5.3.X</t>
  </si>
  <si>
    <t>Tabel 5.4.X</t>
  </si>
  <si>
    <t>Tabel 5.5.X</t>
  </si>
  <si>
    <t>Antal ansøgninger i alt per investeringstype</t>
  </si>
  <si>
    <t>Antal bevillinger i alt per investeringstype</t>
  </si>
  <si>
    <t>Ansøgt beløb i alt per investeringstype</t>
  </si>
  <si>
    <t>Bevilget beløb i alt per investeringstype</t>
  </si>
  <si>
    <t xml:space="preserve">DFF | Kultur og Kommunikation </t>
  </si>
  <si>
    <t>Tabel 3.1.X</t>
  </si>
  <si>
    <t>Tabel 3.2.X</t>
  </si>
  <si>
    <t>Tabel 3.3.X</t>
  </si>
  <si>
    <t>Tabel 3.4.X</t>
  </si>
  <si>
    <t>Tabel 3.5.X</t>
  </si>
  <si>
    <t>Tabel 4.18.X</t>
  </si>
  <si>
    <t>Tabel 4.19.X</t>
  </si>
  <si>
    <t>3. Danmarks Grundforskningsfond</t>
  </si>
  <si>
    <t>5.1 Innovationsfonden</t>
  </si>
  <si>
    <t>Tabel 5.6.X</t>
  </si>
  <si>
    <t>Tabel 5.7.X</t>
  </si>
  <si>
    <t>Tabel 5.8.X</t>
  </si>
  <si>
    <t>Tabel 5.9.X</t>
  </si>
  <si>
    <t>Tabel 5.10.X</t>
  </si>
  <si>
    <t>Tabel 5.11.X</t>
  </si>
  <si>
    <t>Tabel 5.12.X</t>
  </si>
  <si>
    <t>Tabel 5.13.X</t>
  </si>
  <si>
    <t>Tabel 5.15.X</t>
  </si>
  <si>
    <t>Tabel 5.16.X</t>
  </si>
  <si>
    <t>Tabel 5.21.X</t>
  </si>
  <si>
    <t>Tabel 5.24.X</t>
  </si>
  <si>
    <t>Tabel 5.25.X</t>
  </si>
  <si>
    <t>Tabel 5.26.X</t>
  </si>
  <si>
    <t>Tabel 5.27.X</t>
  </si>
  <si>
    <t>Tabel 5.28.X</t>
  </si>
  <si>
    <t>Tabel 5.29.X</t>
  </si>
  <si>
    <t>Tabel 5.30.X</t>
  </si>
  <si>
    <t>Tabel 5.31.X</t>
  </si>
  <si>
    <t>Tabel 5.36.X</t>
  </si>
  <si>
    <t>Tabel 5.37.X</t>
  </si>
  <si>
    <t>Tabel 5.2</t>
  </si>
  <si>
    <t>Tabel 5.38.X</t>
  </si>
  <si>
    <t>Tabel 5.40.X</t>
  </si>
  <si>
    <t>Tabel 5.41.X</t>
  </si>
  <si>
    <t>Tabel 5.42.X</t>
  </si>
  <si>
    <t>Tabel 5.43.X</t>
  </si>
  <si>
    <t>Figur 5.4</t>
  </si>
  <si>
    <t>Figur 5.5</t>
  </si>
  <si>
    <t>Figur 5.6</t>
  </si>
  <si>
    <t>Figur 5.7</t>
  </si>
  <si>
    <t>Figur 5.8</t>
  </si>
  <si>
    <t>Figur 5.9</t>
  </si>
  <si>
    <t>Figur 5.10</t>
  </si>
  <si>
    <t>Figur 5.11</t>
  </si>
  <si>
    <t>Figur 5.12</t>
  </si>
  <si>
    <t>Figur 5.13</t>
  </si>
  <si>
    <t>Figur 5.14</t>
  </si>
  <si>
    <t>Figur 5.16</t>
  </si>
  <si>
    <t>Tabel 5.44.X</t>
  </si>
  <si>
    <t>Tabel 5.45.X</t>
  </si>
  <si>
    <t>Tabel 5.46.X</t>
  </si>
  <si>
    <t>Tabel 5.47.X</t>
  </si>
  <si>
    <t>Tabel 5.48.X</t>
  </si>
  <si>
    <t>Tabel 5.49.X</t>
  </si>
  <si>
    <t>Tabel 5.50.X</t>
  </si>
  <si>
    <t>Tabel 5.51.X</t>
  </si>
  <si>
    <t>Tabel 5.52.X</t>
  </si>
  <si>
    <t>Tabel 5.53.X</t>
  </si>
  <si>
    <t>Tabel 5.54.X</t>
  </si>
  <si>
    <t>Tabel 5.55.X</t>
  </si>
  <si>
    <t>Tabel 5.56.X</t>
  </si>
  <si>
    <t>Tabel 5.57.X</t>
  </si>
  <si>
    <t>Tabel 5.58.X</t>
  </si>
  <si>
    <t>Tabel 5.59.X</t>
  </si>
  <si>
    <t>Tabel 5.60.X</t>
  </si>
  <si>
    <t>Tabel 5.61.X</t>
  </si>
  <si>
    <t>Tabel 5.62.X</t>
  </si>
  <si>
    <t>5.1.2 InnoBooster</t>
  </si>
  <si>
    <t>5.1.4 Internationale samarbejdsprogrammer</t>
  </si>
  <si>
    <t>Figur 2.3</t>
  </si>
  <si>
    <t>Det Frie Forskningsråd</t>
  </si>
  <si>
    <t>Forskningsprojekter</t>
  </si>
  <si>
    <t>Succesrater for bevilling (antal bevillinger/antal ansøgninger)</t>
  </si>
  <si>
    <t>Succesrate for bevilget beløb (bevilget beløb/ansøgt beløb)</t>
  </si>
  <si>
    <t>I alt antal bevillinger</t>
  </si>
  <si>
    <t>Total</t>
  </si>
  <si>
    <t>Talent</t>
  </si>
  <si>
    <t>Gnms. bevillingsstørrelse samlet per investeringstype</t>
  </si>
  <si>
    <t>Ansøgt beløb (fase 1)</t>
  </si>
  <si>
    <t>Samlet budget for ansøgninger (fase 1)</t>
  </si>
  <si>
    <t>Energi, Klima og Miljø</t>
  </si>
  <si>
    <t>Produktion, Materialer, Digitalisering og IKT</t>
  </si>
  <si>
    <t>Procentandel af bevilget beløb (pct.)</t>
  </si>
  <si>
    <t>Institution</t>
  </si>
  <si>
    <t>De kunsteriske uddannelsesinstitutioner</t>
  </si>
  <si>
    <t>Andre statslige forskningsinstitutioner</t>
  </si>
  <si>
    <t>Gennemsnitlig virksomhedsfinansiering</t>
  </si>
  <si>
    <t xml:space="preserve">Ansøgt beløb </t>
  </si>
  <si>
    <t>Procentandel af bevilget beløb i alt</t>
  </si>
  <si>
    <t>Bevilget beløb,  mio. kr.</t>
  </si>
  <si>
    <t>Det Kongelige Danske Kunstakadamis Skoler for Arkitektur, Design og konservering</t>
  </si>
  <si>
    <t xml:space="preserve">Totalbudget </t>
  </si>
  <si>
    <t>Medfinansiering fra virksomhed i alt</t>
  </si>
  <si>
    <t>Medfinansieringsprocent</t>
  </si>
  <si>
    <t>Note: I totalbudgettet kan der dersuden medgå medfinansiering fra vidensinstitutionen, som ikke er oplyst på ansøgsningstidspunktet.</t>
  </si>
  <si>
    <t>JPI-FACCE MASCUR II</t>
  </si>
  <si>
    <t>JPI-Neurodegenerative diseases</t>
  </si>
  <si>
    <t>JPI- Healthy diet for Healthy Life</t>
  </si>
  <si>
    <t>JPI-More Years Better Life</t>
  </si>
  <si>
    <t>ICT Agri II</t>
  </si>
  <si>
    <t/>
  </si>
  <si>
    <t>Grand Solutions</t>
  </si>
  <si>
    <t>Internationale 
samarbejdsprogrammer</t>
  </si>
  <si>
    <t>Innovationsfonden i alt</t>
  </si>
  <si>
    <t>Succesrate for ansøgning (antal bevillinger/antal ansøgninger)</t>
  </si>
  <si>
    <t>5.1.1 Grand Solutions</t>
  </si>
  <si>
    <t>Sundheds- og veterinærvidenskab</t>
  </si>
  <si>
    <t>5.1.3 Talent</t>
  </si>
  <si>
    <t>Figur 5.17</t>
  </si>
  <si>
    <t>Tabel 5.17.X</t>
  </si>
  <si>
    <t>Tabel 5.18.X</t>
  </si>
  <si>
    <t>Tabel 5.19.X</t>
  </si>
  <si>
    <t>Tabel 5.20.X</t>
  </si>
  <si>
    <t>Tabel 5.22.X</t>
  </si>
  <si>
    <t>Tabel 5.23.X</t>
  </si>
  <si>
    <t>Figur 5.18</t>
  </si>
  <si>
    <t>Figur 5.19</t>
  </si>
  <si>
    <t>Tabel 5.32.X</t>
  </si>
  <si>
    <t>Tabel 5.33.X</t>
  </si>
  <si>
    <t>Tabel 5.34.X</t>
  </si>
  <si>
    <t>Tabel 5.35.X</t>
  </si>
  <si>
    <t>Figur 5.20</t>
  </si>
  <si>
    <t>Succesrate (antal) (pct.)</t>
  </si>
  <si>
    <t>Figur 5.21</t>
  </si>
  <si>
    <t>Tabel 5.1</t>
  </si>
  <si>
    <t>Figur 5.22</t>
  </si>
  <si>
    <t>Figur 5.23</t>
  </si>
  <si>
    <t>Figur 5.24</t>
  </si>
  <si>
    <t>Figur 5.25</t>
  </si>
  <si>
    <t>Figur 5.26</t>
  </si>
  <si>
    <t>Tabel 6.1</t>
  </si>
  <si>
    <t xml:space="preserve">Videnskabelig topkvalitet </t>
  </si>
  <si>
    <t xml:space="preserve">Industrielt lederskab </t>
  </si>
  <si>
    <t xml:space="preserve">Samfundsudfordringer </t>
  </si>
  <si>
    <t>Tværgående programmer</t>
  </si>
  <si>
    <t>Euratom</t>
  </si>
  <si>
    <t>Tabel 6.2</t>
  </si>
  <si>
    <t>Tabel 6.3</t>
  </si>
  <si>
    <t>Ansøgning (antal)</t>
  </si>
  <si>
    <t>Tabel 6.4</t>
  </si>
  <si>
    <t>Horizon 2020 – alle deltagerlande</t>
  </si>
  <si>
    <t>6. Horizon 2020</t>
  </si>
  <si>
    <t>Danmarks deltagelse i Horizon 2020</t>
  </si>
  <si>
    <t>Tabel 6.5</t>
  </si>
  <si>
    <t>Tabel 6.6</t>
  </si>
  <si>
    <t>Tabel 6.8</t>
  </si>
  <si>
    <t>Tabel 6.7</t>
  </si>
  <si>
    <t>Ansøgninger (antal)</t>
  </si>
  <si>
    <t>Horizon 2020</t>
  </si>
  <si>
    <t xml:space="preserve">Succesrate for ansøgning </t>
  </si>
  <si>
    <t xml:space="preserve">Succesrate for ansøgt beløb </t>
  </si>
  <si>
    <t xml:space="preserve">Succesrate ansøgning </t>
  </si>
  <si>
    <t>Individuelle postdocs</t>
  </si>
  <si>
    <t>Sapere Aude-programmet</t>
  </si>
  <si>
    <t>Tabel 1.3</t>
  </si>
  <si>
    <t>Tabel 1.4</t>
  </si>
  <si>
    <t>Det statslige forskningsbudget</t>
  </si>
  <si>
    <t>Det øvrige offentlige forskningsbudget</t>
  </si>
  <si>
    <t>Basismidler til videregående uddannelsesinstitutioner mv.</t>
  </si>
  <si>
    <t>Eksterne statslige midler</t>
  </si>
  <si>
    <t>Øvrige eksterne offentlige midler</t>
  </si>
  <si>
    <t>Kommunale og regionale midler</t>
  </si>
  <si>
    <t>Det offentlige forskningsbudget</t>
  </si>
  <si>
    <t>Figur 2.4</t>
  </si>
  <si>
    <t>Danmarks Innovationsfond</t>
  </si>
  <si>
    <t>EU-bevillinger</t>
  </si>
  <si>
    <t>Øvirge eksterne statslige og offentlige midler</t>
  </si>
  <si>
    <t>Eksterne statslige og offentlige midler i alt</t>
  </si>
  <si>
    <t>Tabel 4.1</t>
  </si>
  <si>
    <t>Succesrate for ansøgt beløb (bevilget beløb/ansøgt beløb)</t>
  </si>
  <si>
    <t>Figur 4.7</t>
  </si>
  <si>
    <t>Figur 4.8</t>
  </si>
  <si>
    <t>Gruppering</t>
  </si>
  <si>
    <t>Typisk projekttid (år)</t>
  </si>
  <si>
    <t>DFF-Individuelt postdocstipendium</t>
  </si>
  <si>
    <t>Ingen øvre beløbsgrænse</t>
  </si>
  <si>
    <t>DFF-Forskningsprojekt 1</t>
  </si>
  <si>
    <t>DFF-Forskningsprojekt 2</t>
  </si>
  <si>
    <t>Sapere Aude: DFF-Forskningsleder-trin 2</t>
  </si>
  <si>
    <t>Typisk 55.000-700.000</t>
  </si>
  <si>
    <t>Forskeruddannelse uden for universiteterne (ph.d)</t>
  </si>
  <si>
    <t>Gruppering af DFF’s virkemidler i fire kategorier</t>
  </si>
  <si>
    <t>Figur 4.11</t>
  </si>
  <si>
    <t>Figur 4.12</t>
  </si>
  <si>
    <t>DFF-Forskningsleder</t>
  </si>
  <si>
    <t>Tabel 4.9.X</t>
  </si>
  <si>
    <t>Tabel 4.15.X</t>
  </si>
  <si>
    <t>Tabel 4.20.X</t>
  </si>
  <si>
    <t>Tabel 4.21.X</t>
  </si>
  <si>
    <t>Tabel 4.22.X</t>
  </si>
  <si>
    <t>Tabel 4.23.X</t>
  </si>
  <si>
    <t>Tabel 4.24.X</t>
  </si>
  <si>
    <t>Succesrate for ansøgning (antal bevillinger/antal ansøgninger, fase 1 eller uden faseopdeling)</t>
  </si>
  <si>
    <t>Succesrate for ansøgt beløb (bevilget beløb/ansøgt beløb,  fase 1 eller uden faseopdeling)</t>
  </si>
  <si>
    <t>Succesrate for ansøgning samlet per investeringstype</t>
  </si>
  <si>
    <t>Succesrate for ansøgt beløb samlet per investeringstype</t>
  </si>
  <si>
    <t>Procentandel af antal bevillinger (pct.)</t>
  </si>
  <si>
    <t>Succesrate for ansøgte stipendier (antal bevillinger/antal ansøgninger)</t>
  </si>
  <si>
    <t>Succesrate for ansøgning (antal bevillinger/antal ansøgninger i fase 1)</t>
  </si>
  <si>
    <t>Succesrate for ansøgt beløb (bevilget beløb/ansøgt beløb i fase 1)</t>
  </si>
  <si>
    <t>2-3</t>
  </si>
  <si>
    <t>3-4</t>
  </si>
  <si>
    <t>4-5</t>
  </si>
  <si>
    <t>1-3</t>
  </si>
  <si>
    <t>Tabel 8.1</t>
  </si>
  <si>
    <t>Det Europæiske Forskningsråd (ERC)</t>
  </si>
  <si>
    <t>Fremtidige og fremspirende teknologier</t>
  </si>
  <si>
    <t>Forskermobilitet og uddannelse 
(Marie Sklodowska-Curie Actions)</t>
  </si>
  <si>
    <t xml:space="preserve">Forskningsinfrastrukturer </t>
  </si>
  <si>
    <t>Tabel 8.2</t>
  </si>
  <si>
    <t>Tabel 8.3</t>
  </si>
  <si>
    <t>Opnået bevilling</t>
  </si>
  <si>
    <t>Tabel 8.4</t>
  </si>
  <si>
    <t>Videnskabelig topkvalitet</t>
  </si>
  <si>
    <t>8. Appendix</t>
  </si>
  <si>
    <t>Industrielt lederskab</t>
  </si>
  <si>
    <t>Tabel 8.5</t>
  </si>
  <si>
    <t>Adgang til risikovillig kapital</t>
  </si>
  <si>
    <t>Administrativ understøttelse af SMV'er</t>
  </si>
  <si>
    <t>Bioteknologi</t>
  </si>
  <si>
    <t>Informations- og kommunikationsteknologi</t>
  </si>
  <si>
    <t>Rumfart</t>
  </si>
  <si>
    <t>Tabel 8.6</t>
  </si>
  <si>
    <t>Tabel 8.7</t>
  </si>
  <si>
    <t>Tabel 8.8</t>
  </si>
  <si>
    <t>Samfundsudfordringer</t>
  </si>
  <si>
    <t>Tabel 8.9</t>
  </si>
  <si>
    <t xml:space="preserve">Bevilget beløb </t>
  </si>
  <si>
    <t>Bioøkonomi</t>
  </si>
  <si>
    <t>Energi</t>
  </si>
  <si>
    <t>Klima</t>
  </si>
  <si>
    <t>Rummelige samfund</t>
  </si>
  <si>
    <t>Sikre samfund</t>
  </si>
  <si>
    <t>Sundhed</t>
  </si>
  <si>
    <t>Transport</t>
  </si>
  <si>
    <t>Tabel 8.10</t>
  </si>
  <si>
    <t>Tabel 8.11</t>
  </si>
  <si>
    <t>Tabel 8.12</t>
  </si>
  <si>
    <t>Cross-theme</t>
  </si>
  <si>
    <t>Videnskab med og for samfundet</t>
  </si>
  <si>
    <t>Udbredelse af topkvalitet og udvidelse af deltagerkredsen</t>
  </si>
  <si>
    <t>Tabel 8.13</t>
  </si>
  <si>
    <t>Tabel 8.14</t>
  </si>
  <si>
    <t>Tabel 8.16</t>
  </si>
  <si>
    <t>Tabel 8.15</t>
  </si>
  <si>
    <t>Indholdsfortegnelse</t>
  </si>
  <si>
    <t>Tabel 5.14.X</t>
  </si>
  <si>
    <t>Biotek, Medico og Sundhed</t>
  </si>
  <si>
    <t>Bioressourcer, 
Fødevare og Livsstil</t>
  </si>
  <si>
    <t>Handel, 
Service og Samfund</t>
  </si>
  <si>
    <t>Infrastruktur, 
Transport og Byggeri</t>
  </si>
  <si>
    <t>Grand Solution 
(Store Projekter)</t>
  </si>
  <si>
    <t>Figur 5.15</t>
  </si>
  <si>
    <t>Gennemsnitlige succesrater i Danmarks Grundforskningsfond, i pct., 2016</t>
  </si>
  <si>
    <t>Pct. Beløb</t>
  </si>
  <si>
    <t>Pct. Bevillinger</t>
  </si>
  <si>
    <t>Mænd</t>
  </si>
  <si>
    <t>Kvinder</t>
  </si>
  <si>
    <t>Antal ansøgninger og bevillinger fordelt på virkemiddel, 2016</t>
  </si>
  <si>
    <t>Ansøgt og bevilget beløb fordelt på forsknings- og innovationsfinansierende aktører, mio. kr., 2016</t>
  </si>
  <si>
    <t>Antal ansøgninger og bevillinger fordelt på forsknings- og innovationsfinansierende aktører, 2016</t>
  </si>
  <si>
    <t>Gennemsnitlige succesrater fordelt på forsknings- og innovationsfinansierende aktører, pct., 2016</t>
  </si>
  <si>
    <t>Gennemsnitlige succesrater fordelt på programmer, pct., 2016</t>
  </si>
  <si>
    <t>Gennemsnitlige bevillingsstørrelser fordelt på forsknings- og innovationsfinansierende aktører, mio. kr., 2016</t>
  </si>
  <si>
    <t>Gennemsnitlige bevillingsstørrelser fordelt på programmer, mio. kr., 2016</t>
  </si>
  <si>
    <t>Gennemsnitlige succesrater for ansøgninger (antal), fordelt på faglige forskningsråd og køn, pct. 2016</t>
  </si>
  <si>
    <t>Gennemsnitlige succesrater for ansøgt beløb, fordelt på faglige forskningsråd og køn, pct., 2016</t>
  </si>
  <si>
    <t>Bevilgede beløb i Det Frie Forskningråd, fordelt på hovedansøgers institutionstilknytning, i mio. kr. og pct., 2016</t>
  </si>
  <si>
    <t>Procentfordeling af bevilget beløb i Det Frie Forskningråd, fordelt på faglige råd og og hovedansøgers institutionstilknytning, i pct., 2016</t>
  </si>
  <si>
    <t>Succesrater i Innovationsfonden, fordelt på investeringstype og virkemiddel, pct., 2016</t>
  </si>
  <si>
    <t>Gennemsnitlige bevillingsstørrelser i Innovationsfonden, fordelt på investeringstype og virkemiddel, i mio. kr., 2016</t>
  </si>
  <si>
    <t>Antal ansøgninger og bevillinger i Innovationsfonden, fordelt på investeringstype og virkemiddel, 2016</t>
  </si>
  <si>
    <t>Ansøgt beløb og bevilget beløb i Innovationsfonden, fordelt på investeringstype og virkemiddel, i mio. kr., 2016</t>
  </si>
  <si>
    <t>Gennemsnitlige succesrater i Innovationsfonden, fordelt på virkemiddel, pct., 2016</t>
  </si>
  <si>
    <t>Ansøgt beløb og bevilget beløb fordelt på virkemiddel, mio. kr., 2016</t>
  </si>
  <si>
    <t>Region</t>
  </si>
  <si>
    <t>Bevilliget beløb</t>
  </si>
  <si>
    <t xml:space="preserve">Pct. </t>
  </si>
  <si>
    <t>Bevilget beløb til Grand Solutions, fordelt på de deltagende parters region i mio. kr. og pct., 2016</t>
  </si>
  <si>
    <t>Succesrater for Grand Solutions, fordelt på fagområde, pct., 2016</t>
  </si>
  <si>
    <t>Innovationsfondens store satsninger i 2016 blev slået op under navnet Store Projekter. Ordningen er siden blevet omdøbt Grand Solutions. Da dette vil være navnet fremadrettet, er ansøgninger til Store Projekter i denne opgørelse kaldet Grand Solutions.</t>
  </si>
  <si>
    <t>Ansøgt beløb og bevilget beløb under Grand Solutions, fordelt på fagområder, mio. kr., 2016</t>
  </si>
  <si>
    <t>Antal ansøgninger og bevillinger under Grand Solutions, fordelt på fagområder, 2016</t>
  </si>
  <si>
    <t>Antal ansøgninger og bevillinger under Grand Solutions, fordelt på faser, 2016</t>
  </si>
  <si>
    <t>Ansøgt beløb og bevilget beløb under Grand Solutions sammenlignet med de samlede projektbudgetter, i mio. kr., 2016</t>
  </si>
  <si>
    <t>Gennemsnitlig bevillingsstørrelse for Grand Solutions, i mio. kr., 2016</t>
  </si>
  <si>
    <t>Succesrater for Grand Solutions, pct., 2016</t>
  </si>
  <si>
    <t>Gennemsnitlige bevillingsstørrelser under Grand Solutions, fordelt på fagområde, i mio. kr., 2016</t>
  </si>
  <si>
    <t>Bevilget beløb i Innovationsfonden,  fordelt på de deltagende parters institutionstilknytning og virkemidler, i mio. kr., 2016</t>
  </si>
  <si>
    <t>Ansøgt og bevilget beløb under ErhvervsPhD, mio. kr. (løbende prise), 2014-2016</t>
  </si>
  <si>
    <t>Ansøgt beløb og bevilget beløb under ErhvervsPhD, i mio. kr., 2016</t>
  </si>
  <si>
    <t>Gennemsnitlig bevillingsstørrelse for ErhvervsPhD, i mio. kr., 2016</t>
  </si>
  <si>
    <t>Succesrate for ErhvervsPhD, i pct., 2016</t>
  </si>
  <si>
    <t>Gennemsnitligt antal parter i ErhvervsPhD-projekter, 2016</t>
  </si>
  <si>
    <t>Antal ansøgninger og bevillinger under ErhvervsPhD, fordelt på køn, 2016</t>
  </si>
  <si>
    <t>Ansøgt beløb og bevilget beløb under ErhvervsPhD, i mio. kr., fordelt på køn, 2016</t>
  </si>
  <si>
    <t>Antal deltagelser og bevilget beløb for ErhvervsPhD fordelt på partens institutionstilknytning, 2016</t>
  </si>
  <si>
    <t>Procentfordeling af deltagende private virksomheder under ErhvervsPhD, fordelt på virksomhedstørrelse, i pct., 2016</t>
  </si>
  <si>
    <t>Antal ansøgninger og bevillinger til ErhvervsPostdoc, fordelt på hovedområder, 2016</t>
  </si>
  <si>
    <t>Ansøgt beløb og bevilget beløb til ErhvervsPostdoc, fordelt på hovedområder, i mio. kr., 2016</t>
  </si>
  <si>
    <t>Bevilget beløb til ErhvervsPostdoc, fordelt på hovedområder, i mio. kr. og pct., 2016</t>
  </si>
  <si>
    <t>Succesrater for ErhvervsPostdoc, fordelt på hovedområder, i pct., 2016</t>
  </si>
  <si>
    <t>Medfinansiering fra virksomhed for ErhvervsPostdoc, fordelt på hovedområder, i mio. kr., 2016</t>
  </si>
  <si>
    <t>Antal ansøgninger for ErhvervsPostdoc, fordelt på hovedområder og beløbsintervaller, 2016</t>
  </si>
  <si>
    <t>Procentfordeling af antal ansøgninger til ErhvervsPostdoc, fordelt på hovedområder og beløbsintervaller, i pct., 2016</t>
  </si>
  <si>
    <t>Antal bevillinger til ErhvervsPostdoc, fordelt på hovedområder og beløbsintervaller, 2016</t>
  </si>
  <si>
    <t>Procentfordeling af antal bevillinger til ErhvervsPostdoc, fordelt på hovedområder og beløbsintervaller, i pct., 2016</t>
  </si>
  <si>
    <t>Ansøgt beløb til ErhvervsPostdoc, fordelt på hovedområder og beløbsintervaller, i mio. kr., 2016</t>
  </si>
  <si>
    <t>Procentfordeling af ansøgt beløb til ErhvervsPostdoc, fordelt på hovedområder og beløbsintervaller, i pct., 2016</t>
  </si>
  <si>
    <t>Bevilget beløb til ErhvervsPostdoc, fordelt på hovedområder og beløbsintervaller, i mio. kr., 2016</t>
  </si>
  <si>
    <t>Procentfordeling af bevilget beløb til ErhvervsPostdoc, fordelt på hovedområder og beløbsintervaller, i pct., 2016</t>
  </si>
  <si>
    <t>Ansøgt og bevilget beløb under Iværksætterpilot, mio. kr. (løbende priser), 2014-2016</t>
  </si>
  <si>
    <t>Antal ansøgninger og bevillinger under Iværksætterpilot, 2014-2016</t>
  </si>
  <si>
    <t>Antal ansøgninger og bevillinger under Iværksætterpilot, 2016</t>
  </si>
  <si>
    <t>Ansøgt beløb og bevilget beløb under Iværksætterpilot, mio. kr.,  2016</t>
  </si>
  <si>
    <t>Succesrate for Iværksætterpilot, pct., 2016</t>
  </si>
  <si>
    <t>Antal ansøgte stipendier og bevillinger under Iværksætterpilot, fordelt på køn, 2016</t>
  </si>
  <si>
    <t>Ansøgt beløb og bevilget beløb under Iværksætterpilot, fordelt på køn, 2016</t>
  </si>
  <si>
    <t>Antal ansøgte stipendier og bevillinger under Iværksætterpilot, fordelt på om ansøger var dimitteret ved ansøgningsfristen eller ej, 2016</t>
  </si>
  <si>
    <t>Antal ansøgning og bevillinger under Iværksætterpilot, fordelt på teams/individuel ansøgning, 2016</t>
  </si>
  <si>
    <t>Antal ansøgninger og bevillinger under ErhvervsPhD, 2010-2016</t>
  </si>
  <si>
    <t>Gennemsnitligt bevilllingsstørrelser</t>
  </si>
  <si>
    <t>Bevillinger fordelt på programmer og køn, beløb opgjort i kr. 2016</t>
  </si>
  <si>
    <t xml:space="preserve">Antal bevillinger </t>
  </si>
  <si>
    <t>I alt:</t>
  </si>
  <si>
    <t>Antal ansøgte stipendier og bevillinger samt ansøgt og bevilget beløb under Iværksætterpilot, fordelt på ansøgers regionale tilhørsforhold, 2016</t>
  </si>
  <si>
    <t>Samlet antal bevillinger</t>
  </si>
  <si>
    <t>Tabel 3.7.X</t>
  </si>
  <si>
    <t>Beløb</t>
  </si>
  <si>
    <t>Antal ansøgninger og bevillinger til InnoBooster, 2014-2016</t>
  </si>
  <si>
    <t>Ansøgt beløb og bevilget beløb under InnoBooster, fordelt på fagområder, i mio. kr., 2016</t>
  </si>
  <si>
    <t>Antal ansøgninger og bevillinger under InnoBooster, fordelt på fagområder, 2016</t>
  </si>
  <si>
    <t>Antal ansøgninger og bevillinger under InnoBooster, 2016</t>
  </si>
  <si>
    <t>Ansøgt beløb og bevilget beløb under InnoBooster sammenlignet med de samlede projektbudgetter, i mio. kr., 2016</t>
  </si>
  <si>
    <t>Gennemsnitlig bevillingsstørrelse for InnoBoosters, i mio. kr., 2016</t>
  </si>
  <si>
    <t>Succesrater for InnoBooster, i pct., 2016</t>
  </si>
  <si>
    <t>Gennemsnitlig virksomhedsfinansiering i InnoBooster-projekter, i pct., 2016</t>
  </si>
  <si>
    <t>Antal og procentfordeling af deltagende private virksomheder under InnoBooster, fordelt på virksomhedstørrelse, 2016</t>
  </si>
  <si>
    <t>Ansøgt og bevilget beløb til InnoBooster, mio. kr. (løbende priser), 2014-2016</t>
  </si>
  <si>
    <t>Succesrater</t>
  </si>
  <si>
    <t xml:space="preserve">Succesrater </t>
  </si>
  <si>
    <t>Antal ansøgninger for ErhvervsPhD, fordelt på hovedområder og beløbsintervaller, 2016</t>
  </si>
  <si>
    <t>Antal bevillinger til ErhvervsPhD, fordelt på hovedområder og beløbsintervaller, 2016</t>
  </si>
  <si>
    <t>Procentfordeling af antal bevillinger til ErhvervsPhD, fordelt på hovedområder og beløbsintervaller, i pct., 2016</t>
  </si>
  <si>
    <t>Ansøgt beløb til ErhvervsPhD, fordelt på hovedområder og beløbsintervaller, i mio. kr., 2016</t>
  </si>
  <si>
    <t>Procentfordeling af ansøgt beløb til ErhvervsPhD, fordelt på hovedområder og beløbsintervaller, i pct., 2016</t>
  </si>
  <si>
    <t>Bevilget beløb til ErhvervsPhD, fordelt på hovedområder og beløbsintervaller, i mio. kr., 2016</t>
  </si>
  <si>
    <t>Procentfordeling af bevilget beløb til ErhvervsPhD, fordelt på hovedområder og beløbsintervaller, i pct., 2016</t>
  </si>
  <si>
    <t>Procentfordeling af antal ansøgninger til ErhvervsPhD, fordelt på hovedområder og beløbsintervaller, i pct., 2016</t>
  </si>
  <si>
    <t>Antal ansøgninger for Iværksætterpilot, fordelt på hovedområder og beløbsintervaller, 2016</t>
  </si>
  <si>
    <t>Procentfordeling af antal ansøgninger til Iværksætterpilot, fordelt på hovedområder og beløbsintervaller, i pct., 2016</t>
  </si>
  <si>
    <t>Antal bevillinger til Iværksætterpilot, fordelt på hovedområder og beløbsintervaller, 2016</t>
  </si>
  <si>
    <t>Procentfordeling af antal bevillinger til Iværksætterpilot, fordelt på hovedområder og beløbsintervaller, i pct., 2016</t>
  </si>
  <si>
    <t>Ansøgt beløb til Iværksætterpilot, fordelt på hovedområder og beløbsintervaller, i mio. kr., 2016</t>
  </si>
  <si>
    <t>Procentfordeling af ansøgt beløb til Iværksætterpilot, fordelt på hovedområder og beløbsintervaller, i pct., 2016</t>
  </si>
  <si>
    <t>Bevilget beløb til Iværksætterpilot, fordelt på hovedområder og beløbsintervaller, i mio. kr., 2016</t>
  </si>
  <si>
    <t>Procentfordeling af bevilget beløb til Iværksætterpilot, fordelt på hovedområder og beløbsintervaller, i pct., 2016</t>
  </si>
  <si>
    <t>Antal ansøgninger og bevillinger i bilaterale samarbejdsprogrammer, 2016</t>
  </si>
  <si>
    <t>Ansøgt beløb og bevilget beløb i bilaterale samarbejdsprogrammer, i mio. kr., 2016</t>
  </si>
  <si>
    <t>Antal bevillinger fra Innovationsfonden til dansk deltagelse i Joint Programming Initiatives (JPI), 2016</t>
  </si>
  <si>
    <t>Antal bevillinger fra Innovationsfonden til dansk deltagelse i European Research Networks (ERA-net), 2016</t>
  </si>
  <si>
    <t>Antal bevillinger og bevilget beløb til tværnationale programmer JPI, 2016</t>
  </si>
  <si>
    <t>Antal bevillinger og bevilget beløb til tværnationale programmer ERA-net, 2016</t>
  </si>
  <si>
    <t>Antal bevillinger og bevilget beløb til tværnationale programmer Art. 185, 2016</t>
  </si>
  <si>
    <t>Antal bevillinger og bevilget beløb til tværnationale programmer Art. 187, 2016</t>
  </si>
  <si>
    <t>Procent</t>
  </si>
  <si>
    <t xml:space="preserve">Antal </t>
  </si>
  <si>
    <t>Antal ansøgninger under Grand Solutions, fordelt på beløbsintervaller, 2016</t>
  </si>
  <si>
    <t>Antal ansøgninger i Innovationsfonden, fordelt på beløbsintervaller, 2016</t>
  </si>
  <si>
    <t>Antal bevillinger i Innovationsfonden, fordelt på beløbsintervaller, 2016</t>
  </si>
  <si>
    <t>Ansøgt beløb i Innovationsfonden, fordelt på beløbsintervaller, i mio. kr., 2016</t>
  </si>
  <si>
    <t>Bevilget beløb i Innovationsfonden, fordelt på beløbsintervaller, i mio. kr., 2016</t>
  </si>
  <si>
    <t>Antal bevillinger under Grand Solutions, fordelt på beløbsintervaller, 2016</t>
  </si>
  <si>
    <t>Ansøgt beløb under Grand Solutions, fordelt på beløbsintervaller, i mio. kr., 2016</t>
  </si>
  <si>
    <t>Bevilget beløb under Grand Solutions, fordelt på beløbsintervaller, i mio. kr., 2016</t>
  </si>
  <si>
    <t>Bevilget beløb til Grand Solutions, fordelt på hovedbevillingshavers institutionstilknytning, i mio. kr. og pct., 2016</t>
  </si>
  <si>
    <t>Bevilget beløb til Grand Solutions, fordelt på alle de deltagende parters institutionstilknytning, i mio. kr. og pct., 2016</t>
  </si>
  <si>
    <t>Bevilget beløb under InnoBooster fordelt på hovedbevillingsindehavers institutionstilknytning, i mio.kr., 2016</t>
  </si>
  <si>
    <t>Bevilget beløb under InnoBooster fordelt på alle de deltagende parters institutionstilknytning, i mio.kr., 2016</t>
  </si>
  <si>
    <t>Bevilget beløb under InnoBooster, fordelt på beløbsintervaller, i mio. kr., 2016</t>
  </si>
  <si>
    <t>Ansøgt beløb under InnoBooster, fordelt på beløbsintervaller, i mio. kr., 2016</t>
  </si>
  <si>
    <t>Antal bevillinger under InnoBooster, fordelt på beløbsintervaller, 2016</t>
  </si>
  <si>
    <t>Antal ansøgninger under InnoBooster, fordelt på beløbsintervaller, 2016</t>
  </si>
  <si>
    <t>Bevilget beløb i Innovationsfonden, fordelt på hovedbevillingshavers institutionstilknytning, i mio. kr., 2016</t>
  </si>
  <si>
    <t>Antal ansøgninger og bevillinger under ErhvervsPhD, i antal og pct., fordelt på alder, 2016</t>
  </si>
  <si>
    <t>I alt ansøgninger</t>
  </si>
  <si>
    <t>I alt bevillinger</t>
  </si>
  <si>
    <t>Antal ansøgninger og bevillinger under ErhvervsPostdoc, i antal og pct., fordelt på alder, 2016</t>
  </si>
  <si>
    <t>I alt ansøgte stipendier</t>
  </si>
  <si>
    <t>I alt bevilget stipendier</t>
  </si>
  <si>
    <t>Ansøgte stipendier</t>
  </si>
  <si>
    <t>Bevilget stipendier</t>
  </si>
  <si>
    <t>Bevilget beløb i Innovationsfonden,  fordelt på de deltagende parters regioner, i mio. kr. og pct., 2016</t>
  </si>
  <si>
    <t>Antal bevillinger og bevilget beløb af deltagende private virksomheder under InnoBooster, fordelt på virksomhedens regionale tilhørsforhold, 2016</t>
  </si>
  <si>
    <t>Antal bevillinger og bevilget beløb af deltagende parter under ErhvervsPhD, fordelt på regionale tilhørsforhold, 2016</t>
  </si>
  <si>
    <t>Antal bevillinger og bevilget beløb af deltagende parter under Iværksætterpilot, fordelt på regionale tilhørsforhold, 2016</t>
  </si>
  <si>
    <t>Ansøgte beløb</t>
  </si>
  <si>
    <t>Succesrate for bevilling (antal bevilget stipendier/antal ansøgte stipendier</t>
  </si>
  <si>
    <t>Antal ansøgt og bevilget beløb under ErhvervsPostdoc, i beløb og pct., fordelt på alder, 2016</t>
  </si>
  <si>
    <t>Succesrate under ErhvervsPostdoc, i pct., fordelt på alder, 2016</t>
  </si>
  <si>
    <t>Succesrate under Iværksætterpilot, i pct., fordelt på alder, 2016</t>
  </si>
  <si>
    <t>Antal ansøgt og bevilget beløb under Iværksætterpilot, i beløb og pct., fordelt på alder, 2016</t>
  </si>
  <si>
    <t>Antal ansøgte og bevilget stipendier under Iværksætterpilot, i antal og pct., fordelt på alder, 2016</t>
  </si>
  <si>
    <t>Antal ansøgt og bevilget beløb under ErhvervsPhD, i beløb og pct., fordelt på alder, 2016</t>
  </si>
  <si>
    <t>Succesrate under ErhvervsPhD, i pct., fordelt på alder, 2016</t>
  </si>
  <si>
    <t>Note: 2016-tallene er foreløbige.</t>
  </si>
  <si>
    <t>Kilde: E-CORDA, marts 2017.</t>
  </si>
  <si>
    <t>Kilde: E-CORDA, marts 2017</t>
  </si>
  <si>
    <t>Generel pris- og løn</t>
  </si>
  <si>
    <t>Samlede investeringer i forskning og udvikling udført i henholdsvis den offentlige og private sektor, pct. af BNP, regnskabstal, 2008 til 2015</t>
  </si>
  <si>
    <t xml:space="preserve">Anm.: 2015-tal er baseret på foreløbige tal. Der er et databrud i 2007 for erhvervslivets investeringer i forskning og udvikling, hvorfor perioden afgrænses til 2008 til 2015. </t>
  </si>
  <si>
    <t xml:space="preserve">Kilde: Danmarks Statistik (CFABNP). </t>
  </si>
  <si>
    <t>mio. kr.</t>
  </si>
  <si>
    <t>Basisforskningsmidler til universiteterne</t>
  </si>
  <si>
    <t>Forsknings- og udviklingsmidler på øvrige videregående uddannelser</t>
  </si>
  <si>
    <t>Danmarks Frie Forskningsfond</t>
  </si>
  <si>
    <t>Godkendte Teknologiske Serviceinstitutter</t>
  </si>
  <si>
    <t>Bidrag til European Spallation Source</t>
  </si>
  <si>
    <t>Øvrige forskningsmidler under Uddannelses- og Forskningsministeriet</t>
  </si>
  <si>
    <t>Forskningsmidler på øvrige ministerområder, herunder udviklings- og demonstrationsprogrammer</t>
  </si>
  <si>
    <t>Øvrige dele af det offentlige forskningsbudget</t>
  </si>
  <si>
    <t>Bevillinger fra Nordisk Ministerråd</t>
  </si>
  <si>
    <t>Det offentlige forskningsbudget i alt (mio. kr.)</t>
  </si>
  <si>
    <t>Offentlige bevillinger i pct. af BNP</t>
  </si>
  <si>
    <r>
      <t>Danmarks Innovationsfond</t>
    </r>
    <r>
      <rPr>
        <vertAlign val="superscript"/>
        <sz val="11"/>
        <color rgb="FF000000"/>
        <rFont val="Calibri"/>
        <family val="2"/>
        <scheme val="minor"/>
      </rPr>
      <t>1)</t>
    </r>
  </si>
  <si>
    <r>
      <t>Bidrag til internationale programmer</t>
    </r>
    <r>
      <rPr>
        <vertAlign val="superscript"/>
        <sz val="11"/>
        <color rgb="FF000000"/>
        <rFont val="Calibri"/>
        <family val="2"/>
        <scheme val="minor"/>
      </rPr>
      <t xml:space="preserve"> 2)</t>
    </r>
  </si>
  <si>
    <r>
      <t xml:space="preserve">PSO-finansieret forskning </t>
    </r>
    <r>
      <rPr>
        <vertAlign val="superscript"/>
        <sz val="11"/>
        <color rgb="FF000000"/>
        <rFont val="Calibri"/>
        <family val="2"/>
        <scheme val="minor"/>
      </rPr>
      <t>3)</t>
    </r>
  </si>
  <si>
    <t>Tabel 2.1</t>
  </si>
  <si>
    <t>Det offentlige forskningsbudget, mio. kr., 2016</t>
  </si>
  <si>
    <t>Eksterne forskningsmidler fordelt på forsknings- og innovationsfinansierende aktører, pct., 2007 til 2016</t>
  </si>
  <si>
    <t>Det offentlige forsknings budget fordelt på bevillingstyper, pct., 2007 til 2016</t>
  </si>
  <si>
    <t>Det offentlige forskningsbudget, mia. kr. (faste priser), 2007 til 2016</t>
  </si>
  <si>
    <t>Anm.: Danmarks Innovationsfond blev etableret den 1. april 2014 ved sammenlægning af Det Strategiske Forskningsråd, Rådet for Teknologi og Innovation og Højteknologifonden. Historiske data for Innovationsfonden er baseret på data fra disse tre råd og fonde.</t>
  </si>
  <si>
    <t>Det offentlige forskningsbudget, mia. kr. (løbende priser), 2007 til 2016</t>
  </si>
  <si>
    <t>Opregning til 2016-pl</t>
  </si>
  <si>
    <t>Kilde: Uddannelses- og Forskningsministeriet</t>
  </si>
  <si>
    <t>Antal ansøgninger/interessetilkendegivelser</t>
  </si>
  <si>
    <t>Uddelinger i Danmarks Grundforskningsfond fordelt på hovedområder og programmer, pct. af bevilget beløb, 2016</t>
  </si>
  <si>
    <t>Antal igangværende bevilinger i Danmarks Grundforskningsfond fordelt på hovedområder, pct. af antal bevilinger, 2016</t>
  </si>
  <si>
    <t>Uddelinger i Danmarks Grundforskningsfond fordelt på hovedansøgers regionale tilhørsforhold, i kr. og pct., 2016</t>
  </si>
  <si>
    <t>Bevilgede beløb i Danmarks Grundforskningsfond, fordelt på hovedansøgers institutionstilknytning, i kr. og pct., 2016</t>
  </si>
  <si>
    <t>Antal igangværende bevillinger fordelt på programmer og hovedområder, 2016</t>
  </si>
  <si>
    <t>Uddelinger fordelt på programmer og hovedområder, i kr.,2016</t>
  </si>
  <si>
    <t>Succesrater fordelt på programmer og gennemsnitlige bevilllingsstørrelser i  kr, 2016</t>
  </si>
  <si>
    <t>Antal igangværende bevillinger fordelt på programmer og køn, 2016</t>
  </si>
  <si>
    <t>Uddelinger i Danmarks Grundforskningsfond, mio. kr. (løbende priser), 2012 til 2016</t>
  </si>
  <si>
    <t>Antal interessetilkendegivelser og bevillinger ved ansøgningsrunder i Danmarks Grundforskningsfond, 2012 til 2016</t>
  </si>
  <si>
    <t>Gennemsnitlige bevillingsstørrelser ved ansøgningsrunder i Danmarks Grundforskningsfond, mio. kr. (løbende priser), 2012 til 2016</t>
  </si>
  <si>
    <t>Uddelinger i Danmarks Grundforskningsfond fordelt på programmer, mio. kr. (løbende priser), 2012 til 2016</t>
  </si>
  <si>
    <t>Antal igangværende bevilinger i Danmarks Grundforskningsfond fordelt på programmer, 2012 til 2016</t>
  </si>
  <si>
    <t>Uddelinger i Danmarks Grundforskningsfond fordelt på hovedområder, pct. af bevilget beløb, 2012 til 2016</t>
  </si>
  <si>
    <t>Antal igangværende bevilinger i Danmarks Grundforskningsfond fordelt på hovedområder,pct. Af Antal bevilinger, 2012 til 2016</t>
  </si>
  <si>
    <t>Antal bevillinger i Danmarks Grundforskningsfond, 2012 til 2016</t>
  </si>
  <si>
    <t>Antal igangværende bevillinger i Danmarks Grundforskningsfond fordelt på hovedansøgers køn, 2012 til 2016</t>
  </si>
  <si>
    <t>Centers of excellence</t>
  </si>
  <si>
    <t>Tabel 3.6.X</t>
  </si>
  <si>
    <t>Tabel 3.8.X</t>
  </si>
  <si>
    <t>Tabel 3.9.X</t>
  </si>
  <si>
    <t>Tabel 3.10.X</t>
  </si>
  <si>
    <t>Tabel 3.11.X</t>
  </si>
  <si>
    <t>Tabel 3.12.X</t>
  </si>
  <si>
    <t>Tabel 3.13.X</t>
  </si>
  <si>
    <t>Tabel 3.14.X</t>
  </si>
  <si>
    <t>Tabel 3.15.X</t>
  </si>
  <si>
    <t>Tabel 3.16.X</t>
  </si>
  <si>
    <t>Uddelinger i Danmarks Grundforskningsfond, mio. kr. (faste priser), 2012 til 2016</t>
  </si>
  <si>
    <t>Uddelinger i Danmarks Grundforskningsfond fordelt på programmer, mio. kr. (faste priser), 2012 til 2016</t>
  </si>
  <si>
    <t>Gennemsnitlige bevillingsstørrelser ved ansøgningsrunder i Danmarks Grundforskningsfond, mio. kr. (faste priser), 2012 til 2016</t>
  </si>
  <si>
    <t>Succesrater fordelt på programmer og gennemsnitlige bevilllingsstørrelser i  kr., 2016</t>
  </si>
  <si>
    <t>NA</t>
  </si>
  <si>
    <t>Landdistriktsvækstpilot</t>
  </si>
  <si>
    <t>Mio</t>
  </si>
  <si>
    <t xml:space="preserve">               -  </t>
  </si>
  <si>
    <t>-</t>
  </si>
  <si>
    <t>ErhvervsPhD i den private sektor</t>
  </si>
  <si>
    <t>N/A</t>
  </si>
  <si>
    <t>Ikke angivet</t>
  </si>
  <si>
    <t>Biotek, Medico &amp; Sundhed</t>
  </si>
  <si>
    <t>ErhvervsPhD i den offentlige sektor</t>
  </si>
  <si>
    <t>5.1.5 Landdistrikstvækstpilot</t>
  </si>
  <si>
    <t>Ansøgt beløb og bevilget beløb under Landdistrikstvækstpilot, fordelt på fagområder, i mio. kr., 2016</t>
  </si>
  <si>
    <t>Antal ansøgninger og bevillinger under Landdistrikstvækstpilot, fordelt på fagområder, 2016</t>
  </si>
  <si>
    <t>Antal ansøgninger og bevillinger under Landdistrikstvækstpilot, 2016</t>
  </si>
  <si>
    <t>Ansøgt beløb og bevilget beløb under Landdistrikstvækstpilot sammenlignet med de samlede projektbudgetter, i mio. kr., 2016</t>
  </si>
  <si>
    <t>Gennemsnitlig bevillingsstørrelse for Landdistrikstvækstpilot, i mio. kr., 2016</t>
  </si>
  <si>
    <t>Antal ansøgninger under Landdistrikstvækstpilot, fordelt på beløbsintervaller, 2016</t>
  </si>
  <si>
    <t>Antal bevillinger under Landdistrikstvækstpilot, fordelt på beløbsintervaller, 2016</t>
  </si>
  <si>
    <t>Ansøgt beløb under Landdistrikstvækstpilot, fordelt på beløbsintervaller, i mio. kr., 2016</t>
  </si>
  <si>
    <t>Bevilget beløb under Landdistrikstvækstpilot, fordelt på beløbsintervaller, i mio. kr., 2016</t>
  </si>
  <si>
    <t>Succesrater for Landdistrikstvækstpilot, i pct., 2016</t>
  </si>
  <si>
    <t>Gennemsnitlig virksomhedsfinansiering i Landdistrikstvækstpilot-projekter, i pct., 2016</t>
  </si>
  <si>
    <t>Bevilget beløb under Landdistrikstvækstpilot fordelt på hovedbevillingsindehavers institutionstilknytning, i mio.kr., 2016</t>
  </si>
  <si>
    <t>Bevilget beløb under Landdistrikstvækstpilot fordelt på alle de deltagende parters institutionstilknytning, i mio.kr., 2016</t>
  </si>
  <si>
    <t>Antal bevillinger og bevilget beløb af deltagende private virksomheder under Landdistrikstvækstpilot, fordelt på virksomhedens regionale tilhørsforhold, 2016</t>
  </si>
  <si>
    <t>Antal og procentfordeling af deltagende private virksomheder under Landdistrikstvækstpilot, fordelt på virksomhedstørrelse, 2016</t>
  </si>
  <si>
    <t>Waterworks 2014</t>
  </si>
  <si>
    <t>Waterworks 2015</t>
  </si>
  <si>
    <t>FACCE Surplus</t>
  </si>
  <si>
    <t>BONUS</t>
  </si>
  <si>
    <t>Note: Omfatter ordningerne Grand Solutions, InnoBooster, Talent og Landdistriktsvækstpilot.</t>
  </si>
  <si>
    <t>[0-500.000 kr.[</t>
  </si>
  <si>
    <t>Anm.: Omfatter ordningerne Grand Solutions, InnoBooster, Talent og Landdistriktsvækstpilot.</t>
  </si>
  <si>
    <t>Anm.: Omfatter ordningerne Grand Solutions, InnoBooster, Talent og Landdistriktsvækstpilot. Der er fire ansøgninger under Grand Solutions, der ikke kan fordeles på bevillingsstørrelse.</t>
  </si>
  <si>
    <t>Mio. kr.</t>
  </si>
  <si>
    <t>Anm.: Der er kun private virksomheder i InnoBooster.</t>
  </si>
  <si>
    <t>Anm.: Opgjort på bevillinger.</t>
  </si>
  <si>
    <t>Ansøgt og bevilget beløb under Grand Solutions, mio. kr. (løbende priser), 2014 til 2016</t>
  </si>
  <si>
    <t>Antal ansøgninger og bevillinger under Grand Solutions, 2014 til 2016</t>
  </si>
  <si>
    <t>Ansøgt og bevilget beløb under Grand Solutions, mio. kr. (faste priser), 2014 til 2016</t>
  </si>
  <si>
    <t xml:space="preserve">Anm.: Der er pricipielt ikke nogen øvregrænse for størrelsen af en Grand Solution bevilling. I tabellerne er alle beløb over 20 mio. kr. lagt ind i kategorien "[10-20 mio. kr.[". </t>
  </si>
  <si>
    <t>Ansøgt og bevilget beløb til InnoBooster, mio. kr. (faste priser, 2014 til 2016</t>
  </si>
  <si>
    <t>Antal ansøgninger og bevillinger til InnoBooster, 2014 til 2016</t>
  </si>
  <si>
    <t>Tabel 5.39X</t>
  </si>
  <si>
    <t>Succesrater for ansøgt beløb under ErhvervsPhD, i mio. kr., fordelt på køn, 2016</t>
  </si>
  <si>
    <t>Anm.:Opgjort på antal bevillinger.</t>
  </si>
  <si>
    <t>Anm.: Opgjort på baggrund af virksomhedernes regionale tilhørsforhold.</t>
  </si>
  <si>
    <t>Anm.: Antal deltagelser er antallet af gange institutionen/institutionstypen har deltaget i et ErhvervsPhD-projekt. Bevilget beløb er kun opgjort, hvor parten er primær samarbejdspartner</t>
  </si>
  <si>
    <t>Anm.: NN angiver, at der ansøges uden en navngiven ph.d.-kandidat</t>
  </si>
  <si>
    <t>Anm.: Ingen samlet budgetdata på ansøgningstidspunktet</t>
  </si>
  <si>
    <t>Ansøgt beløb og bevilget beløb under ErhvervsPostdoc, fordelt på køn, mio. kr., 2016</t>
  </si>
  <si>
    <t>Antal bevillinger og bevilget beløb under ErhvervsPostdoc, fordelt på køn, antal, 2016</t>
  </si>
  <si>
    <t>Tabel 5.63.X</t>
  </si>
  <si>
    <t>Tabel 5.64.X</t>
  </si>
  <si>
    <t>Tabel 5.65.X</t>
  </si>
  <si>
    <t>Tabel 5.66.X</t>
  </si>
  <si>
    <t>Tabel 5.67.X</t>
  </si>
  <si>
    <t>Tabel 5.68.X</t>
  </si>
  <si>
    <t>Tabel 5.69.X</t>
  </si>
  <si>
    <t>Tabel 5.70.X</t>
  </si>
  <si>
    <t>Tabel 5.71.X</t>
  </si>
  <si>
    <t>Tabel 5.72.X</t>
  </si>
  <si>
    <t>Tabel 5.73.X</t>
  </si>
  <si>
    <t>Tabel 5.74.X</t>
  </si>
  <si>
    <t>Tabel 5.75.X</t>
  </si>
  <si>
    <t>Tabel 5.76.X</t>
  </si>
  <si>
    <t>Tabel 5.77.X</t>
  </si>
  <si>
    <t>Tabel 5.78.X</t>
  </si>
  <si>
    <t>Tabel 5.79.X</t>
  </si>
  <si>
    <t>Tabel 5.80.X</t>
  </si>
  <si>
    <t>Tabel 5.81.X</t>
  </si>
  <si>
    <t>Tabel 5.82.X</t>
  </si>
  <si>
    <t>Ansøgt og bevilget beløb under ErhvervsPostdoc, mio. kr. (løbende priser), 2012 til 2016</t>
  </si>
  <si>
    <t>Antal ansøgninger og bevillinger under ErhvervsPostdoc, 2012 til 2016</t>
  </si>
  <si>
    <t>Gennemsnitlig bevillingsstørelse for ErhvervsPostdoc, i mio. kr., 2012 til 2016</t>
  </si>
  <si>
    <t>Succesrater for ErhvervsPostdoc, i pct., 2012 til 2016</t>
  </si>
  <si>
    <t>Successrater for ansøgt beløb under ErhvervsPostdoc, fordelt på køn, 2016</t>
  </si>
  <si>
    <t>Anm.: Opgjort på baggrund af virksomhedernes regionale forhold.</t>
  </si>
  <si>
    <t>Anm.: Antal deltagelser beskriver antallet af bevillinger, som den enkelte institution deltager i. Der deltager altid én virksomhed og mindst én forskningspart.</t>
  </si>
  <si>
    <t>Ansøgt og bevilget beløb under ErhvervsPostdoc, mio. kr. (faste priser), 2012 til 2016</t>
  </si>
  <si>
    <t>Succesrater for ansøgt beløb under Iværksætterpilot, fordelt på køn, 2016</t>
  </si>
  <si>
    <t>Anm.: Det er en forudsætning, at ansøger på tidspunktet for ansøgningsfristen ikke må være dimitteret for mere end 12 måneder siden, eller der må ikke gå mere end 3 måneder før afslutningen af uddannelsen.</t>
  </si>
  <si>
    <t>Anm.: Et stipendie udgøres af en månedlig ydelse på 14.473kr. i op til et år samt et særligt engangstilskud på op til 35.000 kr. til brug for særlige udgifter såsom leje af udstyr, ekstern rådgivning, test af prototype osv.</t>
  </si>
  <si>
    <t>Tabel 5.83.X</t>
  </si>
  <si>
    <t>Tabel 5.84.X</t>
  </si>
  <si>
    <t>Tabel 5.85.X</t>
  </si>
  <si>
    <t>Tabel 5.86.X</t>
  </si>
  <si>
    <t>Tabel 5.87.X</t>
  </si>
  <si>
    <t>Tabel 5.88.X</t>
  </si>
  <si>
    <t>Tabel 5.89.X</t>
  </si>
  <si>
    <t>Tabel 5.90.X</t>
  </si>
  <si>
    <t>Tabel 5.91.X</t>
  </si>
  <si>
    <t>Tabel 5.92.X</t>
  </si>
  <si>
    <t>Tabel 5.93.X</t>
  </si>
  <si>
    <t>Tabel 5.94.X</t>
  </si>
  <si>
    <t>Tabel 5.95.X</t>
  </si>
  <si>
    <t>Tabel 5.96.X</t>
  </si>
  <si>
    <t>Tabel 5.97.X</t>
  </si>
  <si>
    <t>Tabel 5.98.X</t>
  </si>
  <si>
    <t>Tabel 5.99.X</t>
  </si>
  <si>
    <t>Tabel 5.100.X</t>
  </si>
  <si>
    <t>Tabel 5.102X</t>
  </si>
  <si>
    <t>Tabel 5.101.X</t>
  </si>
  <si>
    <t>Tabel 5.103.X</t>
  </si>
  <si>
    <t>Anm.: Det er muligt at ansøge i teams af op til tre personer, hvorved en ansøgning kan omfatte op til tre stipendier.</t>
  </si>
  <si>
    <t>Anm.: Opgjort på baggrund af den offentlige virksomheds regionale tilhørsforhold.</t>
  </si>
  <si>
    <t>Tabel 5.104.X</t>
  </si>
  <si>
    <t>Tabel 5.105.X</t>
  </si>
  <si>
    <t>Tabel 5.106.X</t>
  </si>
  <si>
    <t>Tabel 5.107.X</t>
  </si>
  <si>
    <t>Tabel 5.108.X</t>
  </si>
  <si>
    <t>Tabel 5.109.X</t>
  </si>
  <si>
    <t>Tabel 5.110.X</t>
  </si>
  <si>
    <t>Tabel 5.111.X</t>
  </si>
  <si>
    <t>Tabel 5.112.X</t>
  </si>
  <si>
    <t>Tabel 5.113.X</t>
  </si>
  <si>
    <t>Tabel 5.114.X</t>
  </si>
  <si>
    <t>Tabel 5.115.X</t>
  </si>
  <si>
    <t>Tabel 5.116.X</t>
  </si>
  <si>
    <t>Tabel 5.117.X</t>
  </si>
  <si>
    <t>Tabel 5.118.X</t>
  </si>
  <si>
    <t>Tabel 5.119.X</t>
  </si>
  <si>
    <t>Tabel 5.120.X</t>
  </si>
  <si>
    <t>Tabel 5.121.X</t>
  </si>
  <si>
    <t>Tabel 5.122.X</t>
  </si>
  <si>
    <t>Tabel 5.123.X</t>
  </si>
  <si>
    <t>Anm.: Opgjort på antal bevillinger.</t>
  </si>
  <si>
    <t>Ansøgt og bevilget beløb under ErhvervsPhD, mio. kr. (faste priser), 2014 til 2016</t>
  </si>
  <si>
    <t>Succesrate bevilliget beløb</t>
  </si>
  <si>
    <t>Succesrate opnået bevilling</t>
  </si>
  <si>
    <t>Ansøgt og bevilget beløb og ansøgninger og bevillinger under Landdistrikstvækstpilot, mio. kr. og antal, 2016</t>
  </si>
  <si>
    <t>Antal bevillinger og bevilget beløb fra Innovationsfonden til dansk deltagelse bilaterale samarbejder, mio. kr., 2016</t>
  </si>
  <si>
    <t>Antal bevillinger og bevilget beløb fra Innovationsfonden til dansk deltagelse i bilaterale samarbejder, mio. kr. (løbende priser), 2014 til 2016</t>
  </si>
  <si>
    <t>Tabel 5.124.X</t>
  </si>
  <si>
    <t>Tabel 5.125.X</t>
  </si>
  <si>
    <t>Tabel 5.126.X</t>
  </si>
  <si>
    <t>Tabel 5.127.X</t>
  </si>
  <si>
    <t>Tabel 5.128.X</t>
  </si>
  <si>
    <t>Tabel 5.129.X</t>
  </si>
  <si>
    <t>Tabel 5.130.X</t>
  </si>
  <si>
    <t>Tabel 5.131.X</t>
  </si>
  <si>
    <t>Tabel 5.132.X</t>
  </si>
  <si>
    <t>Tabel 5.133.X</t>
  </si>
  <si>
    <t>Tabel 5.134.X</t>
  </si>
  <si>
    <t>Tabel 5.135.X</t>
  </si>
  <si>
    <t>Tabel 5.136.X</t>
  </si>
  <si>
    <t>Tabel 5.137.X</t>
  </si>
  <si>
    <t>Tabel 5.138.X</t>
  </si>
  <si>
    <t>Tabel 5.139.X</t>
  </si>
  <si>
    <t>Tabel 5.140.X</t>
  </si>
  <si>
    <t>Tabel 5.141.X</t>
  </si>
  <si>
    <t>Tabel 5.142.X</t>
  </si>
  <si>
    <t>Anm.: Statistik for bilaterale samarbejder er opgjort efter det år, ansøgningen er afgjort. Innovationsfonden modtog i alt 56 ansøgninger til bilaterale samarbejde i 2016. Kun de 5 ansøgninger under Dansk-koreansk samarbejder blev behandlet i 2016. De øvrige ansøgninger vil fremgå af bevillingsstatiskken 2016.</t>
  </si>
  <si>
    <t>Anm.: Statistik for bilaterale samarbejder er opgjort efter det år, ansøgningen er afgjort. Innovationsfonden blev i alt ansøgt om 277 mio. kr. til bilaterale samarbejde i 2016. Kun de 5 ansøgninger under Dansk-koreansk samarbejder blev behandlet i 2016. De øvrige ansøgninger vil fremgå af bevillingsstatiskken 2016.</t>
  </si>
  <si>
    <t>Antal bevillinger og bevilget beløb fra Innovationsfonden til dansk deltagelse i Joint Programming Initiatives (JPI), mio. kr. (løbende priser), 2014 til 2016</t>
  </si>
  <si>
    <t>Antal bevillinger og bevilget beløb fra Innovationsfonden til dansk deltagelse i European Research Networks (ERA-net), mio. kr. (løbende priser), 2014 til 2016</t>
  </si>
  <si>
    <t>Antal bevillinger og bevilget beløb fra Innovationsfonden til dansk deltagelse i Eurostars, mio. kr. (løbende priser), 2014 til 2016</t>
  </si>
  <si>
    <t>Antal bevillinger og bevilget beløb fra Innovationsfonden til dansk deltagelse i bilaterale samarbejder, mio. kr. (faste priser), 2014 til 2016</t>
  </si>
  <si>
    <t>Antal bevillinger og bevilget beløb fra Innovationsfonden til dansk deltagelse i Joint Programming Initiatives (JPI), mio. kr. (faste priser), 2014 til 2016</t>
  </si>
  <si>
    <t>Antal bevillinger og bevilget beløb fra Innovationsfonden til dansk deltagelse i European Research Networks (ERA-net), mio. kr. (faste priser), 2014 til 2016</t>
  </si>
  <si>
    <t>Antal bevillinger og bevilget beløb fra Innovationsfonden til dansk deltagelse i Eurostars, mio. kr. (faste priser), 2014 til 2016</t>
  </si>
  <si>
    <t>Tabel 5.143.X</t>
  </si>
  <si>
    <t>Tabel 5.144.X</t>
  </si>
  <si>
    <t>Tabel 5.145.X</t>
  </si>
  <si>
    <t>Anm.: Under Horizon 2020 programmet indgår det tidligere Artemis som en del af ECSEL.</t>
  </si>
  <si>
    <t>Anm.: Bevilgede beløb inden for Eurostars er inkl. top-up funding fra EU på 33% af medlemstaternes bidrag.</t>
  </si>
  <si>
    <t>Anm.: Grundforskningsfondens ansøgningsrunder kan gå på tværs af kalenderår. Angivelse følger årstal for bestyrelsesbeslutning  Tal for 2012 og 2016 er ansøgningsrunder for Niels Bohr Professorprogrammet. Tal for 2014 er ansøgningsrunde for Grundforskningscentre.</t>
  </si>
  <si>
    <t>Anm.: Yderligere tre bevillinger på professorprogrammet går i gang i 2017.</t>
  </si>
  <si>
    <t>Anm.: Yderligere 3 bevillinger på professorprogrammet går i gang i 2017</t>
  </si>
  <si>
    <t>Anm.:Opgørelsen dækker ansøgningsrunde for nye Niels Bohr Professorer i 2016</t>
  </si>
  <si>
    <t>Anm.: Yderligere 3 bevillinger på professorprogrammet starter i 2017</t>
  </si>
  <si>
    <t>Anm.: Her angiver succesraten antal bevillinger/antal interessetilkendegivelser. Ingen ansøgningsrunder for Centers of Excellence eller Samfinansiering i 2016. Bevillingen på professorprogrammet løber over en periode på seks år</t>
  </si>
  <si>
    <t>Anm.: Igangværende bevillinger</t>
  </si>
  <si>
    <t>Anm.. Yderligere 3 bevillinger på professorprogrammet går i gang i 2017</t>
  </si>
  <si>
    <t>Anm.: Opgørelsen dækker ansøgningsrunde for nye Niels Bohr Professorer i 2016</t>
  </si>
  <si>
    <t>Ansøgt og bevilget beløb til alle deltagerlande fordelt på søjler og programmer, mio. kr. (løbende priser), 2014 til 2016</t>
  </si>
  <si>
    <t>Antal ansøgninger og bevillinger til alle deltagerlande fordelt på søjler og programmer, 2014 til 2016</t>
  </si>
  <si>
    <t>Gennemsnitlig bevillingsstørrelse for alle projekter fordelt på søjler og programmer, mio. kr. (løbende priser), 2014 til 2016</t>
  </si>
  <si>
    <t>Gennemsnitlig succesrate for ansøgninger (antal) og ansøgt beløb for alle deltagerlande fordelt på søjler og programmer, pct., 2014 til 2016</t>
  </si>
  <si>
    <t>Ansøgt og bevilget beløb til danske deltagere fordelt på søjler og programmer, mio. kr. (løbende priser), 2014 til 2016</t>
  </si>
  <si>
    <t>Antal ansøgninger og bevillinger til projekter med dansk deltagelse fordelt på søjler og programmer, 2014 til 2016</t>
  </si>
  <si>
    <t>Gennemsnitlig bevillingsstørrelse for projekter med dansk deltagelse fordelt på søjler og delprogrammer, mio. kr. (løbende priser), 2014 til 2016</t>
  </si>
  <si>
    <t>Gennemsnitlig succesrate for ansøgninger (antal) for projekter med dansk deltagelse og for ansøgt beløb af danske deltagere fordelt på søjler og programmer, pct., 2014 til 2016</t>
  </si>
  <si>
    <t>Anm.: 2016-tallene er foreløbige.</t>
  </si>
  <si>
    <t>Anm.: 2016-tallene er foreløbige. Gennemsnitlig bevillingsstørrelse er alene beregnet for den del af bevillingsbudgettet, som tilfalder danske deltagere.</t>
  </si>
  <si>
    <t>Anm.: 2016-tallene er foreløbige. Gennemsnitlig bevillingsstørrelse beregnet på baggrund af det samlede bevillingsbeløb. Dvs. summen af bevillinger til både danske og udenlandske deltagere inden for hvert projekt.</t>
  </si>
  <si>
    <t>Ansøgt og bevilget beløb til alle deltagerlande fordelt på søjler og programmer, mio. kr. (faste priser), 2014 til 2016</t>
  </si>
  <si>
    <t>Gennemsnitlig bevillingsstørrelse for alle projekter fordelt på søjler og programmer, mio. kr. (faste priser), 2014 til 2016</t>
  </si>
  <si>
    <t>Ansøgt og bevilget beløb til danske deltagere fordelt på søjler og programmer, mio. kr. (faste priser), 2014 til 2016</t>
  </si>
  <si>
    <t>Gennemsnitlig bevillingsstørrelse for projekter med dansk deltagelse fordelt på søjler og delprogrammer, mio. kr. (faste priser), 2014 til 2016</t>
  </si>
  <si>
    <t>Tabel 6.1.X</t>
  </si>
  <si>
    <t>Samlet bevilget beløb for projekter med dansk deltagelse, mio. kr. (faste priser), 2014 til 2016</t>
  </si>
  <si>
    <t>Gennemsnitlig succesrate for ansøgninger (antal) for projekter med dansk deltagelse og for ansøgt beløb af danske deltagere fordelt på delprogrammer, pct., 2014 til 2016</t>
  </si>
  <si>
    <t>Ansøgt og bevilget beløb til danske deltagere fordelt på delprogrammer, mio. kr. (løbende priser), 2014 til 2016</t>
  </si>
  <si>
    <t>Antal ansøgninger og bevillinger til projekter med dansk deltagelse fordelt på delprogrammer, 2014 til 2016</t>
  </si>
  <si>
    <t>Gennemsnitlig bevillingsstørrelse for projekter med dansk deltagelse fordelt på delprogrammer, mio. kr. (løbende priser), 2014 til 2016</t>
  </si>
  <si>
    <t>Gennemsnitlig succesrate for ansøgninger (antal) for projekter med dansk deltagelse og for ansøgt beløb af danske deltagere fordelt på delprogrammer, 2014 til 2016</t>
  </si>
  <si>
    <t>Anm.: 2016-tallene er foreløbige. For ERC skyldes en del af forskellen mellem 2014- og 2015-tallene, at ansøgningsrunden til ERC Consolidator og Advanced Grant 2016 ikke er med i udtrækket fra eCORDA per marts 2017.</t>
  </si>
  <si>
    <t>NaAnm.knologi, avancerede materialer og produktionsformer</t>
  </si>
  <si>
    <t>Ansøgt og bevilget beløb til danske deltagere fordelt på delprogrammer, mio. kr. (faste priser), 2014 til 2016</t>
  </si>
  <si>
    <t>Gennemsnitlig bevillingsstørrelse for projekter med dansk deltagelse fordelt på delprogrammer, mio. kr. (faste priser), 2014 til 2016</t>
  </si>
  <si>
    <t>Hovedtotal</t>
  </si>
  <si>
    <t>Samlet bevilget beløb for projekter med dansk deltagelse, mio. kr. (løbende priser), 2014 til 2016</t>
  </si>
  <si>
    <t>Access to risk finance</t>
  </si>
  <si>
    <t>Innovation in SMEs</t>
  </si>
  <si>
    <t>Biotechnology</t>
  </si>
  <si>
    <t>Industrial Leadership - Cross-theme</t>
  </si>
  <si>
    <t>Information and Communication Technologies</t>
  </si>
  <si>
    <t>Nano er speciel</t>
  </si>
  <si>
    <t>Space</t>
  </si>
  <si>
    <t>Tabel 8.5.X</t>
  </si>
  <si>
    <t>Tabel 8.4.X</t>
  </si>
  <si>
    <t>Tabel 8.3.X</t>
  </si>
  <si>
    <t>Tabel 8.2.X</t>
  </si>
  <si>
    <t>Programmer/virkemidler</t>
  </si>
  <si>
    <t>Procentfordeling af antal bevillinger, fordelt på fonde og Horizon2020 og beløbsintervaller, pct., 2016</t>
  </si>
  <si>
    <t>Ansøgt beløb og bevilget beløb i Innovationsfonden, mio. kr. (løbende priser), 2014 til 2016</t>
  </si>
  <si>
    <t>Antal ansøgninger og bevillinger i Innovationsfonden, 2014 til 2016</t>
  </si>
  <si>
    <t>Gennemsnitlige bevillingsstørrelser i Innovationsfonden, mio. kr. (løbende priser), 2014 til 2016</t>
  </si>
  <si>
    <t>Gennemsnitlige succesrater i Innovationsfonden, pct., 2014 til 2016</t>
  </si>
  <si>
    <t>Ansøgt beløb og bevilget beløb i Innovationsfonden, mio. kr. (faste priser), 2014 til 2016</t>
  </si>
  <si>
    <t>Gennemsnitlige bevillingsstørrelser i Innovationsfonden, mio. kr. (faste priser), 2014 til 2016</t>
  </si>
  <si>
    <t>Anm.: Det ansøgte beløb under Grundforskningsfonden dækker alene de seks nye bevillinger, som Grundforskningsfonden uddelte under Niels Bohr Professorprogrammet i 2016. Det bevilliget beløb under Grundforskningsfonden dækker uddelte beløb til Grundforskningsfondens igangværende bevillinger for Centers of Excellence, professorprogrammer og øvrige programmer.
Ansøgt og beviliget beløb under Horizon 2020 dækker det samlede ansøgte og bevilget beløb til danske deltagere i Horizon 2020 i 2016.</t>
  </si>
  <si>
    <t>Anm.: Den gennemsnitlige bevillingsstørrelse under Grundforskningsfonden dækker alene de skes nye bevillinger, som Grundforskningsfonden uddelte under Niels Bohr Professorprogrammet i 2016. Under Horizon2020 er den gennemsnitlige bevillingsstørrelse beregnet på baggrund af den samlede sum af bevillinger til danske og udenlandske deltagere inden for hvert projekt.</t>
  </si>
  <si>
    <t>Anm.: For gruppering af Det Frie Forskningsråds virkemidler se tabel 4.1 og afsnit 4.2.1. Under Horizon2020 er den gennemsnitlige bevillingsstørrelse beregnet på baggrund af den samlede sum af bevillinger til danske og udenlandske deltagere inden for hvert projekt.</t>
  </si>
  <si>
    <t>[1 mio. kr.-5 mio. kr.</t>
  </si>
  <si>
    <t>[10 mio. kr.-20 mio. kr.[</t>
  </si>
  <si>
    <t>[20 mio. kr.-&gt;</t>
  </si>
  <si>
    <t>[5 mio. kr.-10 mio. kr.[</t>
  </si>
  <si>
    <t>[500.000 kr. -1 mio. kr.[</t>
  </si>
  <si>
    <t>0-500.000 kr.[</t>
  </si>
  <si>
    <t>Tabel 6.2.X</t>
  </si>
  <si>
    <t>I alt.</t>
  </si>
  <si>
    <t>Tabel 6.3.X</t>
  </si>
  <si>
    <t>Bevilget beløb til dansk deltagere, fordelt på beløbsintervaller, i mio. kr., 2016</t>
  </si>
  <si>
    <t>Antal bevillinger for projekter med dansk deltagelse, fordelt på beløbsintervaller, antal, 2016</t>
  </si>
  <si>
    <t>Succesrate for ansøgt beløb</t>
  </si>
  <si>
    <t>Succesrater for ansøgning (antal bevillinger/antal ansøgninger)</t>
  </si>
  <si>
    <t>Succesrater for ansøgt beløb (bevilget beløb/ansøgt beløb)</t>
  </si>
  <si>
    <t>Anm.: Ingen ansøgningsrunder for Centers of Excellence eller Samfinansiering i 2016. Bevillingen på professorprogrammet løber over en periode på seks år</t>
  </si>
  <si>
    <t>Anm.: Statistik for bilaterale samarbejder er opgjort efter det år, ansøgningen er afgjort.</t>
  </si>
  <si>
    <t>Antal bevillinger, fordelt på beløbsintervaller, 2016</t>
  </si>
  <si>
    <t xml:space="preserve">Anm.: Talangivelserne for bevilget beløb under de  enkelte år er de faktisk uddelte beløb og ikke de enkelte års bevillinger, hvilket vil sige, at uddelingen i 2016 på de 381 mio. tilgår de aktive centre i 2016 og øvrige virkemidler. Talangivelser for ansøgte beløb vedrører ansøgningsrunder for Niels Bohr Professorater i 2012 og 2016 og ansøgningsrunder for Centers of Excellence i 2014. </t>
  </si>
  <si>
    <t>Bevilget beløb/uddelinger</t>
  </si>
  <si>
    <t>Figur 3.4</t>
  </si>
  <si>
    <t>Figur 3.5</t>
  </si>
  <si>
    <t>4. Danmarks Frie Forskningsfond (DFF)</t>
  </si>
  <si>
    <t>Figurer og tabeller der indgår i publikationen 'Tal om forskning og innovation 2016'</t>
  </si>
  <si>
    <t>Virkemidlet Sapere Aude: DFF-Topforsker blev i 2016 trukket tilbage efter ansøgningsfristen, men før behandlingen af ansøgningerne. Der blev derfor ikke givet nogle bevillinger  til virkemidlet. Ansøgningsdata indgår dog stadig i de overordnede tal om ansøgt beløb, antal ansøgninger og succesrater for DFF i 2016, da virkemidlet blev trukket tilbage efter ansøgningsfristen. 
Alle beløb vedrørende Danmarks Frie Forskningsfonds ansøgninger og bevillinger er opgjort inkl. overhead.</t>
  </si>
  <si>
    <t>Ansøgt beløb og bevilget beløb i Danmarks Frie Forskningsfond, fordelt på faglige forskningsråd, mio. kr., 2016</t>
  </si>
  <si>
    <t>Antal ansøgninger og bevillinger i Danmarks Frie Forskningsfond, fordelt på faglige forskningsråd, 2016</t>
  </si>
  <si>
    <t>Maximum ansøgt beløb 
eksl. overhead (kr.)</t>
  </si>
  <si>
    <t>Maksimal projekttid (år)</t>
  </si>
  <si>
    <t>Sapere Aude: DFF-Forskertalent-trin 1*</t>
  </si>
  <si>
    <t>Sapere Aude: DFF-Topforsker-trin 3**</t>
  </si>
  <si>
    <t>Rådsspecifikke virkemidler***</t>
  </si>
  <si>
    <t>Ansøgt og bevilget beløb i Danmarks Frie Forskningsfond, fordelt på gruppering af virkemidler, i mio. kr., 2016</t>
  </si>
  <si>
    <t>Antal ansøgninger og bevillinger i Danmarks Frie Forskningsfond, fordelt på gruppering af virkemidler, 2016</t>
  </si>
  <si>
    <t>Gennemsnitlige bevillingsstørrelser i Danmarks Frie Forskningsfond, fordelt på gruppering af virkemidler, mio. kr., 2016</t>
  </si>
  <si>
    <t>Gennemsnitlige succesrater i Danmarks Frie Forskningsfond, fordelt på gruppering af virkemidler, pct., 2016</t>
  </si>
  <si>
    <t>Sapere Aude</t>
  </si>
  <si>
    <r>
      <t>Danmarks Frie Forskningsfonds Sapere Aude-program er opbygget med tre trin:</t>
    </r>
    <r>
      <rPr>
        <b/>
        <i/>
        <sz val="11"/>
        <rFont val="Calibri"/>
        <family val="2"/>
        <scheme val="minor"/>
      </rPr>
      <t xml:space="preserve"> </t>
    </r>
    <r>
      <rPr>
        <b/>
        <sz val="11"/>
        <rFont val="Calibri"/>
        <family val="2"/>
        <scheme val="minor"/>
      </rPr>
      <t xml:space="preserve">DFF-Forskertalent, DFF-Forskningsleder og DFF-Topforsker. 
DFF-Forskningsleder og DFF-Topforsker forløber med almindelig ansøgningsproces, mens DFF-Forskertalent ikke kan søges særskilt, idet kun bevillingsmodtagere af DFF-Individuelt postdocstipendium kan komme i betragtning. I 2016 uddeltes virkemidlet som en pris. Sapere Aude: DFF-Topforsker blev annulleret i 2016 pga. besparelser i Finansloven. </t>
    </r>
  </si>
  <si>
    <t>Ansøgt og bevilget beløb i Danmarks Frie Forskningsfond, fordelt på Sapere Aude-virkemidler*, mio. kr. 2016</t>
  </si>
  <si>
    <t>*Virkemidlet Sapere Aude: DFF-Forskertalent blev givet som en pris i 2016 til udvalgte modtagere af DFF-Individuelt postdocstipendium. DFF trak virkemidlet Sapere Aude: DFF-Topforsker tilbage som følge af besparelser på finanslovsbevillingen for 2016. Virkemidlet blev trukket tilbage efter ansøgningsfristen, men før behandlingen af ansøgningerne. Derfor indgår ansøgt beløb og antal ansøgninger til virkemidlerne i 2016 ikke i opgørelserne over DFF's bevillingsdata i figurerne og tabellerne om Sapere Aude i 'Tal om forskning og innovation 2016', men de indgår i de samlede og grupperede tal for DFF i alt i øvrige figurer og tabeller. Der blev ansøgt om 896 mio. kr. til DFF-Topforsker i 2016. Der blev ansøgt 2,7 mio. kr. og bevilget 2,4 mio. kr. til DFF-Forskertalent.</t>
  </si>
  <si>
    <t>Antal ansøgninger og bevillinger i Danmarks Frie Forskningsfond, fordelt på Sapere Aude-virkemidler*, 2016</t>
  </si>
  <si>
    <t>*Virkemidlet Sapere Aude: DFF-Forskertalent blev givet som en pris i 2016 til udvalgte modtagere af DFF-Individuelt postdocstipendium. DFF trak virkemidlet Sapere Aude: DFF-Topforsker tilbage som følge af besparelser på finanslovsbevillingen for 2016. Virkemidlet blev trukket tilbage efter ansøgningsfristen, men før behandlingen af ansøgningerne. Derfor indgår ansøgt beløb og antal ansøgninger til virkemidlerne i 2016 ikke i opgørelserne over DFF's bevillingsdata i figurerne og tabellerne om Sapere Aude i 'Tal om forskning og innovation 2016', men de indgår i de samlede og grupperede tal for DFF i alt i øvrige figurer og tabeller. Der var 82 ansøgninger til DFF-Topforsker i 2016. Der var 20 ansøgninger og 18 bevillinger til DFF-Forskertalent.</t>
  </si>
  <si>
    <t>Gennemsnitlige succesrater i Danmarks Frie Forskningsfond i Danmarks Frie Forskningsfond, fordelt på Sapere Aude-virkemidler, i pct., 2016</t>
  </si>
  <si>
    <t>Følgende tabeller indgår ikke i publikationen 'Tal om forskning og innovation 2016'</t>
  </si>
  <si>
    <t>Gennemsnitlige bevillingsstørrelser i Danmarks Frie Forskningsfond, fordelt på faglige forskningsråd, i mio. kr., 2016</t>
  </si>
  <si>
    <t>DFF | Kultur og Kommunikation *</t>
  </si>
  <si>
    <t>DFF | Samfund og Erhverv *</t>
  </si>
  <si>
    <t>DFF | Sundhed og Sygdom *</t>
  </si>
  <si>
    <t>*Indeholder også små virkemidler</t>
  </si>
  <si>
    <t>Gennemsnitlige succesrater i Danmarks Frie Forskningsfond, fordelt på faglige forskningsråd, i pct., 2016</t>
  </si>
  <si>
    <t>Ansøgt beløb og bevilget beløb i Danmarks Frie Forskningsfond, fordelt på faglige forskningsråd og køn, i mio. kr., 2016</t>
  </si>
  <si>
    <t>Antal ansøgninger og bevillinger i Danmarks Frie Forskningsfond, fordelt på faglige forskningsråd og køn, 2016</t>
  </si>
  <si>
    <t xml:space="preserve">Anm.: Antal stipendier er opgjort som antal helt eller delvist finansierede hoveder.
Anm.: Bevilget beløb til postdocstipendier opgøres som summen af de bevilgede beløb til de individuelle postdocstipendier og de i andre forskningsprojekter indlejrede postdocstipendier inkl. overhead. 
Anm.: Postdoc inkluderer DFF-Individuelle postdocstipendier og indlejrede postdocstipendier (finansieret som del af et samlet forskningsprojekt og kan være helt eller delvist finansieret af DFF). 
Anm.: Ph.d. inkluderer Forskeruddannelse uden for universiteterne (ph.d.) og indlejrede ph.d.-stipendier (finansieret som del af et samlet forskningsprojekt og kan være helt eller delvist finansieret af DFF). </t>
  </si>
  <si>
    <t>Ph.d.-stipendier i bevillinger finansieret af Danmarks Frie Forskningsfond, fordelt på forskningsråd, 2016</t>
  </si>
  <si>
    <t xml:space="preserve">Anm.: Antal stipendier er opgjort som antal helt eller delvist finansierede hoveder.
Anm.: Ph.d. inkluderer Forskeruddannelse uden for universiteterne (ph.d.) og indlejrede ph.d.-stipendier (finansieret som del af et samlet forskningsprojekt og kan være helt eller delvist finansieret af DFF). 
</t>
  </si>
  <si>
    <t>Postdoc i bevillinger finansieret af Danmarks Frie Forskningsfond, fordelt på forskningsråd, 2016</t>
  </si>
  <si>
    <t xml:space="preserve">Anm.: Antal stipendier er opgjort som antal helt eller delvist finansierede hoveder.
Anm.: Bevilget beløb til postdocstipendier opgøres som summen af de bevilgede beløb til de individuelle postdocstipendier og de i andre forskningsprojekter indlejrede postdocstipendier inkl. overhead. 
Anm.: Postdoc inkluderer DFF-Individuelle postdocstipendier og indlejrede postdocstipendier (finansieret som del af et samlet forskningsprojekt og kan være helt eller delvist finansieret af DFF). </t>
  </si>
  <si>
    <t>Ekstern bedømmelse i Danmarks Frie Forskningsfond, antal ansøgninger og ansøgt beløb i mio. kr., fordelt på faglige forskningsråd, 2016</t>
  </si>
  <si>
    <t>Antal ansøgninger sendt til ekstern bedømmelse</t>
  </si>
  <si>
    <t>Ansøgt beløb sendt til ekstern bedømmelse</t>
  </si>
  <si>
    <t xml:space="preserve">Anm.: Tabellen indeholder alle ansøgninger, som er blevet eksternt bedømt, både som individuel bedømmelse (40 ansøgninger) og panelbedømmelse.  </t>
  </si>
  <si>
    <t>Tabel 4.10.X</t>
  </si>
  <si>
    <t>Ansøgt beløb i Danmarks Frie Forskningsfond, fordelt på faglige forskningsråd og beløbsintervaller, i mio. kr., 2016</t>
  </si>
  <si>
    <t>Tabel 4.11.X</t>
  </si>
  <si>
    <t>Procentfordeling af ansøgt beløb i Danmarks Frie Forskningsfond, fordelt på faglige forskningsråd og beløbsintervaller, i pct., 2016</t>
  </si>
  <si>
    <t>Tabel 4.12.X</t>
  </si>
  <si>
    <t>Bevilget beløb i Danmarks Frie Forskningsfond, fordelt på faglige forskningsråd og  beløbsintervaller, i mio. kr., 2016</t>
  </si>
  <si>
    <t>Tabel 4.13.X</t>
  </si>
  <si>
    <t>Procentfordeling af bevilget beløb i Danmarks Frie Forskningsfond, fordelt på faglige forskningsråd og beløbsintervaller, i pct., 2016</t>
  </si>
  <si>
    <t>Tabel 4.14.X</t>
  </si>
  <si>
    <t>Antal ansøgninger i Danmarks Frie Forskningsfond, fordelt på faglige forskningsråd og beløbsintervaller, 2016</t>
  </si>
  <si>
    <t>Procentfordeling af antal ansøgninger i Danmarks Frie Forskningsfond, fordelt på faglige forskningsråd og beløbsintervaller, i pct., 2016</t>
  </si>
  <si>
    <t>Tabel 4.16.X</t>
  </si>
  <si>
    <t>Antal bevillinger i Danmarks Frie Forskningsfond, fordelt på faglige forskningsråd og beløbsintervaller, 2016</t>
  </si>
  <si>
    <t>Tabel 4.17.X</t>
  </si>
  <si>
    <t>Procentfordeling af antal bevillinger i Danmarks Frie Forskningsfond, fordelt på faglige forskningsråd og beløbsintervaller, i pct., 2016</t>
  </si>
  <si>
    <t>Anm.: Der gøres opmærksom på, at institutionen er opgjort i henhold til hovedansøgers institutionstilknytning, og at der oftest er flere deltagere i hvert projekt, hvoraf nogle har modtaget midler og andre bidrog med medfinansiering.</t>
  </si>
  <si>
    <t>Universiteternes andel af bevilget beløb i Danmarks Frie Forskningsfond, fordelt på faglige råd og hovedansøgers institutionstilknytning, i pct., 2016</t>
  </si>
  <si>
    <t>Bevilget beløb i Danmarks Frie Forskningsfond, fordelt på faglige råd og hovedansøgers regionale tilhørsforhold, i mio. kr., 2016</t>
  </si>
  <si>
    <t>Anm. : Der gøres opmærksom på, at regionen er opgjort i henhold til hovedansøgers regionale tilhørsforhold, og at der oftest er flere deltagere i hvert projekt, hvoraf nogle har modtaget midler og andre bidrog med medfinansiering.</t>
  </si>
  <si>
    <t>Procentfordeling af bevilget beløb i Danmarks Frie Forskningsfond, fordelt på faglige råd og hovedansøgers regionale tilhørsforhold, i pct., 2016</t>
  </si>
  <si>
    <t>Anm.: Der gøres opmærksom på, at regionen er opgjort i henhold til hovedansøgers regionale tilhørsforhold, og at der oftest er flere deltagere i hvertf projekt, hvoraf nogle har modtaget midler og andre bidrog med medfinansiering.</t>
  </si>
  <si>
    <t>Ansøgt og bevilget beløb i Danmarks Frie Forskningsfond, fordelt på faglige råd og hovedansøgers alder ultimo i ansøgningsåret, i mio. kr., 2016</t>
  </si>
  <si>
    <t>Anm.: Der er modtaget 77 ansøgninger, hvor det ikke har været muligt at identificere alder</t>
  </si>
  <si>
    <t>Antal ansøgninger og bevillinger i Danmarks Frie Forskningsfond, fordelt på faglige råd og hovedansøgers alder ultimo i ansøgningsåret, 2016</t>
  </si>
  <si>
    <t>Tabel 4.25.X</t>
  </si>
  <si>
    <t>Gennemsnitlige succesrater i Danmarks Frie Forskningsfond, fordelt på faglige forskningsråd og alder, i pct., 2016</t>
  </si>
  <si>
    <t>Tabel 4.26.X</t>
  </si>
  <si>
    <t>Ansøgt beløb i Danmarks Frie Forskningsfond, fordelt på gruppering af virkemidler og på tværs af faglige råd, i mio. kr., 2016</t>
  </si>
  <si>
    <t>Tabel 4.27.X</t>
  </si>
  <si>
    <t>Bevilget beløb i Danmarks Frie Forskningsfond, fordelt på gruppering af virkemidler og på tværs af faglige råd, i mio. kr., 2016</t>
  </si>
  <si>
    <t>Tabel 4.28.X</t>
  </si>
  <si>
    <t>Antal ansøgninger i Danmarks Frie Forskningsfond, fordelt på gruppering af virkemidler og på tværs af faglige råd, 2016</t>
  </si>
  <si>
    <t>Tabel 4.29.X</t>
  </si>
  <si>
    <t>Antal bevillinger i Danmarks Frie Forskningsfond, fordelt på gruppering af virkemidler og på tværs af faglige råd, 2016</t>
  </si>
  <si>
    <r>
      <t>Danmarks Frie Forskningsfonds Sapere Aude-program er opbygget med tre trin:</t>
    </r>
    <r>
      <rPr>
        <b/>
        <i/>
        <sz val="11"/>
        <rFont val="Calibri"/>
        <family val="2"/>
        <scheme val="minor"/>
      </rPr>
      <t xml:space="preserve"> </t>
    </r>
    <r>
      <rPr>
        <b/>
        <sz val="11"/>
        <rFont val="Calibri"/>
        <family val="2"/>
        <scheme val="minor"/>
      </rPr>
      <t>DFF-Forskertalent, DFF-Forskningsleder og DFF-Topforsker. 
DFF-Forskningsleder og DFF-Topforsker forløber med almindelig ansøgningsproces, mens DFF-Forskertalent ikke kan søges særskilt, idet kun bevillingsmodtagere af DFF-Individuelt postdocstipendium kan komme i betragtning. I 2016 uddeltes virkemidlet som en pris. Sapere Aude: DFF-Topforsker blev annulleret i 2016 pga. besparelser i Finansloven.</t>
    </r>
  </si>
  <si>
    <t>Tabel 4.30.X</t>
  </si>
  <si>
    <t>Ansøgte og bevilgede beløb i Danmarks Frie Forskningsfond fordelt på Sapere Aude-virkemiddel* og køn, i mio. kr., 2016</t>
  </si>
  <si>
    <t xml:space="preserve">*Virkemidlet Sapere Aude: DFF-Forskertalent blev givet som en pris i 2016 til udvalgte modtagere af DFF-Individuelt postdocstipendium. DFF trak virkemidlet Sapere Aude: DFF-Topforsker tilbage som følge af besparelser på finanslovsbevillingen for 2016. Virkemidlet blev trukket tilbage efter ansøgningsfristen, men før behandlingen af ansøgningerne. Derfor indgår ansøgt beløb og antal ansøgninger til virkemidlerne i 2016 ikke i opgørelserne over DFF's bevillingsdata i figurerne og tabellerne om Sapere Aude i 'Tal om forskning og innovation 2016', men de indgår i de samlede  og grupperede tal for DFF i alt i øvrige figurer og tabeller.Der blev ansøgt om 896 mio. kr. til DFF-Topforsker i 2016, som fordelte sig på 207 mio. kr. fra kvindelige ansøgere og 689 mio. kr. fra mandlige ansøgere. Dermed var der 23,1 pct. kvindelige ansøgere. Der blev ansøgt 2,7 mio. kr til DFF-Forskertalent i 2016, som fordelte sig næsten ligeligt med ca. 1,35 på begge køn, hvorimod kvinderne kun modtag ca. 1 mio. kr. i bevilling, og dermed kun stod for 45 pct. af fordelingen.  </t>
  </si>
  <si>
    <t>Tabel 4.31.X</t>
  </si>
  <si>
    <t>Antal ansøgninger og bevillinger i Danmarks Frie Forskningsfond til fordelt på Sapere Aude-virkemiddel og køn, 2016</t>
  </si>
  <si>
    <t>*Virkemidlet Sapere Aude: DFF-Forskertalent blev givet som en pris i 2016 til udvalgte modtagere af DFF-Individuelt postdocstipendium. DFF trak virkemidlet Sapere Aude: DFF-Topforsker tilbage som følge af besparelser på finanslovsbevillingen for 2016. Virkemidlet blev trukket tilbage efter ansøgningsfristen, men før behandlingen af ansøgningerne. Derfor indgår ansøgt beløb og antal ansøgninger til virkemidlerne i 2016 ikke i opgørelserne over DFF's bevillingsdata i figurerne og tabellerne om Sapere Aude i 'Tal om forskning og innovation 2016', men de indgår i de samlede  og grupperede tal for DFF i alt i øvrige figurer og tabeller.  Der var 82 ansøgninger til DFF-Topforsker i 2016, som fordelte sig på 19 ansøgninger fra kvindelige ansøgere og 63 ansøgninger fra mandlige ansøgere. Dermed var der 23,2 pct. kvindelige ansøgere. Der var 20 ansøgninger til DFF-Forskertalen, som fordelte sig ligeligt på begge køn, men der var kun 8 kvinder som modtog en bevilling, hvorfor deres andel udgør 44,4 pct.</t>
  </si>
  <si>
    <t>Tabel 4.32.X</t>
  </si>
  <si>
    <t>Gennemsnitlige succesrater i Danmarks Frie Forskningsfond fordelt på Sapere Aude-virkemiddel og køn, i pct., 2016</t>
  </si>
  <si>
    <t>Ansøgt beløb og bevilget beløb i Danmarks Frie Forskningsfond, mio. kr. (faste priser), 2012 til 2016</t>
  </si>
  <si>
    <t>Antal ansøgninger og bevillinger i Danmarks Frie Forskningsfond, 2012 til 2016</t>
  </si>
  <si>
    <t>Gennemsnitlige bevillingsstørrelser i Danmarks Frie Forskningsfond, mio. kr. (faste priser), 2012 til 2016</t>
  </si>
  <si>
    <t>Gennemsnitlige succesrater i Danmarks Frie Forskningsfond, pct., 2012 til 2016</t>
  </si>
  <si>
    <t>Finansiering af ph.d. og postdoc i bevilinger fra Danmarks Frie Forskningsfond, antal og mio. kr. (faste priser), 2012 til 2016</t>
  </si>
  <si>
    <t>Ansøgt beløb og bevilget beløb i Danmarks Frie Forskningsfond, mio. kr. (løbende priser), 2012 til 2016</t>
  </si>
  <si>
    <t>Gennemsnitlige bevillingsstørrelser i Danmarks Frie Forskningsfond, mio. kr. (løbende priser), 2012 til 2016</t>
  </si>
  <si>
    <t>Finansiering af ph.d. og postdoc i bevilinger fra Danmarks Frie Forskningsfond, antal og mio. kr. (løbende priser), 2012 til 2016</t>
  </si>
  <si>
    <t>Overhead</t>
  </si>
  <si>
    <t>Anmærkning</t>
  </si>
  <si>
    <t>Tabel 7.1 - Overheadsatser for Danmarks Grundforskningsfond, Danmarks Frie Forskningsfond og Innovationsfonden, 2016</t>
  </si>
  <si>
    <t>Danske institutioner (heriblandt danske universiteter og sektorforskningsinstitutter), der er omfattet af reglerne om tilskudsfinansieret forskningsvirksomhed i Finansministeriets budgetvejledning, herunder har hjemmel til at udføre tilskudsfinansieret forskningsvirksomhed</t>
  </si>
  <si>
    <t>Danske Godkendte Teknologiske Serviceinstitutter (GTS-institutter)</t>
  </si>
  <si>
    <t>Danske institutioner, der opfylder alle følgende kriterier:
- modtager og forventes vedvarende at modtage minimum 25 % i fast statsligt tilskud til dækning af driftsudgifter (målt i forhold til årets samlede omsætning)
- nonprofit-institution, der ikke har fortjeneste som formål, og hvor et eventuelt overskud ikke må kunne udloddes til ejerne
- har udførelse af forskning som et væsentligt formål</t>
  </si>
  <si>
    <t>Offentlige sygehuse i Danmark, Grønland og på Færøerne</t>
  </si>
  <si>
    <t>Statsanerkendte danske museer (jf. museumsloven) og offentlige museer i Grønland og på Færøerne</t>
  </si>
  <si>
    <t>Alle øvrige danske og udenlandske institutioner og virksomheder</t>
  </si>
  <si>
    <t>20 % (i Innovationsfondens regelsæt er første kriterium dog ikke nævnt, og det kan være både danske OG udenlandske institutioner)</t>
  </si>
  <si>
    <t xml:space="preserve">Der tillægges ikke separat overhead. Overheadbidrag anses indeholdt i en beregning af de forventede faktiske lønomkostninger, der ganges med den omkostningsfaktor for det pågældende institut, der senest er dokumenteret over for og godkendt i SIU.  </t>
  </si>
  <si>
    <t xml:space="preserve">0 % - Med mindre der er tale om udenlandske universiteter, inkl. universiteter i Grønland og på Færøerne, hvor der tillægges overhead på 20 %. </t>
  </si>
  <si>
    <t>Institutionstype</t>
  </si>
  <si>
    <t xml:space="preserve">Anm.: Virkemidlet Sapere Aude: DFF-Topforsker blev i 2016 trukket tilbage efter ansøgningsfristen, men før behandlingen af ansøgningerne. Der indgår derfor et ansøgt beløb på 896 mio. kr. til virkemidlet i 2016 i denne tabel. </t>
  </si>
  <si>
    <t xml:space="preserve">Anm.: Virkemidlet Sapere Aude: DFF-Topforsker blev i 2016 trukket tilbage efter ansøgningsfristen, men før behandlingen af ansøgningerne. Der indgår derfor 82 ansøgninger til virkemidlet i 2016 i denne tabel. </t>
  </si>
  <si>
    <t xml:space="preserve">Anm.: Virkemidlet Sapere Aude: DFF-Topforsker blev i 2016 trukket tilbage efter ansøgningsfristen, men før behandlingen af ansøgningerne. Der indgår derfor 82 ansøgninger med et ansøgt beløb på 896 mio. kr. til virkemidlet i 2016 i denne tabel. Succesraten for de tværrådsligt behandlede ansøgninger udgøres på baggrund af én bevilling.  </t>
  </si>
  <si>
    <t>Ansøgt og bevilget beløb i Danmarks Frie Forskningsfond, fordelt på Sapere Aude-virkemidler, mio. kr. 2016</t>
  </si>
  <si>
    <t>Anm.:Virkemidlet Sapere Aude: DFF-Forskertalent blev givet som en pris i 2016 til udvalgte modtagere af DFF-Individuelt postdocstipendium. DFF trak virkemidlet Sapere Aude: DFF-Topforsker tilbage som følge af besparelser på finanslovsbevillingen for 2016. Virkemidlet blev trukket tilbage efter ansøgningsfristen, men før behandlingen af ansøgningerne. Derfor indgår ansøgt beløb og antal ansøgninger til virkemidlerne i 2016 ikke i opgørelserne over DFF's bevillingsdata i figurerne og tabellerne om Sapere Aude i 'Tal om forskning og innovation 2016', men de indgår i de samlede og grupperede tal for DFF i alt i øvrige figurer og tabeller. Der blev ansøgt om 896 mio. kr. til DFF-Topforsker i 2016. Der blev ansøgt 2,7 mio. kr. og bevilget 2,4 mio. kr. til DFF-Forskertalent.</t>
  </si>
  <si>
    <t>Antal ansøgninger og bevillinger i Danmarks Frie Forskningsfond, fordelt på Sapere Aude-virkemidler, 2016</t>
  </si>
  <si>
    <t>Anm.: Virkemidlet Sapere Aude: DFF-Forskertalent blev givet som en pris i 2016 til udvalgte modtagere af DFF-Individuelt postdocstipendium. DFF trak virkemidlet Sapere Aude: DFF-Topforsker tilbage som følge af besparelser på finanslovsbevillingen for 2016. Virkemidlet blev trukket tilbage efter ansøgningsfristen, men før behandlingen af ansøgningerne. Derfor indgår ansøgt beløb og antal ansøgninger til virkemidlerne i 2016 ikke i opgørelserne over DFF's bevillingsdata i figurerne og tabellerne om Sapere Aude i 'Tal om forskning og innovation 2016', men de indgår i de samlede og grupperede tal for DFF i alt i øvrige figurer og tabeller. Der var 82 ansøgninger til DFF-Topforsker i 2016. Der var 20 ansøgninger og 18 bevillinger til DFF-Forskertalent.</t>
  </si>
  <si>
    <t>[20 mio. kr. -&gt;</t>
  </si>
  <si>
    <t>Succesrater for Landdistrikstvækstpilot, i Procent, 2016</t>
  </si>
  <si>
    <t>Gennemsnitlig virksomhedsfinansiering i Landdistrikstvækstpilot-projekter, i Procent, 2016</t>
  </si>
  <si>
    <t>Figur 3.6</t>
  </si>
  <si>
    <t>Gennemsnitlige succesrater for ansøgninger og ansøgt beløb fordelt på køn, pct., 2016</t>
  </si>
  <si>
    <t>Niels Bohr Professorprogrammet</t>
  </si>
  <si>
    <t>Succesrate for ansøgninger</t>
  </si>
  <si>
    <t>Tabel 4.1.X</t>
  </si>
  <si>
    <t>Tabel 4.33.X</t>
  </si>
  <si>
    <t>Tabel 4.34.X</t>
  </si>
  <si>
    <t>Succesrate for ansøgning</t>
  </si>
  <si>
    <t xml:space="preserve">Anm.: Virkemidlet Sapere Aude: DFF-Topforsker blev i 2016 trukket tilbage efter ansøgningsfristen, men før behandlingen af ansøgningerne. Der indgår derfor et ansøgt beløb på 896 mio. kr. til virkemidlet i 2016 i "Ansøgt beløb i alt" i denne tabel. </t>
  </si>
  <si>
    <t xml:space="preserve">Anm.: Virkemidlet Sapere Aude: DFF-Topforsker blev i 2016 trukket tilbage efter ansøgningsfristen, men før behandlingen af ansøgningerne. Der indgår derfor 82 ansøgninger til virkemidlet i 2016 i "Antal ansøgninger i alt" i denne tabel. </t>
  </si>
  <si>
    <t>Kilde: Styrelsen for Forskning og Uddannelse</t>
  </si>
  <si>
    <t xml:space="preserve">Anm.: Antal ansøgninger og bevillinger under Grundforskningsfonden dækker alene de seks nye bevillinger, som Grundforskningsfonden uddelte under Niels Bohr Professorprogrammet i 2016. Antal ansøgninger og bevillinger under Horizon 2020 dækker ansøgninger og bevillinger med dansk deltagelse. Danmarks Frie Forskningsfonds virkemiddel Sapere Aude: DFF-Topforsker blev i 2016 trukket tilbage efter ansøgningsfristen, men før behandlingen af ansøgningerne. Der indgår derfor 82 ansøgninger til virkemidlet i 2016 i denne figur. </t>
  </si>
  <si>
    <t>Anm.: Succesrate for ansøgning = Antal bevillinger/antal ansøgninger. Succesrate for ansøgt beløb = Bevilget beløb/ansøgt beløb. Succesraterne under Grundforskningsfonden dækker alene de seks nye bevillinger, som Grundforskningsfonden uddelte under Niels Bohr Professorprogrammet i 2016. Danmarks Frie Forskningsfonds virkemiddel Sapere Aude: DFF-Topforsker blev i 2016 trukket tilbage efter ansøgningsfristen, men før behandlingen af ansøgningerne. Der indgår derfor 82 ansøgninger med et ansøgt beløb på 896 mio. kr. til virkemidlet i 2016 i denne figur. Det har dog ikke betydning for de samlede succesrater, når de angives uden decimaler.</t>
  </si>
  <si>
    <t>Anm.: Succesrate for ansøgning = Antal bevillinger/antal ansøgninger. Succesrate for ansøgt beløb = Bevilget beløb/ansøgt beløb. For gruppering af Det Frie Forskningsråds virkemidler se tabel 4.1 og afsnit 4.2.1. Danmarks Frie Forskningsfonds virkemiddel Sapere Aude: DFF-Topforsker blev i 2016 trukket tilbage efter ansøgningsfristen, men før behandlingen af ansøgningerne. Der indgår derfor 82 ansøgninger med et ansøgt beløb på 896 mio. kr. til virkemidlet i 2016 i denne tabel. Trækkes disse tal ud af succesrateberegningerne for Sapere Aude-programmet, stiger succesraterne til 7 pct. for ansøgt beløb og 13 pct. for ansøgninger (antal).</t>
  </si>
  <si>
    <t>Anm.: Bevillingerne under Grundforskningsfonden dækker alene de skes nye bevillinger, som Grundforskningsfonden uddelte under Niels Bohr Professorprogrammet i 2016. Innovationsfondens tal er ekskl. bevillinger under art. 185 og 187, JPI og ERANET. Fordelingen af bevillinger fra Horizon 2020 på størrelse er beregnet alene på baggrund af det beløb, som tilfalder danske deltagere. Danmarks Frie Forskningsfonds virkemiddel Sapere Aude: DFF-Topforsker blev i 2016 trukket tilbage efter ansøgningsfristen, men før behandlingen af ansøgningerne. Der indgår derfor 82 ansøgninger til virkemidlet i 2016 i denne figur.</t>
  </si>
  <si>
    <t>Kilde: Danmarks Statistik (FOUBUD) og Uddannelses og Forskningsministeriet.</t>
  </si>
  <si>
    <t xml:space="preserve">Kilde: Danmarks Statistik (FOUBUD) og Uddannelses- og Forskningsministeriet. </t>
  </si>
  <si>
    <t>Kilde: Danmarks Statistik (FOUBUD) og Uddannelses- og Forskningsministeriet.</t>
  </si>
  <si>
    <t>Anm.: Basismidler til videregående uddannelsesinstitutioner omfatter basismidler til universiteter og professionshøjskoler. Bevillinger til sektorforskningsinstitutterne indgår i Eksterne statslige midler. Grundet overheadreformen i 2008-2009 og den udgiftsneutrale omlægning af forskningsbevillingerne som følge heraf er der et databrud i universiteterne basisforskningsmidler. Basisforskningsmidlerne er derfor ikke fuldt sammenlignelige i hele den angivne periode.</t>
  </si>
  <si>
    <t xml:space="preserve">Anm.: 1) Bidrag til internationale programmer omfatter Danmarks obligatoriske medlemsbidrag til bl.a. Det Europæiske Center for Højenergifysik (CERN), Den Europæiske Rumorganisation (ESA) m.fl. 2) Danmarks Statistik har fra 2016 opført PSO-finansieret forskning sammen med Danmarks Grundforskningsfond. PSO-finansieret forskning er beregnet som residual fra Grundforskningsfondens årlige uddelinger. Grundet afrunding summer de enkelte poster i det offentlige forskningsbudget ikke til totalerne. Grundet ændrede BNP-skøn og opdateringer af det øvrige offentlige forskningsbudget fra Danmarks Statistik efter indgåelsen af finansloven for 2016 er beløbene ovenfor ikke fuldt sammenlignelige med hvad der blev indbudgetteret på det offentlige forskningsbudget for 2016 ved indgåelse af finansloven for 2016. </t>
  </si>
  <si>
    <t>Anm.: Grundforskningsfondens ansøgningsrunder kan gå på tværs af kalenderår. Angivelse følger årstal for bestyrelsens beslutning. Tallene for 2012 og 2016 er bevillinger til Niels Bohr Professorater og dækker en fem årig periode. Tallet for 2014 er bevillinger til Centers of Excellence og dækker en seks årig periode.</t>
  </si>
  <si>
    <t>Anm.: Succesraterne er alene beregnet på baggrund af de 39 ansøgninger som Grundforskningsfonden modtog til Niels Bohr Professorprogrammet i 2016.</t>
  </si>
  <si>
    <t xml:space="preserve">Anm.: Virkemidlet Sapere Aude: DFF-Topforsker blev i 2016 trukket tilbage efter ansøgningsfristen, men før behandlingen af ansøgningerne. Der indgår derfor et ansøgt beløb på 896 mio. kr. til virkemidlet i 2016 i denne figur. </t>
  </si>
  <si>
    <t>Anm.: Virkemidlet Sapere Aude: DFF-Topforsker blev i 2016 trukket tilbage efter ansøgningsfristen, men før behandlingen af ansøgningerne. Der indgår derfor et ansøgt beløb på 896 mio. kr. til virkemidlet i 2016 i denne figur.</t>
  </si>
  <si>
    <t>Anm.: Virkemidlet Sapere Aude: DFF-Topforsker blev i 2016 trukket tilbage efter ansøgningsfristen, men før behandlingen af ansøgningerne. Der indgår derfor 82 ansøgninger til virkemidlet i 2016 i denne figur.</t>
  </si>
  <si>
    <t>Kilde: Styrelsen for Forskning og Uddannelse.</t>
  </si>
  <si>
    <t xml:space="preserve">Anm.: Virkemidlet Sapere Aude: DFF-Topforsker blev i 2016 trukket tilbage efter ansøgningsfristen, men før behandlingen af ansøgningerne. Der indgår derfor 82 ansøgninger med et ansøgt beløb på 896 mio. kr. til virkemidlet i 2016 i denne figur. Det har dog ikke betydning for de samlede succesrater, når de angives uden decimaler. </t>
  </si>
  <si>
    <t xml:space="preserve">Anm.: Virkemidlet Sapere Aude: DFF-Topforsker blev i 2016 trukket tilbage efter ansøgningsfristen, men før behandlingen af ansøgningerne. Der indgår derfor 82 ansøgninger med et ansøgt beløb på 896 mio. kr. til virkemidlet i 2016 i denne figur. Succesraten for de tværrådsligt behandlede ansøgninger udgøres på baggrund af én bevilling. </t>
  </si>
  <si>
    <t xml:space="preserve">Anm.: Virkemidlet Sapere Aude: DFF-Topforsker blev i 2016 trukket tilbage efter ansøgningsfristen, men før behandlingen af ansøgningerne. Der indgår derfor 82 ansøgninger med et ansøgt beløb på 896 mio. kr. til virkemidlet i 2016 i denne figur. Succesraten for de tværrådsligt behandlede ansøgninger udgøres på baggrund af én bevilling.   </t>
  </si>
  <si>
    <t>Anm.: Forskningsprojekter: DFF-Forskningsprojekt 1 har til formål at fremme kvaliteten af dansk forskning inden for en økonomisk ramme på 1.800.000 kr. ekskl. overhead. DFF-Forskningsprojekt 2 har til formål at fremme kvaliteten og samarbejdet i dansk forskning. DFF-Forskningsprojekter 2 har en ramme på mellem 1.800.000 kr. og 4.100.000 kr. ekskl. overhead og er ofte kendetegnet ved et koordineret og forpligtende samarbejde mellem flere forskere om en velafgrænset, fælles problemformulering. DFF-Forskningsprojekt 2 kan også være et projekt formuleret af en enkelt forsker til gennemførelse i dennes forskergruppe. Sapere Aude: DFF-Forskertalent-trin 1 uddeles som en pris til udvalgte modtagere af DFF-Individuelt postdocstipendium. Danmarks Frie Forskningsfond annullerede Sapere Aude: DFF-Topforsker i 2016 efter ansøgningsfristen pga. besparelser på Finansloven, så der blev ikke givet bevillinger. Rådsspecifikke virkemidler omfatter virkemidlet FSS-Skolarstipendier, som er 1-årige bevillinger på maks. 150.000 kr. til et forskningsår for lægestuderende.</t>
  </si>
  <si>
    <t>Anm.: Virkemidlet Sapere Aude: DFF-Topforsker blev i 2016 trukket tilbage efter ansøgningsfristen, men før behandlingen af ansøgningerne. Der indgår derfor 82 ansøgninger med et ansøgt beløb på 896 mio. kr. til virkemidlet i 2016 i denne figur. Trækkes disse tal ud af succesrateberegningerne for Sapere Aude-programmet, stiger succesraterne til 7 pct. for ansøgt beløb og 13 pct. for ansøgninger (antal).</t>
  </si>
  <si>
    <t>Anm.: Ansøgninger til internationale programmer indsendes til og behandles i de internationale fora, hvorefter Innovationsfonden giver bevillinger til den danske del af de imødekomne ansøgninger. Derfor optræder der ikke ansøgt beløb for disse i oversigten.</t>
  </si>
  <si>
    <t>Anm.: Ansøgninger til internationale programmer indsendes til og behandles i internationale fora, hvorefter Innovationsfonden giver bevillinger til den danske del af de imødekomne ansøgninger. Derfor optræder der ikke ansøgningstal i oversigten.</t>
  </si>
  <si>
    <t>Anm.: Det er ikke muligt at beregne succesrater for Internationale samarbejdsprogrammer, grundet ansøgningsprocessen.</t>
  </si>
  <si>
    <t>Anm.: Enkelte calls i Grand Solutions 2016 er gennemført efter en 1-fase model. Ansøgningerne til disse calls har enten fået tilsagn eller afslag, i modsætning til to-fase modellen hvor ansøger i første fase bliver indbudt til at søge i fase 2, som så kunne resulterer i et tilsagn eller afslag. Ansøgningsbeløbet fra 1-fase modellen er summet sammen med ansøgningsbeløbet i runde ét for 2-fase modellen, da dette giver det mest retvisende billede af det totale ansøgte beløb.</t>
  </si>
  <si>
    <t>Anm.: Innovationsfonden frigav i november 2015 en grafik med foreløbige tal om fondens store satsninger, kaldet Store Projekter. Grafikken oplyste om 63 bevillinger.  Fire projekter er i kontraktforhandlingerne blevet slået sammen til to, hvorfor det endelige antal bevillinger er 61.</t>
  </si>
  <si>
    <t>Anm.: InnoBooster har løbende ansøgningsfrist. Statistik for InnoBooster er opgjort efter det år, bevillingen er givet i overensstemmelse med statistikken for resten af Innovationsfondens virkemidler, men forskelligt fra de tidligere virkemidler Videnpilot og Videnkupon. Innovationsfonden modtog i december 2015 over 600 ansøgninger efter, at ordningen havde varslet en midlertidig ansøgningspause. Det var langt flere ansøgninger, end fonden havde ressourcer til at behandle inden årets udgang. Ansøgninger modtaget i 2015, men afgjort i 2016, vil tælle med i statistikken for 2016 og vil derved fremgå i Tal om forskning 2016.</t>
  </si>
  <si>
    <t>Anm.: Opgørelsen er inkl. offentlige ErhvervsPhD’er i 2014 og 2016 og den midlertidige åbning af ErhvervsPhD-ordningen for virksomheder med hjemsted i Grønland og på Færøerne i 2016. I 2015 var det ikke muligt at ansøge ordningen ”ErhvervsPhD i den offentlige sektor”, hvorfor der er et databrud i opgørelsen.</t>
  </si>
  <si>
    <t>Anm.: I totalbudgettet kan der dersuden medgå medfinansiering fra vidensinstitutionen, som ikke er oplyst på ansøgsningstidspunktet.</t>
  </si>
  <si>
    <t>Kilde: Styrelsem for Forskning og Uddannelse</t>
  </si>
  <si>
    <t>Vejledning</t>
  </si>
  <si>
    <t>Denne excel-mappe indeholde data til samtlige tabeller og figurer i 'Tal om forskning og innovation 2016'. Herudover indeholder mappen en række supplerende tabeller som ikke er med i selve publikationen.</t>
  </si>
  <si>
    <t>Tabeller og figurer fra 'Tal om forskning og innovation' følger nummereringen og navngivningen fra publikationen.</t>
  </si>
  <si>
    <t>Supplerende tabeller er angivet med et 'X', fx er tabel 3.1.X i fanen Grundforskningsfonden en supplerende tabel.</t>
  </si>
  <si>
    <t>Som noget nyt er alle beløb i 'Tal om forskning og innovation 2016' angivet i faste priser (2016-priser).</t>
  </si>
  <si>
    <t xml:space="preserve">Derfor er der for de fleste af fanerne to versioner - en fane med faste priser (FP) og en fane med løbende priser (LP) </t>
  </si>
  <si>
    <t>Omregningen fra løbende til faste priser er baseret på Finansministeriets Pris- og lønindeks (PL-indeks), som er angivet i fanen 'PL2016'.</t>
  </si>
  <si>
    <t>PL2016</t>
  </si>
  <si>
    <t>2. Indledning (FP)</t>
  </si>
  <si>
    <t>3. Grundforskningsfonden (FP)</t>
  </si>
  <si>
    <t>4. Frie Forskningsfond (FP)</t>
  </si>
  <si>
    <t>5.1 Innovationsfonden (FP)</t>
  </si>
  <si>
    <t>5.1.2. InnoBooster (FP)</t>
  </si>
  <si>
    <t>5.1.3. Talent (FP)</t>
  </si>
  <si>
    <t>5.1.3. LanddistriktsVP (FP)</t>
  </si>
  <si>
    <t>5.1.4 Int. Samarbejdsprog (FP)</t>
  </si>
  <si>
    <t>6. Horizon 2020 (FP)</t>
  </si>
  <si>
    <t>Øvrige tabeller til appendix</t>
  </si>
  <si>
    <t>8. Appendix (FP)</t>
  </si>
  <si>
    <t>2. Indledning (LP)</t>
  </si>
  <si>
    <t>3. Grundforskningsfonden (LP)</t>
  </si>
  <si>
    <t>4. Frie Forskningsfond (LP)</t>
  </si>
  <si>
    <t>5.1 Innovationsfonden (LP)</t>
  </si>
  <si>
    <t>5.1.2. InnoBooster (LP)</t>
  </si>
  <si>
    <t>5.1.3. Talent (LP)</t>
  </si>
  <si>
    <t>5.1.3. LanddistriktsVP (LP)</t>
  </si>
  <si>
    <t>5.1.4 Int. Samarbejdsprog (LP)</t>
  </si>
  <si>
    <t>6. Horizon 2020 (LP)</t>
  </si>
  <si>
    <t>8. Appendix (lP)</t>
  </si>
  <si>
    <t>14%*</t>
  </si>
  <si>
    <t>1%*</t>
  </si>
  <si>
    <t>4%*</t>
  </si>
  <si>
    <t>2%*</t>
  </si>
  <si>
    <t>10%*</t>
  </si>
  <si>
    <t>5%*</t>
  </si>
  <si>
    <t>85%*</t>
  </si>
  <si>
    <t>96%*</t>
  </si>
  <si>
    <t>88%*</t>
  </si>
  <si>
    <t>80%*</t>
  </si>
  <si>
    <t>98%*</t>
  </si>
  <si>
    <t>90%*</t>
  </si>
  <si>
    <t>13%*</t>
  </si>
  <si>
    <t>3%*</t>
  </si>
  <si>
    <t>*20/9-2019: Kategorien ´Universiteter´ har ikke været beregnet i den tidligere opgørelse. Procentfordelingen har nu ændret sig, som følge af, at tallene i kategorien ´Universiteter´ nu indgår i statistikken.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</si>
</sst>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 #,##0_ ;_ * \-#,##0_ ;_ * &quot;-&quot;??_ ;_ @_ "/>
    <numFmt numFmtId="165" formatCode="_ * #,##0.0_ ;_ * \-#,##0.0_ ;_ * &quot;-&quot;??_ ;_ @_ "/>
    <numFmt numFmtId="166" formatCode="0.0"/>
    <numFmt numFmtId="167" formatCode="0_ ;\-0\ "/>
    <numFmt numFmtId="168" formatCode="_ * #,##0.000_ ;_ * \-#,##0.000_ ;_ * &quot;-&quot;??_ ;_ @_ "/>
    <numFmt numFmtId="169" formatCode="_ * #,##0.0000_ ;_ * \-#,##0.0000_ ;_ * &quot;-&quot;??_ ;_ @_ "/>
    <numFmt numFmtId="170" formatCode="_ * #,##0.00000000000_ ;_ * \-#,##0.00000000000_ ;_ * &quot;-&quot;??_ ;_ @_ "/>
    <numFmt numFmtId="171" formatCode="_ * #,##0.00000_ ;_ * \-#,##0.00000_ ;_ * &quot;-&quot;??_ ;_ @_ "/>
    <numFmt numFmtId="172" formatCode="#,##0_ ;\-#,##0\ "/>
    <numFmt numFmtId="173" formatCode="#,##0.0"/>
    <numFmt numFmtId="174" formatCode="_ * #,##0.000000_ ;_ * \-#,##0.000000_ ;_ * &quot;-&quot;??_ ;_ @_ "/>
    <numFmt numFmtId="175" formatCode="_ * #,##0.0000000000000000000_ ;_ * \-#,##0.0000000000000000000_ ;_ * &quot;-&quot;??_ ;_ @_ "/>
    <numFmt numFmtId="176" formatCode="0.000"/>
    <numFmt numFmtId="177" formatCode="_(* #,##0.00_);_(* \(#,##0.00\);_(* &quot;-&quot;??_);_(@_)"/>
    <numFmt numFmtId="178" formatCode="0.000000000"/>
    <numFmt numFmtId="179" formatCode="0.00000000"/>
    <numFmt numFmtId="180" formatCode="_ * #,##0.00000000_ ;_ * \-#,##0.00000000_ ;_ * &quot;-&quot;??_ ;_ @_ "/>
    <numFmt numFmtId="181" formatCode="0.000000%"/>
    <numFmt numFmtId="182" formatCode="0.0000000%"/>
    <numFmt numFmtId="183" formatCode="0.00000"/>
    <numFmt numFmtId="184" formatCode="0.0%"/>
  </numFmts>
  <fonts count="100" x14ac:knownFonts="1">
    <font>
      <sz val="11"/>
      <color theme="1"/>
      <name val="Calibri"/>
      <family val="2"/>
      <scheme val="minor"/>
    </font>
    <font>
      <sz val="11"/>
      <color theme="1"/>
      <name val="Calibri"/>
      <family val="2"/>
      <scheme val="minor"/>
    </font>
    <font>
      <sz val="11"/>
      <color theme="1"/>
      <name val="Arial"/>
      <family val="2"/>
    </font>
    <font>
      <b/>
      <sz val="26"/>
      <name val="Cambria"/>
      <family val="1"/>
      <scheme val="major"/>
    </font>
    <font>
      <sz val="11"/>
      <name val="Arial"/>
      <family val="2"/>
    </font>
    <font>
      <sz val="10"/>
      <name val="Arial"/>
      <family val="2"/>
    </font>
    <font>
      <u/>
      <sz val="10"/>
      <color indexed="12"/>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14"/>
      <name val="Calibri"/>
      <family val="2"/>
    </font>
    <font>
      <i/>
      <sz val="12"/>
      <color indexed="23"/>
      <name val="Calibri"/>
      <family val="2"/>
    </font>
    <font>
      <sz val="12"/>
      <color indexed="17"/>
      <name val="Calibri"/>
      <family val="2"/>
    </font>
    <font>
      <sz val="12"/>
      <color indexed="62"/>
      <name val="Calibri"/>
      <family val="2"/>
    </font>
    <font>
      <b/>
      <sz val="12"/>
      <color indexed="9"/>
      <name val="Calibri"/>
      <family val="2"/>
    </font>
    <font>
      <sz val="12"/>
      <color indexed="60"/>
      <name val="Calibri"/>
      <family val="2"/>
    </font>
    <font>
      <b/>
      <sz val="12"/>
      <color indexed="63"/>
      <name val="Calibri"/>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b/>
      <sz val="18"/>
      <color indexed="62"/>
      <name val="Cambria"/>
      <family val="2"/>
    </font>
    <font>
      <b/>
      <sz val="12"/>
      <color indexed="8"/>
      <name val="Calibri"/>
      <family val="2"/>
    </font>
    <font>
      <sz val="10"/>
      <color indexed="8"/>
      <name val="Arial"/>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b/>
      <sz val="11"/>
      <color rgb="FF000000"/>
      <name val="Calibri"/>
      <family val="2"/>
      <scheme val="minor"/>
    </font>
    <font>
      <sz val="11"/>
      <color rgb="FF00B050"/>
      <name val="Calibri"/>
      <family val="2"/>
      <scheme val="minor"/>
    </font>
    <font>
      <i/>
      <sz val="16"/>
      <name val="Calibri"/>
      <family val="2"/>
      <scheme val="minor"/>
    </font>
    <font>
      <b/>
      <sz val="11"/>
      <name val="Arial"/>
      <family val="2"/>
    </font>
    <font>
      <sz val="16"/>
      <name val="Calibri"/>
      <family val="2"/>
      <scheme val="minor"/>
    </font>
    <font>
      <b/>
      <sz val="28"/>
      <name val="Cambria"/>
      <family val="1"/>
      <scheme val="major"/>
    </font>
    <font>
      <sz val="11"/>
      <color rgb="FF000000"/>
      <name val="Calibri"/>
      <family val="2"/>
      <scheme val="minor"/>
    </font>
    <font>
      <i/>
      <sz val="11"/>
      <name val="Calibri"/>
      <family val="2"/>
      <scheme val="minor"/>
    </font>
    <font>
      <u/>
      <sz val="11"/>
      <color theme="10"/>
      <name val="Calibri"/>
      <family val="2"/>
      <scheme val="minor"/>
    </font>
    <font>
      <b/>
      <sz val="11"/>
      <color rgb="FFFF0000"/>
      <name val="Calibri"/>
      <family val="2"/>
      <scheme val="minor"/>
    </font>
    <font>
      <b/>
      <sz val="10"/>
      <name val="Arial"/>
      <family val="2"/>
    </font>
    <font>
      <b/>
      <sz val="7.5"/>
      <color rgb="FF000000"/>
      <name val="Calibri"/>
      <family val="2"/>
      <scheme val="minor"/>
    </font>
    <font>
      <sz val="7.5"/>
      <color rgb="FF000000"/>
      <name val="Calibri"/>
      <family val="2"/>
      <scheme val="minor"/>
    </font>
    <font>
      <sz val="12"/>
      <name val="Calibri"/>
      <family val="2"/>
    </font>
    <font>
      <b/>
      <sz val="11"/>
      <color rgb="FF000000"/>
      <name val="Calibri"/>
      <family val="2"/>
    </font>
    <font>
      <vertAlign val="superscript"/>
      <sz val="11"/>
      <color rgb="FF000000"/>
      <name val="Calibri"/>
      <family val="2"/>
      <scheme val="minor"/>
    </font>
    <font>
      <b/>
      <sz val="12"/>
      <name val="Calibri"/>
      <family val="2"/>
    </font>
    <font>
      <sz val="6.5"/>
      <name val="Calibri"/>
      <family val="2"/>
    </font>
    <font>
      <sz val="8"/>
      <color theme="1"/>
      <name val="Calibri"/>
      <family val="2"/>
      <scheme val="minor"/>
    </font>
    <font>
      <sz val="11"/>
      <color theme="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1"/>
      <color indexed="8"/>
      <name val="Calibri"/>
      <family val="2"/>
    </font>
    <font>
      <sz val="11"/>
      <color indexed="9"/>
      <name val="Calibri"/>
      <family val="2"/>
    </font>
    <font>
      <sz val="10"/>
      <color theme="0"/>
      <name val="Arial"/>
      <family val="2"/>
    </font>
    <font>
      <sz val="11"/>
      <color indexed="10"/>
      <name val="Calibri"/>
      <family val="2"/>
    </font>
    <font>
      <sz val="10"/>
      <color rgb="FFFF0000"/>
      <name val="Arial"/>
      <family val="2"/>
    </font>
    <font>
      <b/>
      <sz val="11"/>
      <color indexed="52"/>
      <name val="Calibri"/>
      <family val="2"/>
    </font>
    <font>
      <b/>
      <sz val="10"/>
      <color rgb="FFFA7D00"/>
      <name val="Arial"/>
      <family val="2"/>
    </font>
    <font>
      <i/>
      <sz val="10"/>
      <color rgb="FF7F7F7F"/>
      <name val="Arial"/>
      <family val="2"/>
    </font>
    <font>
      <sz val="11"/>
      <color indexed="17"/>
      <name val="Calibri"/>
      <family val="2"/>
    </font>
    <font>
      <sz val="10"/>
      <color rgb="FF006100"/>
      <name val="Arial"/>
      <family val="2"/>
    </font>
    <font>
      <u/>
      <sz val="11"/>
      <color indexed="12"/>
      <name val="Calibri"/>
      <family val="2"/>
    </font>
    <font>
      <u/>
      <sz val="9.35"/>
      <color theme="10"/>
      <name val="Calibri"/>
      <family val="2"/>
    </font>
    <font>
      <u/>
      <sz val="11"/>
      <color theme="10"/>
      <name val="Calibri"/>
      <family val="2"/>
    </font>
    <font>
      <u/>
      <sz val="12.65"/>
      <color indexed="12"/>
      <name val="Calibri"/>
      <family val="2"/>
    </font>
    <font>
      <u/>
      <sz val="6.7"/>
      <color indexed="12"/>
      <name val="Calibri"/>
      <family val="2"/>
    </font>
    <font>
      <u/>
      <sz val="12.65"/>
      <color theme="10"/>
      <name val="Calibri"/>
      <family val="2"/>
    </font>
    <font>
      <sz val="10"/>
      <color rgb="FF3F3F76"/>
      <name val="Arial"/>
      <family val="2"/>
    </font>
    <font>
      <b/>
      <sz val="10"/>
      <color theme="0"/>
      <name val="Arial"/>
      <family val="2"/>
    </font>
    <font>
      <u/>
      <sz val="10"/>
      <color theme="10"/>
      <name val="Arial"/>
      <family val="2"/>
    </font>
    <font>
      <sz val="10"/>
      <color rgb="FF9C6500"/>
      <name val="Arial"/>
      <family val="2"/>
    </font>
    <font>
      <sz val="10"/>
      <color theme="1"/>
      <name val="Calibri"/>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indexed="56"/>
      <name val="Cambria"/>
      <family val="2"/>
    </font>
    <font>
      <b/>
      <sz val="10"/>
      <color theme="1"/>
      <name val="Arial"/>
      <family val="2"/>
    </font>
    <font>
      <sz val="10"/>
      <color rgb="FF9C0006"/>
      <name val="Arial"/>
      <family val="2"/>
    </font>
    <font>
      <b/>
      <i/>
      <sz val="11"/>
      <color theme="1"/>
      <name val="Calibri"/>
      <family val="2"/>
      <scheme val="minor"/>
    </font>
    <font>
      <b/>
      <i/>
      <sz val="11"/>
      <name val="Calibri"/>
      <family val="2"/>
      <scheme val="minor"/>
    </font>
    <font>
      <b/>
      <sz val="16"/>
      <name val="Cambria"/>
      <family val="1"/>
      <scheme val="major"/>
    </font>
    <font>
      <b/>
      <sz val="12"/>
      <name val="Calibri"/>
      <family val="2"/>
      <scheme val="minor"/>
    </font>
    <font>
      <sz val="12"/>
      <name val="Calibri"/>
      <family val="2"/>
      <scheme val="minor"/>
    </font>
    <font>
      <sz val="11"/>
      <name val="Calibri"/>
      <family val="2"/>
    </font>
    <font>
      <b/>
      <sz val="15"/>
      <color theme="1"/>
      <name val="Calibri"/>
      <family val="2"/>
      <scheme val="minor"/>
    </font>
  </fonts>
  <fills count="78">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5"/>
      </patternFill>
    </fill>
    <fill>
      <patternFill patternType="solid">
        <fgColor indexed="42"/>
      </patternFill>
    </fill>
    <fill>
      <patternFill patternType="solid">
        <fgColor indexed="55"/>
      </patternFill>
    </fill>
    <fill>
      <patternFill patternType="solid">
        <fgColor indexed="19"/>
      </patternFill>
    </fill>
    <fill>
      <patternFill patternType="solid">
        <fgColor indexed="54"/>
      </patternFill>
    </fill>
    <fill>
      <patternFill patternType="solid">
        <fgColor indexed="53"/>
      </patternFill>
    </fill>
    <fill>
      <patternFill patternType="solid">
        <fgColor rgb="FFFFFFFF"/>
        <bgColor indexed="64"/>
      </patternFill>
    </fill>
    <fill>
      <patternFill patternType="solid">
        <fgColor theme="4" tint="0.79985961485641044"/>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85961485641044"/>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85961485641044"/>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85961485641044"/>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85961485641044"/>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85961485641044"/>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87182226020086"/>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87182226020086"/>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87182226020086"/>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87182226020086"/>
        <bgColor indexed="64"/>
      </patternFill>
    </fill>
    <fill>
      <patternFill patternType="solid">
        <fgColor theme="7" tint="0.59990234076967686"/>
        <bgColor indexed="64"/>
      </patternFill>
    </fill>
    <fill>
      <patternFill patternType="solid">
        <fgColor theme="8" tint="0.59987182226020086"/>
        <bgColor indexed="64"/>
      </patternFill>
    </fill>
    <fill>
      <patternFill patternType="solid">
        <fgColor theme="8" tint="0.59990234076967686"/>
        <bgColor indexed="64"/>
      </patternFill>
    </fill>
    <fill>
      <patternFill patternType="solid">
        <fgColor theme="9" tint="0.59987182226020086"/>
        <bgColor indexed="64"/>
      </patternFill>
    </fill>
    <fill>
      <patternFill patternType="solid">
        <fgColor theme="9" tint="0.59990234076967686"/>
        <bgColor indexed="64"/>
      </patternFill>
    </fill>
    <fill>
      <patternFill patternType="solid">
        <fgColor indexed="51"/>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theme="0"/>
      </left>
      <right style="thin">
        <color theme="0"/>
      </right>
      <top style="thin">
        <color theme="0"/>
      </top>
      <bottom/>
      <diagonal/>
    </border>
    <border>
      <left/>
      <right/>
      <top style="medium">
        <color rgb="FFE4E2D9"/>
      </top>
      <bottom/>
      <diagonal/>
    </border>
    <border>
      <left/>
      <right/>
      <top style="medium">
        <color rgb="FFE4E2D9"/>
      </top>
      <bottom style="medium">
        <color rgb="FFE4E2D9"/>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9318521683401"/>
      </bottom>
      <diagonal/>
    </border>
    <border>
      <left/>
      <right style="thin">
        <color indexed="64"/>
      </right>
      <top/>
      <bottom style="thin">
        <color indexed="64"/>
      </bottom>
      <diagonal/>
    </border>
  </borders>
  <cellStyleXfs count="616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applyNumberFormat="0" applyFill="0" applyBorder="0" applyAlignment="0" applyProtection="0"/>
    <xf numFmtId="0" fontId="5"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5" fillId="5" borderId="6" applyNumberFormat="0" applyFont="0" applyAlignment="0" applyProtection="0"/>
    <xf numFmtId="0" fontId="10" fillId="3" borderId="7" applyNumberFormat="0" applyAlignment="0" applyProtection="0"/>
    <xf numFmtId="0" fontId="11" fillId="12" borderId="0" applyNumberFormat="0" applyBorder="0" applyAlignment="0" applyProtection="0"/>
    <xf numFmtId="0" fontId="12" fillId="0" borderId="0" applyNumberFormat="0" applyFill="0" applyBorder="0" applyAlignment="0" applyProtection="0"/>
    <xf numFmtId="0" fontId="13" fillId="13" borderId="0" applyNumberFormat="0" applyBorder="0" applyAlignment="0" applyProtection="0"/>
    <xf numFmtId="0" fontId="14" fillId="4" borderId="7" applyNumberFormat="0" applyAlignment="0" applyProtection="0"/>
    <xf numFmtId="43" fontId="5" fillId="0" borderId="0" applyFont="0" applyFill="0" applyBorder="0" applyAlignment="0" applyProtection="0"/>
    <xf numFmtId="0" fontId="15" fillId="14" borderId="8" applyNumberFormat="0" applyAlignment="0" applyProtection="0"/>
    <xf numFmtId="0" fontId="6" fillId="0" borderId="0" applyNumberFormat="0" applyFill="0" applyBorder="0" applyAlignment="0" applyProtection="0">
      <alignment vertical="top"/>
      <protection locked="0"/>
    </xf>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16" fillId="9" borderId="0" applyNumberFormat="0" applyBorder="0" applyAlignment="0" applyProtection="0"/>
    <xf numFmtId="0" fontId="17" fillId="3" borderId="9" applyNumberFormat="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9" fontId="5" fillId="0" borderId="0" applyFon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0" fontId="23" fillId="0" borderId="14" applyNumberFormat="0" applyFill="0" applyAlignment="0" applyProtection="0"/>
    <xf numFmtId="0" fontId="5" fillId="0" borderId="0"/>
    <xf numFmtId="0" fontId="1" fillId="0" borderId="0"/>
    <xf numFmtId="0" fontId="5" fillId="0" borderId="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1" fillId="0" borderId="0" applyFont="0" applyFill="0" applyBorder="0" applyAlignment="0" applyProtection="0"/>
    <xf numFmtId="0" fontId="24" fillId="0" borderId="0"/>
    <xf numFmtId="0" fontId="4" fillId="0" borderId="0"/>
    <xf numFmtId="44" fontId="1" fillId="0" borderId="0" applyFont="0" applyFill="0" applyBorder="0" applyAlignment="0" applyProtection="0"/>
    <xf numFmtId="177" fontId="5"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3"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3"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3" fillId="3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3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3"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63"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3"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3"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3" fillId="4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3"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5" fillId="53" borderId="0" applyNumberFormat="0" applyBorder="0" applyAlignment="0" applyProtection="0"/>
    <xf numFmtId="0" fontId="62" fillId="54" borderId="0" applyNumberFormat="0" applyBorder="0" applyAlignment="0" applyProtection="0"/>
    <xf numFmtId="0" fontId="66" fillId="54"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5" fillId="42" borderId="0" applyNumberFormat="0" applyBorder="0" applyAlignment="0" applyProtection="0"/>
    <xf numFmtId="0" fontId="62" fillId="55" borderId="0" applyNumberFormat="0" applyBorder="0" applyAlignment="0" applyProtection="0"/>
    <xf numFmtId="0" fontId="66" fillId="55"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5" borderId="0" applyNumberFormat="0" applyBorder="0" applyAlignment="0" applyProtection="0"/>
    <xf numFmtId="0" fontId="62" fillId="56" borderId="0" applyNumberFormat="0" applyBorder="0" applyAlignment="0" applyProtection="0"/>
    <xf numFmtId="0" fontId="66" fillId="56"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57" borderId="0" applyNumberFormat="0" applyBorder="0" applyAlignment="0" applyProtection="0"/>
    <xf numFmtId="0" fontId="62" fillId="58" borderId="0" applyNumberFormat="0" applyBorder="0" applyAlignment="0" applyProtection="0"/>
    <xf numFmtId="0" fontId="66" fillId="58"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9" borderId="0" applyNumberFormat="0" applyBorder="0" applyAlignment="0" applyProtection="0"/>
    <xf numFmtId="0" fontId="62" fillId="60" borderId="0" applyNumberFormat="0" applyBorder="0" applyAlignment="0" applyProtection="0"/>
    <xf numFmtId="0" fontId="66" fillId="60"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61" borderId="0" applyNumberFormat="0" applyBorder="0" applyAlignment="0" applyProtection="0"/>
    <xf numFmtId="0" fontId="62" fillId="62" borderId="0" applyNumberFormat="0" applyBorder="0" applyAlignment="0" applyProtection="0"/>
    <xf numFmtId="0" fontId="66" fillId="62"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2" fillId="63" borderId="0" applyNumberFormat="0" applyBorder="0" applyAlignment="0" applyProtection="0"/>
    <xf numFmtId="0" fontId="62" fillId="64" borderId="0" applyNumberFormat="0" applyBorder="0" applyAlignment="0" applyProtection="0"/>
    <xf numFmtId="0" fontId="62" fillId="65" borderId="0" applyNumberFormat="0" applyBorder="0" applyAlignment="0" applyProtection="0"/>
    <xf numFmtId="0" fontId="62" fillId="66" borderId="0" applyNumberFormat="0" applyBorder="0" applyAlignment="0" applyProtection="0"/>
    <xf numFmtId="0" fontId="62" fillId="67" borderId="0" applyNumberFormat="0" applyBorder="0" applyAlignment="0" applyProtection="0"/>
    <xf numFmtId="0" fontId="62" fillId="68" borderId="0" applyNumberFormat="0" applyBorder="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4" fillId="69" borderId="0" applyNumberFormat="0" applyBorder="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3"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5"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1" borderId="31"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4" fillId="70" borderId="6" applyNumberFormat="0" applyFon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58" fillId="73" borderId="27" applyNumberFormat="0" applyAlignment="0" applyProtection="0"/>
    <xf numFmtId="0" fontId="70" fillId="73" borderId="2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9" fillId="72" borderId="7" applyNumberFormat="0" applyAlignment="0" applyProtection="0"/>
    <xf numFmtId="0" fontId="60" fillId="74" borderId="30" applyNumberFormat="0" applyAlignment="0" applyProtection="0"/>
    <xf numFmtId="43" fontId="1" fillId="0" borderId="0" applyFont="0" applyFill="0" applyBorder="0" applyAlignment="0" applyProtection="0"/>
    <xf numFmtId="41" fontId="5" fillId="0" borderId="0" applyFont="0" applyFill="0" applyBorder="0" applyAlignment="0" applyProtection="0"/>
    <xf numFmtId="43" fontId="63"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61" fillId="0" borderId="0" applyNumberFormat="0" applyFill="0" applyBorder="0" applyAlignment="0" applyProtection="0"/>
    <xf numFmtId="0" fontId="71" fillId="0" borderId="0" applyNumberFormat="0" applyFill="0" applyBorder="0" applyAlignment="0" applyProtection="0"/>
    <xf numFmtId="0" fontId="72" fillId="27" borderId="0" applyNumberFormat="0" applyBorder="0" applyAlignment="0" applyProtection="0"/>
    <xf numFmtId="0" fontId="53" fillId="75" borderId="0" applyNumberFormat="0" applyBorder="0" applyAlignment="0" applyProtection="0"/>
    <xf numFmtId="0" fontId="73" fillId="75"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0" fillId="0" borderId="25" applyNumberFormat="0" applyFill="0" applyAlignment="0" applyProtection="0"/>
    <xf numFmtId="0" fontId="51" fillId="0" borderId="33" applyNumberFormat="0" applyFill="0" applyAlignment="0" applyProtection="0"/>
    <xf numFmtId="0" fontId="52" fillId="0" borderId="26" applyNumberFormat="0" applyFill="0" applyAlignment="0" applyProtection="0"/>
    <xf numFmtId="0" fontId="5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0" borderId="0" applyNumberFormat="0" applyFill="0" applyBorder="0">
      <protection locked="0"/>
    </xf>
    <xf numFmtId="0" fontId="6" fillId="0" borderId="0" applyNumberFormat="0" applyFill="0" applyBorder="0" applyAlignment="0" applyProtection="0"/>
    <xf numFmtId="0" fontId="74" fillId="0" borderId="0" applyNumberFormat="0" applyFill="0" applyBorder="0">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5" fillId="0" borderId="0" applyNumberFormat="0" applyFill="0" applyBorder="0">
      <protection locked="0"/>
    </xf>
    <xf numFmtId="0" fontId="76" fillId="0" borderId="0" applyNumberFormat="0" applyFill="0" applyBorder="0">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protection locked="0"/>
    </xf>
    <xf numFmtId="0" fontId="74" fillId="0" borderId="0" applyNumberFormat="0" applyFill="0" applyBorder="0">
      <protection locked="0"/>
    </xf>
    <xf numFmtId="0" fontId="37" fillId="0" borderId="0" applyNumberFormat="0" applyFill="0" applyBorder="0" applyAlignment="0" applyProtection="0"/>
    <xf numFmtId="0" fontId="77" fillId="0" borderId="0" applyNumberFormat="0" applyFill="0" applyBorder="0">
      <protection locked="0"/>
    </xf>
    <xf numFmtId="0" fontId="78" fillId="0" borderId="0" applyNumberFormat="0" applyFill="0" applyBorder="0">
      <protection locked="0"/>
    </xf>
    <xf numFmtId="0" fontId="79" fillId="0" borderId="0" applyNumberFormat="0" applyFill="0" applyBorder="0">
      <protection locked="0"/>
    </xf>
    <xf numFmtId="0" fontId="6" fillId="0" borderId="0" applyNumberFormat="0" applyFill="0" applyBorder="0">
      <protection locked="0"/>
    </xf>
    <xf numFmtId="0" fontId="80" fillId="76" borderId="27" applyNumberFormat="0" applyAlignment="0" applyProtection="0"/>
    <xf numFmtId="0" fontId="56" fillId="76" borderId="27" applyNumberFormat="0" applyAlignment="0" applyProtection="0"/>
    <xf numFmtId="43" fontId="63" fillId="0" borderId="0" applyFont="0" applyFill="0" applyBorder="0" applyAlignment="0" applyProtection="0"/>
    <xf numFmtId="0" fontId="81" fillId="74" borderId="30" applyNumberFormat="0" applyAlignment="0" applyProtection="0"/>
    <xf numFmtId="0" fontId="75" fillId="0" borderId="0" applyNumberFormat="0" applyFill="0" applyBorder="0">
      <protection locked="0"/>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76" fillId="0" borderId="0" applyNumberFormat="0" applyFill="0" applyBorder="0">
      <protection locked="0"/>
    </xf>
    <xf numFmtId="0" fontId="59" fillId="0" borderId="29" applyNumberFormat="0" applyFill="0" applyAlignment="0" applyProtection="0"/>
    <xf numFmtId="0" fontId="66" fillId="63" borderId="0" applyNumberFormat="0" applyBorder="0" applyAlignment="0" applyProtection="0"/>
    <xf numFmtId="0" fontId="66" fillId="64" borderId="0" applyNumberFormat="0" applyBorder="0" applyAlignment="0" applyProtection="0"/>
    <xf numFmtId="0" fontId="66" fillId="65" borderId="0" applyNumberFormat="0" applyBorder="0" applyAlignment="0" applyProtection="0"/>
    <xf numFmtId="0" fontId="66" fillId="66" borderId="0" applyNumberFormat="0" applyBorder="0" applyAlignment="0" applyProtection="0"/>
    <xf numFmtId="0" fontId="66" fillId="67" borderId="0" applyNumberFormat="0" applyBorder="0" applyAlignment="0" applyProtection="0"/>
    <xf numFmtId="0" fontId="66" fillId="68" borderId="0" applyNumberFormat="0" applyBorder="0" applyAlignment="0" applyProtection="0"/>
    <xf numFmtId="0" fontId="83" fillId="77" borderId="0" applyNumberFormat="0" applyBorder="0" applyAlignment="0" applyProtection="0"/>
    <xf numFmtId="0" fontId="55" fillId="7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84"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5" fillId="73" borderId="28" applyNumberFormat="0" applyAlignment="0" applyProtection="0"/>
    <xf numFmtId="0" fontId="57" fillId="73" borderId="28" applyNumberFormat="0" applyAlignment="0" applyProtection="0"/>
    <xf numFmtId="0" fontId="86" fillId="0" borderId="25" applyNumberFormat="0" applyFill="0" applyAlignment="0" applyProtection="0"/>
    <xf numFmtId="0" fontId="87" fillId="0" borderId="33" applyNumberFormat="0" applyFill="0" applyAlignment="0" applyProtection="0"/>
    <xf numFmtId="0" fontId="88" fillId="0" borderId="26" applyNumberFormat="0" applyFill="0" applyAlignment="0" applyProtection="0"/>
    <xf numFmtId="0" fontId="88" fillId="0" borderId="0" applyNumberForma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3" fillId="0" borderId="0" applyFont="0" applyFill="0" applyBorder="0" applyAlignment="0" applyProtection="0"/>
    <xf numFmtId="0" fontId="89" fillId="0" borderId="29" applyNumberFormat="0" applyFill="0" applyAlignment="0" applyProtection="0"/>
    <xf numFmtId="0" fontId="4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25" fillId="0" borderId="32" applyNumberFormat="0" applyFill="0" applyAlignment="0" applyProtection="0"/>
    <xf numFmtId="0" fontId="92" fillId="69"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5" fillId="14" borderId="8" applyNumberFormat="0" applyAlignment="0" applyProtection="0"/>
    <xf numFmtId="44" fontId="1" fillId="0" borderId="0" applyFont="0" applyFill="0" applyBorder="0" applyAlignment="0" applyProtection="0"/>
  </cellStyleXfs>
  <cellXfs count="873">
    <xf numFmtId="0" fontId="0" fillId="0" borderId="0" xfId="0"/>
    <xf numFmtId="0" fontId="3" fillId="2" borderId="0" xfId="0" applyFont="1" applyFill="1" applyAlignment="1">
      <alignment horizontal="left"/>
    </xf>
    <xf numFmtId="0" fontId="3" fillId="2" borderId="0" xfId="0" applyFont="1" applyFill="1" applyAlignment="1">
      <alignment horizontal="left" vertical="center"/>
    </xf>
    <xf numFmtId="0" fontId="2" fillId="2" borderId="0" xfId="0" applyFont="1" applyFill="1" applyAlignment="1">
      <alignment vertical="center"/>
    </xf>
    <xf numFmtId="0" fontId="26" fillId="2" borderId="0" xfId="0" applyFont="1" applyFill="1" applyBorder="1" applyProtection="1">
      <protection locked="0"/>
    </xf>
    <xf numFmtId="0" fontId="26" fillId="2" borderId="0" xfId="0" applyFont="1" applyFill="1" applyProtection="1">
      <protection locked="0"/>
    </xf>
    <xf numFmtId="1" fontId="26" fillId="2" borderId="0" xfId="0" applyNumberFormat="1" applyFont="1" applyFill="1"/>
    <xf numFmtId="164" fontId="26" fillId="2" borderId="0" xfId="0" applyNumberFormat="1" applyFont="1" applyFill="1"/>
    <xf numFmtId="164" fontId="26" fillId="2" borderId="0" xfId="0" applyNumberFormat="1" applyFont="1" applyFill="1" applyProtection="1">
      <protection locked="0"/>
    </xf>
    <xf numFmtId="0" fontId="26" fillId="2" borderId="0" xfId="0" applyFont="1" applyFill="1" applyAlignment="1" applyProtection="1">
      <protection locked="0"/>
    </xf>
    <xf numFmtId="164" fontId="28" fillId="2" borderId="0" xfId="1" applyNumberFormat="1" applyFont="1" applyFill="1" applyAlignment="1">
      <alignment vertical="center"/>
    </xf>
    <xf numFmtId="164" fontId="26" fillId="2" borderId="0" xfId="1" applyNumberFormat="1" applyFont="1" applyFill="1" applyAlignment="1">
      <alignment vertical="center"/>
    </xf>
    <xf numFmtId="0" fontId="1" fillId="2" borderId="0" xfId="0" applyFont="1" applyFill="1" applyAlignment="1">
      <alignment vertical="center"/>
    </xf>
    <xf numFmtId="0" fontId="25" fillId="2" borderId="0" xfId="0" applyFont="1" applyFill="1" applyBorder="1"/>
    <xf numFmtId="0" fontId="28" fillId="2" borderId="0" xfId="0" applyFont="1" applyFill="1" applyBorder="1"/>
    <xf numFmtId="0" fontId="29" fillId="2" borderId="0" xfId="0" applyFont="1" applyFill="1" applyBorder="1"/>
    <xf numFmtId="0" fontId="0" fillId="2" borderId="0" xfId="0" applyFont="1" applyFill="1" applyBorder="1"/>
    <xf numFmtId="0" fontId="27" fillId="2" borderId="0" xfId="0" applyFont="1" applyFill="1" applyBorder="1"/>
    <xf numFmtId="0" fontId="0" fillId="2" borderId="0" xfId="0" applyFont="1" applyFill="1" applyAlignment="1">
      <alignment vertical="center"/>
    </xf>
    <xf numFmtId="0" fontId="0" fillId="2" borderId="1" xfId="0" applyFont="1" applyFill="1" applyBorder="1"/>
    <xf numFmtId="0" fontId="29" fillId="2" borderId="1" xfId="0" applyFont="1" applyFill="1" applyBorder="1"/>
    <xf numFmtId="0" fontId="30" fillId="2" borderId="0" xfId="0" applyFont="1" applyFill="1" applyBorder="1"/>
    <xf numFmtId="0" fontId="25" fillId="2" borderId="1" xfId="0" applyFont="1" applyFill="1" applyBorder="1"/>
    <xf numFmtId="0" fontId="26" fillId="2" borderId="0" xfId="0" applyFont="1" applyFill="1" applyBorder="1"/>
    <xf numFmtId="0" fontId="26" fillId="2" borderId="1" xfId="0" applyFont="1" applyFill="1" applyBorder="1"/>
    <xf numFmtId="0" fontId="0" fillId="2" borderId="0" xfId="0" applyFont="1" applyFill="1"/>
    <xf numFmtId="0" fontId="0" fillId="2" borderId="1" xfId="0" applyFont="1" applyFill="1" applyBorder="1" applyAlignment="1">
      <alignment vertical="center"/>
    </xf>
    <xf numFmtId="172" fontId="26" fillId="2" borderId="0" xfId="1" applyNumberFormat="1" applyFont="1" applyFill="1" applyBorder="1" applyAlignment="1">
      <alignment vertical="center"/>
    </xf>
    <xf numFmtId="0" fontId="0" fillId="0" borderId="22" xfId="0" applyFont="1" applyFill="1" applyBorder="1" applyAlignment="1">
      <alignment vertical="center"/>
    </xf>
    <xf numFmtId="164" fontId="0" fillId="2" borderId="0" xfId="0" applyNumberFormat="1" applyFont="1" applyFill="1" applyAlignment="1">
      <alignment vertical="center"/>
    </xf>
    <xf numFmtId="164" fontId="28" fillId="2" borderId="0" xfId="1" applyNumberFormat="1" applyFont="1" applyFill="1" applyAlignment="1" applyProtection="1">
      <protection locked="0"/>
    </xf>
    <xf numFmtId="164" fontId="26" fillId="2" borderId="0" xfId="1" applyNumberFormat="1" applyFont="1" applyFill="1" applyBorder="1" applyAlignment="1" applyProtection="1">
      <protection locked="0"/>
    </xf>
    <xf numFmtId="164" fontId="28" fillId="2" borderId="0" xfId="1" applyNumberFormat="1" applyFont="1" applyFill="1" applyBorder="1" applyAlignment="1" applyProtection="1">
      <protection locked="0"/>
    </xf>
    <xf numFmtId="0" fontId="28" fillId="2" borderId="1" xfId="1" applyNumberFormat="1" applyFont="1" applyFill="1" applyBorder="1" applyAlignment="1" applyProtection="1">
      <protection locked="0"/>
    </xf>
    <xf numFmtId="164" fontId="26" fillId="2" borderId="1" xfId="1" applyNumberFormat="1" applyFont="1" applyFill="1" applyBorder="1" applyAlignment="1" applyProtection="1">
      <protection locked="0"/>
    </xf>
    <xf numFmtId="164" fontId="28" fillId="2" borderId="1" xfId="1" applyNumberFormat="1" applyFont="1" applyFill="1" applyBorder="1" applyAlignment="1" applyProtection="1">
      <protection locked="0"/>
    </xf>
    <xf numFmtId="165" fontId="26" fillId="2" borderId="1" xfId="1" applyNumberFormat="1" applyFont="1" applyFill="1" applyBorder="1" applyAlignment="1" applyProtection="1">
      <protection locked="0"/>
    </xf>
    <xf numFmtId="164" fontId="26" fillId="2" borderId="0" xfId="1" applyNumberFormat="1" applyFont="1" applyFill="1" applyBorder="1"/>
    <xf numFmtId="164" fontId="26" fillId="2" borderId="0" xfId="1" applyNumberFormat="1" applyFont="1" applyFill="1" applyBorder="1" applyAlignment="1"/>
    <xf numFmtId="164" fontId="28" fillId="2" borderId="1" xfId="1" applyNumberFormat="1" applyFont="1" applyFill="1" applyBorder="1" applyAlignment="1" applyProtection="1">
      <alignment horizontal="center"/>
      <protection locked="0"/>
    </xf>
    <xf numFmtId="164" fontId="28" fillId="2" borderId="2" xfId="1" applyNumberFormat="1" applyFont="1" applyFill="1" applyBorder="1" applyAlignment="1" applyProtection="1">
      <protection locked="0"/>
    </xf>
    <xf numFmtId="164" fontId="28" fillId="2" borderId="0" xfId="1" applyNumberFormat="1" applyFont="1" applyFill="1" applyBorder="1" applyAlignment="1" applyProtection="1">
      <alignment horizontal="center" vertical="center"/>
      <protection locked="0"/>
    </xf>
    <xf numFmtId="164" fontId="28" fillId="2" borderId="0" xfId="1" applyNumberFormat="1" applyFont="1" applyFill="1" applyBorder="1"/>
    <xf numFmtId="164" fontId="26" fillId="2" borderId="1" xfId="1" applyNumberFormat="1" applyFont="1" applyFill="1" applyBorder="1" applyAlignment="1">
      <alignment horizontal="center" vertical="center"/>
    </xf>
    <xf numFmtId="164" fontId="31" fillId="2" borderId="20" xfId="1" applyNumberFormat="1" applyFont="1" applyFill="1" applyBorder="1" applyAlignment="1">
      <alignment vertical="center"/>
    </xf>
    <xf numFmtId="0" fontId="28" fillId="2" borderId="0" xfId="0" applyFont="1" applyFill="1"/>
    <xf numFmtId="164" fontId="26" fillId="2" borderId="1" xfId="1" applyNumberFormat="1" applyFont="1" applyFill="1" applyBorder="1" applyAlignment="1">
      <alignment horizontal="center"/>
    </xf>
    <xf numFmtId="164" fontId="28" fillId="2" borderId="1" xfId="1" applyNumberFormat="1" applyFont="1" applyFill="1" applyBorder="1" applyAlignment="1">
      <alignment horizontal="center"/>
    </xf>
    <xf numFmtId="0" fontId="26" fillId="2" borderId="0" xfId="1" applyNumberFormat="1" applyFont="1" applyFill="1" applyBorder="1" applyAlignment="1">
      <alignment vertical="top"/>
    </xf>
    <xf numFmtId="0" fontId="25" fillId="2" borderId="0" xfId="0" applyFont="1" applyFill="1"/>
    <xf numFmtId="0" fontId="25" fillId="2" borderId="1" xfId="0" applyFont="1" applyFill="1" applyBorder="1" applyAlignment="1">
      <alignment horizontal="center"/>
    </xf>
    <xf numFmtId="0" fontId="0" fillId="2" borderId="20" xfId="0" applyFont="1" applyFill="1" applyBorder="1" applyAlignment="1">
      <alignment vertical="center"/>
    </xf>
    <xf numFmtId="164" fontId="26" fillId="2" borderId="0" xfId="1" applyNumberFormat="1" applyFont="1" applyFill="1"/>
    <xf numFmtId="164" fontId="0" fillId="2" borderId="0" xfId="1" applyNumberFormat="1" applyFont="1" applyFill="1"/>
    <xf numFmtId="167" fontId="28" fillId="2" borderId="1" xfId="1" applyNumberFormat="1" applyFont="1" applyFill="1" applyBorder="1" applyAlignment="1">
      <alignment horizontal="right"/>
    </xf>
    <xf numFmtId="164" fontId="0" fillId="2" borderId="1" xfId="1" applyNumberFormat="1" applyFont="1" applyFill="1" applyBorder="1"/>
    <xf numFmtId="164" fontId="26" fillId="2" borderId="19" xfId="1" applyNumberFormat="1" applyFont="1" applyFill="1" applyBorder="1"/>
    <xf numFmtId="165" fontId="26" fillId="2" borderId="0" xfId="1" applyNumberFormat="1" applyFont="1" applyFill="1" applyBorder="1"/>
    <xf numFmtId="165" fontId="26" fillId="2" borderId="1" xfId="1" applyNumberFormat="1" applyFont="1" applyFill="1" applyBorder="1"/>
    <xf numFmtId="164" fontId="26" fillId="2" borderId="0" xfId="1" applyNumberFormat="1" applyFont="1" applyFill="1" applyBorder="1" applyAlignment="1">
      <alignment horizontal="center"/>
    </xf>
    <xf numFmtId="164" fontId="0" fillId="2" borderId="0" xfId="1" applyNumberFormat="1" applyFont="1" applyFill="1" applyBorder="1"/>
    <xf numFmtId="164" fontId="26" fillId="2" borderId="19" xfId="1" applyNumberFormat="1" applyFont="1" applyFill="1" applyBorder="1" applyAlignment="1"/>
    <xf numFmtId="0" fontId="26" fillId="2" borderId="1" xfId="1" applyNumberFormat="1" applyFont="1" applyFill="1" applyBorder="1"/>
    <xf numFmtId="164" fontId="28" fillId="2" borderId="0" xfId="1" applyNumberFormat="1" applyFont="1" applyFill="1" applyAlignment="1"/>
    <xf numFmtId="0" fontId="0" fillId="2" borderId="0" xfId="0" applyFont="1" applyFill="1" applyAlignment="1"/>
    <xf numFmtId="164" fontId="26" fillId="2" borderId="4" xfId="1" applyNumberFormat="1" applyFont="1" applyFill="1" applyBorder="1" applyAlignment="1" applyProtection="1">
      <protection locked="0"/>
    </xf>
    <xf numFmtId="164" fontId="26" fillId="2" borderId="0" xfId="1" applyNumberFormat="1" applyFont="1" applyFill="1" applyAlignment="1"/>
    <xf numFmtId="164" fontId="26" fillId="2" borderId="19" xfId="1" applyNumberFormat="1" applyFont="1" applyFill="1" applyBorder="1" applyAlignment="1">
      <alignment horizontal="center" vertical="center"/>
    </xf>
    <xf numFmtId="164" fontId="26" fillId="2" borderId="0" xfId="1" applyNumberFormat="1" applyFont="1" applyFill="1" applyBorder="1" applyAlignment="1">
      <alignment horizontal="center" vertical="center"/>
    </xf>
    <xf numFmtId="164" fontId="28" fillId="2" borderId="0" xfId="1" applyNumberFormat="1" applyFont="1" applyFill="1" applyBorder="1" applyAlignment="1">
      <alignment horizontal="center" vertical="center"/>
    </xf>
    <xf numFmtId="164" fontId="26" fillId="2" borderId="0" xfId="1" applyNumberFormat="1" applyFont="1" applyFill="1" applyBorder="1" applyAlignment="1">
      <alignment horizontal="left" vertical="center"/>
    </xf>
    <xf numFmtId="1" fontId="0" fillId="2" borderId="1" xfId="0" applyNumberFormat="1" applyFont="1" applyFill="1" applyBorder="1"/>
    <xf numFmtId="166" fontId="0" fillId="2" borderId="1" xfId="0" applyNumberFormat="1" applyFont="1" applyFill="1" applyBorder="1"/>
    <xf numFmtId="3" fontId="0" fillId="2" borderId="1" xfId="0" applyNumberFormat="1" applyFont="1" applyFill="1" applyBorder="1"/>
    <xf numFmtId="166" fontId="0" fillId="2" borderId="0" xfId="0" applyNumberFormat="1" applyFont="1" applyFill="1"/>
    <xf numFmtId="0" fontId="0" fillId="2" borderId="1" xfId="0" applyNumberFormat="1" applyFont="1" applyFill="1" applyBorder="1"/>
    <xf numFmtId="3" fontId="0" fillId="2" borderId="1" xfId="0" applyNumberFormat="1" applyFill="1" applyBorder="1"/>
    <xf numFmtId="0" fontId="0" fillId="2" borderId="1" xfId="0" applyFill="1" applyBorder="1"/>
    <xf numFmtId="0" fontId="25" fillId="2" borderId="0" xfId="0" applyNumberFormat="1" applyFont="1" applyFill="1"/>
    <xf numFmtId="0" fontId="0" fillId="2" borderId="0" xfId="0" applyFill="1"/>
    <xf numFmtId="0" fontId="25" fillId="2" borderId="17" xfId="0" applyNumberFormat="1" applyFont="1" applyFill="1" applyBorder="1"/>
    <xf numFmtId="0" fontId="0" fillId="2" borderId="1" xfId="0" applyNumberFormat="1" applyFill="1" applyBorder="1"/>
    <xf numFmtId="0" fontId="0" fillId="2" borderId="0" xfId="0" applyNumberFormat="1" applyFill="1"/>
    <xf numFmtId="0" fontId="25" fillId="2" borderId="2" xfId="0" applyNumberFormat="1" applyFont="1" applyFill="1" applyBorder="1"/>
    <xf numFmtId="0" fontId="25" fillId="2" borderId="5" xfId="0" applyNumberFormat="1" applyFont="1" applyFill="1" applyBorder="1"/>
    <xf numFmtId="0" fontId="25" fillId="2" borderId="0" xfId="1" applyNumberFormat="1" applyFont="1" applyFill="1" applyAlignment="1">
      <alignment horizontal="left" vertical="top"/>
    </xf>
    <xf numFmtId="0" fontId="0" fillId="2" borderId="1" xfId="1" applyNumberFormat="1" applyFont="1" applyFill="1" applyBorder="1" applyAlignment="1">
      <alignment horizontal="left" vertical="top"/>
    </xf>
    <xf numFmtId="0" fontId="26" fillId="2" borderId="1" xfId="1" applyNumberFormat="1" applyFont="1" applyFill="1" applyBorder="1" applyAlignment="1">
      <alignment horizontal="left" vertical="top"/>
    </xf>
    <xf numFmtId="0" fontId="0" fillId="2" borderId="0" xfId="1" applyNumberFormat="1" applyFont="1" applyFill="1" applyBorder="1" applyAlignment="1">
      <alignment horizontal="left" vertical="top"/>
    </xf>
    <xf numFmtId="0" fontId="26" fillId="2" borderId="0" xfId="1" applyNumberFormat="1" applyFont="1" applyFill="1" applyBorder="1" applyAlignment="1">
      <alignment horizontal="left" vertical="top"/>
    </xf>
    <xf numFmtId="0" fontId="28" fillId="2" borderId="0" xfId="1" applyNumberFormat="1" applyFont="1" applyFill="1" applyBorder="1" applyAlignment="1">
      <alignment horizontal="left" vertical="top"/>
    </xf>
    <xf numFmtId="2" fontId="0" fillId="2" borderId="0" xfId="5211" applyNumberFormat="1" applyFont="1" applyFill="1"/>
    <xf numFmtId="2" fontId="0" fillId="2" borderId="0" xfId="0" applyNumberFormat="1" applyFont="1" applyFill="1"/>
    <xf numFmtId="164" fontId="0" fillId="2" borderId="0" xfId="0" applyNumberFormat="1" applyFont="1" applyFill="1"/>
    <xf numFmtId="43" fontId="0" fillId="2" borderId="0" xfId="0" applyNumberFormat="1" applyFont="1" applyFill="1"/>
    <xf numFmtId="0" fontId="32" fillId="2" borderId="0" xfId="1" applyNumberFormat="1" applyFont="1" applyFill="1" applyBorder="1"/>
    <xf numFmtId="0" fontId="25" fillId="2" borderId="1" xfId="1" applyNumberFormat="1" applyFont="1" applyFill="1" applyBorder="1" applyAlignment="1">
      <alignment horizontal="left" vertical="top"/>
    </xf>
    <xf numFmtId="1" fontId="0" fillId="2" borderId="0" xfId="0" applyNumberFormat="1" applyFont="1" applyFill="1" applyBorder="1"/>
    <xf numFmtId="0" fontId="0" fillId="2" borderId="0" xfId="0" applyNumberFormat="1" applyFont="1" applyFill="1" applyAlignment="1">
      <alignment horizontal="left" vertical="top"/>
    </xf>
    <xf numFmtId="0" fontId="25" fillId="2" borderId="0" xfId="0" applyNumberFormat="1" applyFont="1" applyFill="1" applyAlignment="1">
      <alignment horizontal="left" vertical="top"/>
    </xf>
    <xf numFmtId="166" fontId="0" fillId="2" borderId="1" xfId="0" applyNumberFormat="1" applyFill="1" applyBorder="1"/>
    <xf numFmtId="1" fontId="0" fillId="2" borderId="1" xfId="0" applyNumberFormat="1" applyFill="1" applyBorder="1"/>
    <xf numFmtId="164" fontId="4" fillId="2" borderId="0" xfId="1" applyNumberFormat="1" applyFont="1" applyFill="1"/>
    <xf numFmtId="0" fontId="28" fillId="2" borderId="1" xfId="1" applyNumberFormat="1" applyFont="1" applyFill="1" applyBorder="1" applyAlignment="1">
      <alignment horizontal="left" vertical="top"/>
    </xf>
    <xf numFmtId="0" fontId="0" fillId="2" borderId="0" xfId="0" applyFont="1" applyFill="1" applyAlignment="1">
      <alignment vertical="top"/>
    </xf>
    <xf numFmtId="0" fontId="4" fillId="2" borderId="1" xfId="1" applyNumberFormat="1" applyFont="1" applyFill="1" applyBorder="1"/>
    <xf numFmtId="2" fontId="0" fillId="2" borderId="0" xfId="0" applyNumberFormat="1" applyFill="1" applyBorder="1"/>
    <xf numFmtId="0" fontId="25" fillId="2" borderId="0" xfId="0" applyNumberFormat="1" applyFont="1" applyFill="1" applyAlignment="1"/>
    <xf numFmtId="0" fontId="4" fillId="2" borderId="1" xfId="1" quotePrefix="1" applyNumberFormat="1" applyFont="1" applyFill="1" applyBorder="1"/>
    <xf numFmtId="0" fontId="28" fillId="2" borderId="1" xfId="1" applyNumberFormat="1" applyFont="1" applyFill="1" applyBorder="1" applyAlignment="1"/>
    <xf numFmtId="0" fontId="26" fillId="2" borderId="1" xfId="1" applyNumberFormat="1" applyFont="1" applyFill="1" applyBorder="1" applyAlignment="1"/>
    <xf numFmtId="0" fontId="0" fillId="2" borderId="0" xfId="0" applyFill="1" applyBorder="1"/>
    <xf numFmtId="0" fontId="28" fillId="2" borderId="0" xfId="1" applyNumberFormat="1" applyFont="1" applyFill="1" applyAlignment="1"/>
    <xf numFmtId="0" fontId="1" fillId="2" borderId="0" xfId="0" applyFont="1" applyFill="1" applyAlignment="1"/>
    <xf numFmtId="0" fontId="26" fillId="2" borderId="4" xfId="1" applyNumberFormat="1" applyFont="1" applyFill="1" applyBorder="1" applyAlignment="1" applyProtection="1">
      <protection locked="0"/>
    </xf>
    <xf numFmtId="0" fontId="1" fillId="2" borderId="0" xfId="0" applyNumberFormat="1" applyFont="1" applyFill="1" applyAlignment="1"/>
    <xf numFmtId="0" fontId="28" fillId="2" borderId="0" xfId="1" applyNumberFormat="1" applyFont="1" applyFill="1" applyBorder="1" applyAlignment="1"/>
    <xf numFmtId="0" fontId="26" fillId="2" borderId="0" xfId="1" applyNumberFormat="1" applyFont="1" applyFill="1" applyBorder="1" applyAlignment="1"/>
    <xf numFmtId="169" fontId="26" fillId="2" borderId="0" xfId="1" applyNumberFormat="1" applyFont="1" applyFill="1" applyBorder="1" applyAlignment="1"/>
    <xf numFmtId="164" fontId="1" fillId="2" borderId="0" xfId="0" applyNumberFormat="1" applyFont="1" applyFill="1" applyAlignment="1"/>
    <xf numFmtId="0" fontId="1" fillId="2" borderId="0" xfId="3" applyNumberFormat="1" applyFont="1" applyFill="1" applyAlignment="1"/>
    <xf numFmtId="0" fontId="1" fillId="2" borderId="0" xfId="3" applyFont="1" applyFill="1"/>
    <xf numFmtId="0" fontId="1" fillId="2" borderId="0" xfId="0" applyFont="1" applyFill="1" applyBorder="1" applyAlignment="1"/>
    <xf numFmtId="0" fontId="1" fillId="2" borderId="1" xfId="0" applyNumberFormat="1" applyFont="1" applyFill="1" applyBorder="1" applyAlignment="1"/>
    <xf numFmtId="0" fontId="1" fillId="2" borderId="1" xfId="0" applyFont="1" applyFill="1" applyBorder="1" applyAlignment="1"/>
    <xf numFmtId="1" fontId="1" fillId="2" borderId="1" xfId="0" applyNumberFormat="1" applyFont="1" applyFill="1" applyBorder="1" applyAlignment="1"/>
    <xf numFmtId="166" fontId="1" fillId="2" borderId="1" xfId="2" applyNumberFormat="1" applyFont="1" applyFill="1" applyBorder="1" applyAlignment="1"/>
    <xf numFmtId="0" fontId="0" fillId="2" borderId="1" xfId="0" applyNumberFormat="1" applyFont="1" applyFill="1" applyBorder="1" applyAlignment="1"/>
    <xf numFmtId="0" fontId="0" fillId="2" borderId="5" xfId="0" applyNumberFormat="1" applyFont="1" applyFill="1" applyBorder="1" applyAlignment="1"/>
    <xf numFmtId="1" fontId="1" fillId="2" borderId="0" xfId="0" applyNumberFormat="1" applyFont="1" applyFill="1" applyAlignment="1"/>
    <xf numFmtId="1" fontId="1" fillId="2" borderId="1" xfId="2" applyNumberFormat="1" applyFont="1" applyFill="1" applyBorder="1" applyAlignment="1"/>
    <xf numFmtId="0" fontId="0" fillId="2" borderId="0" xfId="0" applyNumberFormat="1" applyFont="1" applyFill="1" applyAlignment="1"/>
    <xf numFmtId="0" fontId="1" fillId="2" borderId="0" xfId="0" applyNumberFormat="1" applyFont="1" applyFill="1" applyBorder="1" applyAlignment="1"/>
    <xf numFmtId="166" fontId="1" fillId="2" borderId="1" xfId="0" applyNumberFormat="1" applyFont="1" applyFill="1" applyBorder="1" applyAlignment="1"/>
    <xf numFmtId="0" fontId="0" fillId="2" borderId="0" xfId="0" applyNumberFormat="1" applyFill="1" applyBorder="1"/>
    <xf numFmtId="1" fontId="0" fillId="2" borderId="0" xfId="0" applyNumberFormat="1" applyFill="1" applyBorder="1"/>
    <xf numFmtId="166" fontId="0" fillId="2" borderId="0" xfId="0" applyNumberFormat="1" applyFill="1" applyBorder="1"/>
    <xf numFmtId="165" fontId="0" fillId="2" borderId="0" xfId="1" applyNumberFormat="1" applyFont="1" applyFill="1" applyBorder="1"/>
    <xf numFmtId="1" fontId="0" fillId="2" borderId="0" xfId="2" applyNumberFormat="1" applyFont="1" applyFill="1" applyBorder="1"/>
    <xf numFmtId="0" fontId="0" fillId="2" borderId="15" xfId="0" applyFill="1" applyBorder="1"/>
    <xf numFmtId="166" fontId="0" fillId="2" borderId="15" xfId="0" applyNumberFormat="1" applyFill="1" applyBorder="1"/>
    <xf numFmtId="2" fontId="0" fillId="2" borderId="1" xfId="0" applyNumberFormat="1" applyFill="1" applyBorder="1"/>
    <xf numFmtId="1" fontId="0" fillId="2" borderId="0" xfId="0" applyNumberFormat="1" applyFont="1" applyFill="1"/>
    <xf numFmtId="0" fontId="25" fillId="2" borderId="0" xfId="0" applyFont="1" applyFill="1" applyBorder="1" applyAlignment="1">
      <alignment horizontal="left"/>
    </xf>
    <xf numFmtId="0" fontId="0" fillId="2" borderId="0" xfId="0" applyNumberFormat="1" applyFont="1" applyFill="1" applyBorder="1"/>
    <xf numFmtId="166" fontId="0" fillId="2" borderId="0" xfId="0" applyNumberFormat="1" applyFont="1" applyFill="1" applyBorder="1"/>
    <xf numFmtId="0" fontId="25" fillId="2" borderId="0" xfId="0" applyFont="1" applyFill="1" applyAlignment="1">
      <alignment vertical="center"/>
    </xf>
    <xf numFmtId="173" fontId="0" fillId="2" borderId="1" xfId="0" applyNumberFormat="1" applyFont="1" applyFill="1" applyBorder="1"/>
    <xf numFmtId="3" fontId="0" fillId="2" borderId="0" xfId="0" applyNumberFormat="1" applyFont="1" applyFill="1" applyBorder="1"/>
    <xf numFmtId="3" fontId="0" fillId="2" borderId="0" xfId="0" applyNumberFormat="1" applyFill="1" applyBorder="1"/>
    <xf numFmtId="9" fontId="0" fillId="2" borderId="0" xfId="0" applyNumberFormat="1" applyFont="1" applyFill="1"/>
    <xf numFmtId="1" fontId="0" fillId="2" borderId="0" xfId="2" applyNumberFormat="1" applyFont="1" applyFill="1"/>
    <xf numFmtId="3" fontId="0" fillId="2" borderId="1" xfId="0" applyNumberFormat="1" applyFont="1" applyFill="1" applyBorder="1" applyAlignment="1">
      <alignment horizontal="right"/>
    </xf>
    <xf numFmtId="0" fontId="29" fillId="2" borderId="16" xfId="0" applyFont="1" applyFill="1" applyBorder="1" applyAlignment="1"/>
    <xf numFmtId="0" fontId="29" fillId="2" borderId="16" xfId="0" applyFont="1" applyFill="1" applyBorder="1" applyAlignment="1">
      <alignment horizontal="right"/>
    </xf>
    <xf numFmtId="0" fontId="29" fillId="2" borderId="1" xfId="0" applyFont="1" applyFill="1" applyBorder="1" applyAlignment="1"/>
    <xf numFmtId="164" fontId="26" fillId="2" borderId="1" xfId="1" applyNumberFormat="1" applyFont="1" applyFill="1" applyBorder="1" applyAlignment="1" applyProtection="1">
      <alignment horizontal="right"/>
      <protection locked="0"/>
    </xf>
    <xf numFmtId="0" fontId="0" fillId="2" borderId="16" xfId="0" applyFont="1" applyFill="1" applyBorder="1" applyAlignment="1">
      <alignment vertical="center"/>
    </xf>
    <xf numFmtId="165" fontId="26" fillId="2" borderId="1" xfId="1" applyNumberFormat="1" applyFont="1" applyFill="1" applyBorder="1" applyAlignment="1" applyProtection="1">
      <alignment horizontal="right"/>
      <protection locked="0"/>
    </xf>
    <xf numFmtId="0" fontId="29" fillId="2" borderId="1" xfId="0" applyNumberFormat="1" applyFont="1" applyFill="1" applyBorder="1"/>
    <xf numFmtId="0" fontId="27" fillId="2" borderId="0" xfId="0" applyFont="1" applyFill="1" applyProtection="1">
      <protection locked="0"/>
    </xf>
    <xf numFmtId="2" fontId="0" fillId="2" borderId="0" xfId="0" applyNumberFormat="1" applyFont="1" applyFill="1" applyAlignment="1">
      <alignment vertical="center"/>
    </xf>
    <xf numFmtId="1" fontId="0" fillId="2" borderId="0" xfId="0" applyNumberFormat="1" applyFont="1" applyFill="1" applyAlignment="1">
      <alignment vertical="center"/>
    </xf>
    <xf numFmtId="166" fontId="0" fillId="2" borderId="1" xfId="0" applyNumberFormat="1" applyFont="1" applyFill="1" applyBorder="1" applyAlignment="1">
      <alignment vertical="center"/>
    </xf>
    <xf numFmtId="1" fontId="0" fillId="2" borderId="1" xfId="0" applyNumberFormat="1" applyFont="1" applyFill="1" applyBorder="1" applyAlignment="1">
      <alignment vertical="center"/>
    </xf>
    <xf numFmtId="0" fontId="0" fillId="2" borderId="0" xfId="0" applyFont="1" applyFill="1" applyBorder="1" applyAlignment="1">
      <alignment vertical="center"/>
    </xf>
    <xf numFmtId="166" fontId="0" fillId="2" borderId="0" xfId="0" applyNumberFormat="1" applyFont="1" applyFill="1" applyBorder="1" applyAlignment="1">
      <alignment vertical="center"/>
    </xf>
    <xf numFmtId="164" fontId="28" fillId="2" borderId="0" xfId="1" applyNumberFormat="1" applyFont="1" applyFill="1" applyBorder="1" applyAlignment="1">
      <alignment vertical="center"/>
    </xf>
    <xf numFmtId="164" fontId="0" fillId="2" borderId="0" xfId="0" applyNumberFormat="1" applyFont="1" applyFill="1" applyBorder="1" applyAlignment="1">
      <alignment vertical="center"/>
    </xf>
    <xf numFmtId="43" fontId="0" fillId="2" borderId="0" xfId="0" applyNumberFormat="1" applyFont="1" applyFill="1" applyBorder="1" applyAlignment="1">
      <alignment vertical="center"/>
    </xf>
    <xf numFmtId="0" fontId="29" fillId="2" borderId="0" xfId="0" applyFont="1" applyFill="1" applyBorder="1" applyAlignment="1">
      <alignment horizontal="right"/>
    </xf>
    <xf numFmtId="165" fontId="26" fillId="2" borderId="0" xfId="1" applyNumberFormat="1" applyFont="1" applyFill="1" applyBorder="1" applyAlignment="1" applyProtection="1">
      <protection locked="0"/>
    </xf>
    <xf numFmtId="0" fontId="25" fillId="2" borderId="1" xfId="0" applyFont="1" applyFill="1" applyBorder="1" applyAlignment="1">
      <alignment horizontal="right"/>
    </xf>
    <xf numFmtId="164" fontId="33" fillId="2" borderId="0" xfId="1" applyNumberFormat="1" applyFont="1" applyFill="1" applyBorder="1" applyAlignment="1">
      <alignment vertical="center"/>
    </xf>
    <xf numFmtId="166" fontId="0" fillId="2" borderId="1" xfId="0" applyNumberFormat="1" applyFont="1" applyFill="1" applyBorder="1" applyAlignment="1">
      <alignment horizontal="right"/>
    </xf>
    <xf numFmtId="0" fontId="0" fillId="2" borderId="0" xfId="0" applyFont="1" applyFill="1" applyAlignment="1">
      <alignment horizontal="left" vertical="center" indent="1"/>
    </xf>
    <xf numFmtId="0" fontId="28" fillId="2" borderId="1" xfId="1" applyNumberFormat="1" applyFont="1" applyFill="1" applyBorder="1" applyAlignment="1" applyProtection="1">
      <alignment horizontal="right"/>
      <protection locked="0"/>
    </xf>
    <xf numFmtId="0" fontId="28" fillId="2" borderId="0" xfId="0" applyFont="1" applyFill="1" applyAlignment="1">
      <alignment horizontal="left"/>
    </xf>
    <xf numFmtId="0" fontId="28" fillId="2" borderId="0" xfId="0" applyFont="1" applyFill="1" applyAlignment="1">
      <alignment horizontal="left" vertical="center"/>
    </xf>
    <xf numFmtId="0" fontId="34" fillId="2" borderId="0" xfId="0" applyFont="1" applyFill="1" applyAlignment="1">
      <alignment horizontal="left"/>
    </xf>
    <xf numFmtId="0" fontId="25" fillId="2" borderId="1" xfId="0" applyFont="1" applyFill="1" applyBorder="1" applyAlignment="1">
      <alignment horizontal="right" vertical="center"/>
    </xf>
    <xf numFmtId="0" fontId="0" fillId="2" borderId="0" xfId="0" applyFont="1" applyFill="1" applyAlignment="1">
      <alignment horizontal="left" vertical="center" wrapText="1"/>
    </xf>
    <xf numFmtId="0" fontId="26" fillId="2" borderId="1" xfId="0" applyFont="1" applyFill="1" applyBorder="1" applyAlignment="1">
      <alignment horizontal="right"/>
    </xf>
    <xf numFmtId="3" fontId="28" fillId="2" borderId="1" xfId="0" applyNumberFormat="1" applyFont="1" applyFill="1" applyBorder="1" applyAlignment="1">
      <alignment horizontal="right"/>
    </xf>
    <xf numFmtId="164" fontId="28" fillId="2" borderId="0" xfId="1" applyNumberFormat="1" applyFont="1" applyFill="1" applyAlignment="1" applyProtection="1">
      <alignment horizontal="left"/>
      <protection locked="0"/>
    </xf>
    <xf numFmtId="164" fontId="28" fillId="2" borderId="0" xfId="1" applyNumberFormat="1" applyFont="1" applyFill="1" applyAlignment="1" applyProtection="1">
      <alignment horizontal="center"/>
      <protection locked="0"/>
    </xf>
    <xf numFmtId="164" fontId="28" fillId="2" borderId="0" xfId="1" applyNumberFormat="1" applyFont="1" applyFill="1" applyBorder="1" applyAlignment="1" applyProtection="1">
      <alignment horizontal="center"/>
      <protection locked="0"/>
    </xf>
    <xf numFmtId="164" fontId="26" fillId="2" borderId="0" xfId="1" applyNumberFormat="1" applyFont="1" applyFill="1" applyAlignment="1" applyProtection="1">
      <protection locked="0"/>
    </xf>
    <xf numFmtId="0" fontId="0" fillId="2" borderId="0" xfId="0" applyNumberFormat="1" applyFont="1" applyFill="1"/>
    <xf numFmtId="164" fontId="26" fillId="2" borderId="0" xfId="0" applyNumberFormat="1" applyFont="1" applyFill="1" applyBorder="1" applyAlignment="1"/>
    <xf numFmtId="164" fontId="27" fillId="2" borderId="0" xfId="1" applyNumberFormat="1" applyFont="1" applyFill="1" applyAlignment="1" applyProtection="1">
      <alignment horizontal="left"/>
      <protection locked="0"/>
    </xf>
    <xf numFmtId="164" fontId="27" fillId="2" borderId="0" xfId="1" applyNumberFormat="1" applyFont="1" applyFill="1" applyAlignment="1" applyProtection="1">
      <protection locked="0"/>
    </xf>
    <xf numFmtId="0" fontId="26" fillId="2" borderId="0" xfId="0" applyFont="1" applyFill="1" applyAlignment="1" applyProtection="1">
      <alignment horizontal="left"/>
      <protection locked="0"/>
    </xf>
    <xf numFmtId="164" fontId="26" fillId="2" borderId="0" xfId="1" applyNumberFormat="1" applyFont="1" applyFill="1" applyAlignment="1" applyProtection="1">
      <alignment horizontal="left"/>
      <protection locked="0"/>
    </xf>
    <xf numFmtId="164" fontId="26" fillId="2" borderId="0" xfId="1" applyNumberFormat="1" applyFont="1" applyFill="1" applyBorder="1" applyAlignment="1" applyProtection="1">
      <alignment horizontal="left"/>
      <protection locked="0"/>
    </xf>
    <xf numFmtId="0" fontId="26" fillId="2" borderId="0" xfId="0" applyFont="1" applyFill="1" applyAlignment="1" applyProtection="1">
      <alignment horizontal="left" indent="1"/>
      <protection locked="0"/>
    </xf>
    <xf numFmtId="0" fontId="28" fillId="2" borderId="0" xfId="0" applyFont="1" applyFill="1" applyBorder="1" applyAlignment="1" applyProtection="1">
      <protection locked="0"/>
    </xf>
    <xf numFmtId="164" fontId="28" fillId="2" borderId="0" xfId="1" applyNumberFormat="1" applyFont="1" applyFill="1" applyBorder="1" applyAlignment="1"/>
    <xf numFmtId="175" fontId="26" fillId="2" borderId="0" xfId="1" applyNumberFormat="1" applyFont="1" applyFill="1" applyAlignment="1" applyProtection="1">
      <protection locked="0"/>
    </xf>
    <xf numFmtId="166" fontId="26" fillId="2" borderId="0" xfId="0" applyNumberFormat="1" applyFont="1" applyFill="1" applyBorder="1" applyAlignment="1" applyProtection="1">
      <protection locked="0"/>
    </xf>
    <xf numFmtId="174" fontId="26" fillId="2" borderId="0" xfId="1" applyNumberFormat="1" applyFont="1" applyFill="1" applyBorder="1" applyAlignment="1" applyProtection="1">
      <protection locked="0"/>
    </xf>
    <xf numFmtId="174" fontId="26" fillId="2" borderId="0" xfId="1" applyNumberFormat="1" applyFont="1" applyFill="1" applyAlignment="1" applyProtection="1">
      <protection locked="0"/>
    </xf>
    <xf numFmtId="174" fontId="26" fillId="2" borderId="0" xfId="0" applyNumberFormat="1" applyFont="1" applyFill="1" applyBorder="1" applyAlignment="1"/>
    <xf numFmtId="9" fontId="26" fillId="2" borderId="0" xfId="2" applyFont="1" applyFill="1" applyBorder="1" applyAlignment="1" applyProtection="1">
      <protection locked="0"/>
    </xf>
    <xf numFmtId="1" fontId="26" fillId="2" borderId="0" xfId="2" applyNumberFormat="1" applyFont="1" applyFill="1" applyBorder="1" applyAlignment="1" applyProtection="1">
      <protection locked="0"/>
    </xf>
    <xf numFmtId="164" fontId="28" fillId="2" borderId="15" xfId="1" applyNumberFormat="1" applyFont="1" applyFill="1" applyBorder="1" applyAlignment="1" applyProtection="1">
      <protection locked="0"/>
    </xf>
    <xf numFmtId="1" fontId="26" fillId="2" borderId="18" xfId="2" applyNumberFormat="1" applyFont="1" applyFill="1" applyBorder="1" applyAlignment="1" applyProtection="1">
      <alignment horizontal="right"/>
      <protection locked="0"/>
    </xf>
    <xf numFmtId="1" fontId="26" fillId="2" borderId="16" xfId="2" applyNumberFormat="1" applyFont="1" applyFill="1" applyBorder="1" applyAlignment="1" applyProtection="1">
      <alignment horizontal="right"/>
      <protection locked="0"/>
    </xf>
    <xf numFmtId="164" fontId="26" fillId="2" borderId="3" xfId="1" applyNumberFormat="1" applyFont="1" applyFill="1" applyBorder="1" applyAlignment="1" applyProtection="1">
      <alignment horizontal="left" indent="2"/>
      <protection locked="0"/>
    </xf>
    <xf numFmtId="1" fontId="26" fillId="2" borderId="3" xfId="2" applyNumberFormat="1" applyFont="1" applyFill="1" applyBorder="1" applyAlignment="1" applyProtection="1">
      <alignment horizontal="right"/>
      <protection locked="0"/>
    </xf>
    <xf numFmtId="164" fontId="26" fillId="2" borderId="3" xfId="1" applyNumberFormat="1" applyFont="1" applyFill="1" applyBorder="1" applyAlignment="1" applyProtection="1">
      <alignment horizontal="right"/>
      <protection locked="0"/>
    </xf>
    <xf numFmtId="1" fontId="26" fillId="2" borderId="3" xfId="2" quotePrefix="1" applyNumberFormat="1" applyFont="1" applyFill="1" applyBorder="1" applyAlignment="1" applyProtection="1">
      <alignment horizontal="right"/>
      <protection locked="0"/>
    </xf>
    <xf numFmtId="164" fontId="26" fillId="2" borderId="1" xfId="1" applyNumberFormat="1" applyFont="1" applyFill="1" applyBorder="1" applyAlignment="1" applyProtection="1">
      <alignment horizontal="left" indent="2"/>
      <protection locked="0"/>
    </xf>
    <xf numFmtId="1" fontId="26" fillId="2" borderId="1" xfId="2" quotePrefix="1" applyNumberFormat="1" applyFont="1" applyFill="1" applyBorder="1" applyAlignment="1" applyProtection="1">
      <alignment horizontal="right"/>
      <protection locked="0"/>
    </xf>
    <xf numFmtId="1" fontId="26" fillId="2" borderId="1" xfId="2" applyNumberFormat="1" applyFont="1" applyFill="1" applyBorder="1" applyAlignment="1" applyProtection="1">
      <alignment horizontal="right"/>
      <protection locked="0"/>
    </xf>
    <xf numFmtId="164" fontId="26" fillId="2" borderId="0" xfId="1" applyNumberFormat="1" applyFont="1" applyFill="1" applyBorder="1" applyProtection="1">
      <protection locked="0"/>
    </xf>
    <xf numFmtId="43" fontId="26" fillId="2" borderId="0" xfId="1" applyNumberFormat="1" applyFont="1" applyFill="1" applyAlignment="1" applyProtection="1">
      <protection locked="0"/>
    </xf>
    <xf numFmtId="0" fontId="26" fillId="2" borderId="0" xfId="1" applyNumberFormat="1" applyFont="1" applyFill="1" applyBorder="1" applyAlignment="1" applyProtection="1">
      <alignment vertical="top" wrapText="1"/>
      <protection locked="0"/>
    </xf>
    <xf numFmtId="0" fontId="0" fillId="2" borderId="0" xfId="0" applyNumberFormat="1" applyFont="1" applyFill="1" applyBorder="1" applyAlignment="1">
      <alignment vertical="top" wrapText="1"/>
    </xf>
    <xf numFmtId="1" fontId="26" fillId="2" borderId="0" xfId="0" applyNumberFormat="1" applyFont="1" applyFill="1" applyBorder="1"/>
    <xf numFmtId="1" fontId="27" fillId="2" borderId="0" xfId="0" applyNumberFormat="1" applyFont="1" applyFill="1" applyBorder="1"/>
    <xf numFmtId="0" fontId="28" fillId="2" borderId="0" xfId="0" applyFont="1" applyFill="1" applyBorder="1" applyAlignment="1"/>
    <xf numFmtId="166" fontId="28" fillId="2" borderId="0" xfId="2" applyNumberFormat="1" applyFont="1" applyFill="1" applyBorder="1" applyAlignment="1"/>
    <xf numFmtId="0" fontId="26" fillId="2" borderId="0" xfId="0" applyFont="1" applyFill="1" applyBorder="1" applyAlignment="1" applyProtection="1">
      <alignment horizontal="left" indent="1"/>
      <protection locked="0"/>
    </xf>
    <xf numFmtId="2" fontId="28" fillId="2" borderId="0" xfId="2" applyNumberFormat="1" applyFont="1" applyFill="1" applyBorder="1" applyAlignment="1" applyProtection="1">
      <protection locked="0"/>
    </xf>
    <xf numFmtId="164" fontId="27" fillId="2" borderId="0" xfId="1" applyNumberFormat="1" applyFont="1" applyFill="1" applyBorder="1" applyAlignment="1" applyProtection="1">
      <protection locked="0"/>
    </xf>
    <xf numFmtId="0" fontId="28" fillId="2" borderId="2" xfId="1" applyNumberFormat="1" applyFont="1" applyFill="1" applyBorder="1" applyAlignment="1" applyProtection="1">
      <protection locked="0"/>
    </xf>
    <xf numFmtId="3" fontId="26" fillId="2" borderId="0" xfId="0" applyNumberFormat="1" applyFont="1" applyFill="1" applyBorder="1" applyAlignment="1"/>
    <xf numFmtId="164" fontId="27" fillId="2" borderId="0" xfId="1" applyNumberFormat="1" applyFont="1" applyFill="1" applyAlignment="1" applyProtection="1">
      <alignment vertical="top" wrapText="1"/>
      <protection locked="0"/>
    </xf>
    <xf numFmtId="164" fontId="26" fillId="2" borderId="0" xfId="1" applyNumberFormat="1" applyFont="1" applyFill="1" applyBorder="1" applyAlignment="1" applyProtection="1">
      <alignment horizontal="right"/>
      <protection locked="0"/>
    </xf>
    <xf numFmtId="164" fontId="28" fillId="2" borderId="0" xfId="1" applyNumberFormat="1" applyFont="1" applyFill="1" applyBorder="1" applyAlignment="1" applyProtection="1">
      <alignment horizontal="right"/>
      <protection locked="0"/>
    </xf>
    <xf numFmtId="0" fontId="26" fillId="2" borderId="0" xfId="0" applyNumberFormat="1" applyFont="1" applyFill="1" applyProtection="1">
      <protection locked="0"/>
    </xf>
    <xf numFmtId="0" fontId="28" fillId="2" borderId="0" xfId="0" applyFont="1" applyFill="1" applyProtection="1">
      <protection locked="0"/>
    </xf>
    <xf numFmtId="164" fontId="26" fillId="2" borderId="0" xfId="1" quotePrefix="1" applyNumberFormat="1" applyFont="1" applyFill="1" applyBorder="1" applyAlignment="1" applyProtection="1">
      <alignment horizontal="right"/>
      <protection locked="0"/>
    </xf>
    <xf numFmtId="164" fontId="28" fillId="2" borderId="0" xfId="1" applyNumberFormat="1" applyFont="1" applyFill="1" applyAlignment="1" applyProtection="1">
      <alignment horizontal="right"/>
      <protection locked="0"/>
    </xf>
    <xf numFmtId="164" fontId="28" fillId="2" borderId="0" xfId="1" applyNumberFormat="1" applyFont="1" applyFill="1" applyBorder="1" applyAlignment="1">
      <alignment horizontal="right"/>
    </xf>
    <xf numFmtId="164" fontId="26" fillId="2" borderId="0" xfId="1" applyNumberFormat="1" applyFont="1" applyFill="1" applyAlignment="1" applyProtection="1">
      <alignment vertical="center"/>
      <protection locked="0"/>
    </xf>
    <xf numFmtId="164" fontId="26" fillId="2" borderId="0" xfId="1" applyNumberFormat="1" applyFont="1" applyFill="1" applyAlignment="1" applyProtection="1">
      <alignment horizontal="left" indent="1"/>
      <protection locked="0"/>
    </xf>
    <xf numFmtId="170" fontId="26" fillId="2" borderId="0" xfId="1" applyNumberFormat="1" applyFont="1" applyFill="1" applyAlignment="1" applyProtection="1">
      <protection locked="0"/>
    </xf>
    <xf numFmtId="171" fontId="26" fillId="2" borderId="0" xfId="1" applyNumberFormat="1" applyFont="1" applyFill="1" applyAlignment="1" applyProtection="1">
      <alignment horizontal="left" indent="1"/>
      <protection locked="0"/>
    </xf>
    <xf numFmtId="0" fontId="0" fillId="2" borderId="0" xfId="0" applyFont="1" applyFill="1" applyAlignment="1">
      <alignment horizontal="left"/>
    </xf>
    <xf numFmtId="0" fontId="0" fillId="2" borderId="0" xfId="0" applyFont="1" applyFill="1" applyAlignment="1">
      <alignment horizontal="left" indent="1"/>
    </xf>
    <xf numFmtId="164" fontId="26" fillId="2" borderId="0" xfId="1" applyNumberFormat="1" applyFont="1" applyFill="1" applyProtection="1">
      <protection locked="0"/>
    </xf>
    <xf numFmtId="43" fontId="26" fillId="2" borderId="0" xfId="1" applyNumberFormat="1" applyFont="1" applyFill="1" applyBorder="1" applyAlignment="1" applyProtection="1">
      <protection locked="0"/>
    </xf>
    <xf numFmtId="164" fontId="28" fillId="2" borderId="1" xfId="1" applyNumberFormat="1" applyFont="1" applyFill="1" applyBorder="1" applyAlignment="1" applyProtection="1">
      <alignment horizontal="right"/>
      <protection locked="0"/>
    </xf>
    <xf numFmtId="164" fontId="28" fillId="2" borderId="2" xfId="1" applyNumberFormat="1" applyFont="1" applyFill="1" applyBorder="1" applyAlignment="1" applyProtection="1">
      <alignment horizontal="right"/>
      <protection locked="0"/>
    </xf>
    <xf numFmtId="0" fontId="26" fillId="2" borderId="0" xfId="1" applyNumberFormat="1" applyFont="1" applyFill="1" applyAlignment="1" applyProtection="1">
      <alignment horizontal="left" vertical="top" wrapText="1"/>
      <protection locked="0"/>
    </xf>
    <xf numFmtId="0" fontId="28" fillId="2" borderId="0" xfId="1" applyNumberFormat="1" applyFont="1" applyFill="1" applyAlignment="1" applyProtection="1">
      <alignment vertical="top" wrapText="1"/>
      <protection locked="0"/>
    </xf>
    <xf numFmtId="0" fontId="26" fillId="2" borderId="0" xfId="0" applyFont="1" applyFill="1" applyAlignment="1">
      <alignment horizontal="center" vertical="center" wrapText="1"/>
    </xf>
    <xf numFmtId="49" fontId="26" fillId="2" borderId="4" xfId="1" applyNumberFormat="1" applyFont="1" applyFill="1" applyBorder="1" applyAlignment="1" applyProtection="1">
      <alignment vertical="top"/>
      <protection locked="0"/>
    </xf>
    <xf numFmtId="49" fontId="26" fillId="2" borderId="0" xfId="1" applyNumberFormat="1" applyFont="1" applyFill="1" applyBorder="1" applyAlignment="1" applyProtection="1">
      <alignment vertical="top"/>
      <protection locked="0"/>
    </xf>
    <xf numFmtId="0" fontId="0" fillId="2" borderId="19" xfId="0" applyNumberFormat="1" applyFont="1" applyFill="1" applyBorder="1"/>
    <xf numFmtId="166" fontId="0" fillId="2" borderId="1" xfId="0" applyNumberFormat="1" applyFont="1" applyFill="1" applyBorder="1" applyAlignment="1">
      <alignment horizontal="center"/>
    </xf>
    <xf numFmtId="0" fontId="0" fillId="2" borderId="2" xfId="0" applyNumberFormat="1" applyFont="1" applyFill="1" applyBorder="1"/>
    <xf numFmtId="0" fontId="0" fillId="2" borderId="5" xfId="0" applyNumberFormat="1" applyFont="1" applyFill="1" applyBorder="1"/>
    <xf numFmtId="0" fontId="34" fillId="2" borderId="0" xfId="0" applyFont="1" applyFill="1" applyAlignment="1">
      <alignment horizontal="left" vertical="center"/>
    </xf>
    <xf numFmtId="0" fontId="0" fillId="2" borderId="1" xfId="0" applyNumberFormat="1" applyFont="1" applyFill="1" applyBorder="1" applyAlignment="1">
      <alignment horizontal="left" vertical="top"/>
    </xf>
    <xf numFmtId="0" fontId="0" fillId="2" borderId="0" xfId="1" applyNumberFormat="1" applyFont="1" applyFill="1" applyAlignment="1">
      <alignment horizontal="left" vertical="top"/>
    </xf>
    <xf numFmtId="164" fontId="0" fillId="2" borderId="0" xfId="1" applyNumberFormat="1" applyFont="1" applyFill="1" applyAlignment="1">
      <alignment horizontal="right"/>
    </xf>
    <xf numFmtId="0" fontId="0" fillId="2" borderId="5" xfId="1" applyNumberFormat="1" applyFont="1" applyFill="1" applyBorder="1" applyAlignment="1">
      <alignment horizontal="left" vertical="top"/>
    </xf>
    <xf numFmtId="164" fontId="0" fillId="2" borderId="1" xfId="1" applyNumberFormat="1" applyFont="1" applyFill="1" applyBorder="1" applyAlignment="1">
      <alignment horizontal="right"/>
    </xf>
    <xf numFmtId="3" fontId="26" fillId="2" borderId="1" xfId="1" applyNumberFormat="1" applyFont="1" applyFill="1" applyBorder="1"/>
    <xf numFmtId="164" fontId="26" fillId="2" borderId="1" xfId="1" applyNumberFormat="1" applyFont="1" applyFill="1" applyBorder="1"/>
    <xf numFmtId="0" fontId="0" fillId="2" borderId="0" xfId="0" applyFont="1" applyFill="1" applyAlignment="1">
      <alignment horizontal="left" vertical="top" wrapText="1"/>
    </xf>
    <xf numFmtId="0" fontId="25" fillId="2" borderId="1" xfId="0" applyFont="1" applyFill="1" applyBorder="1" applyAlignment="1">
      <alignment horizontal="right" wrapText="1"/>
    </xf>
    <xf numFmtId="164" fontId="25" fillId="2" borderId="1" xfId="1" applyNumberFormat="1" applyFont="1" applyFill="1" applyBorder="1" applyAlignment="1">
      <alignment horizontal="right"/>
    </xf>
    <xf numFmtId="0" fontId="25" fillId="2" borderId="0" xfId="0" applyFont="1" applyFill="1" applyAlignment="1">
      <alignment vertical="top" wrapText="1"/>
    </xf>
    <xf numFmtId="0" fontId="29" fillId="2" borderId="1" xfId="0" applyFont="1" applyFill="1" applyBorder="1" applyAlignment="1">
      <alignment horizontal="right"/>
    </xf>
    <xf numFmtId="0" fontId="29" fillId="2" borderId="1" xfId="0" applyFont="1" applyFill="1" applyBorder="1" applyAlignment="1">
      <alignment horizontal="right" wrapText="1"/>
    </xf>
    <xf numFmtId="1" fontId="0" fillId="2" borderId="1" xfId="0" applyNumberFormat="1" applyFont="1" applyFill="1" applyBorder="1" applyAlignment="1">
      <alignment horizontal="center"/>
    </xf>
    <xf numFmtId="1" fontId="0" fillId="2" borderId="15" xfId="1" applyNumberFormat="1" applyFont="1" applyFill="1" applyBorder="1" applyAlignment="1">
      <alignment horizontal="center"/>
    </xf>
    <xf numFmtId="2" fontId="0" fillId="2" borderId="0" xfId="0" applyNumberFormat="1" applyFont="1" applyFill="1" applyBorder="1"/>
    <xf numFmtId="0" fontId="25" fillId="2" borderId="0" xfId="1" applyNumberFormat="1" applyFont="1" applyFill="1"/>
    <xf numFmtId="0" fontId="0" fillId="2" borderId="1" xfId="1" applyNumberFormat="1" applyFont="1" applyFill="1" applyBorder="1"/>
    <xf numFmtId="43" fontId="26" fillId="2" borderId="0" xfId="1" applyNumberFormat="1" applyFont="1" applyFill="1" applyBorder="1" applyAlignment="1">
      <alignment horizontal="center"/>
    </xf>
    <xf numFmtId="0" fontId="26" fillId="2" borderId="0" xfId="1" applyNumberFormat="1" applyFont="1" applyFill="1" applyBorder="1"/>
    <xf numFmtId="164" fontId="28" fillId="2" borderId="0" xfId="1" applyNumberFormat="1" applyFont="1" applyFill="1"/>
    <xf numFmtId="164" fontId="26" fillId="2" borderId="0" xfId="1" applyNumberFormat="1" applyFont="1" applyFill="1" applyBorder="1" applyAlignment="1">
      <alignment horizontal="center" vertical="center" wrapText="1"/>
    </xf>
    <xf numFmtId="164" fontId="28" fillId="2" borderId="0" xfId="1" applyNumberFormat="1" applyFont="1" applyFill="1" applyBorder="1" applyAlignment="1">
      <alignment horizontal="center" vertical="center" wrapText="1"/>
    </xf>
    <xf numFmtId="168" fontId="26" fillId="2" borderId="0" xfId="1" applyNumberFormat="1" applyFont="1" applyFill="1"/>
    <xf numFmtId="0" fontId="26" fillId="2" borderId="0" xfId="1" applyNumberFormat="1" applyFont="1" applyFill="1"/>
    <xf numFmtId="0" fontId="28" fillId="2" borderId="0" xfId="1" applyNumberFormat="1" applyFont="1" applyFill="1" applyBorder="1"/>
    <xf numFmtId="43" fontId="26" fillId="2" borderId="0" xfId="1" applyNumberFormat="1" applyFont="1" applyFill="1"/>
    <xf numFmtId="165" fontId="28" fillId="2" borderId="0" xfId="1" applyNumberFormat="1" applyFont="1" applyFill="1" applyBorder="1"/>
    <xf numFmtId="0" fontId="28" fillId="2" borderId="1" xfId="1" applyNumberFormat="1" applyFont="1" applyFill="1" applyBorder="1"/>
    <xf numFmtId="164" fontId="28" fillId="2" borderId="1" xfId="1" applyNumberFormat="1" applyFont="1" applyFill="1" applyBorder="1"/>
    <xf numFmtId="164" fontId="27" fillId="2" borderId="0" xfId="1" applyNumberFormat="1" applyFont="1" applyFill="1" applyBorder="1"/>
    <xf numFmtId="0" fontId="28" fillId="2" borderId="0" xfId="1" applyNumberFormat="1" applyFont="1" applyFill="1"/>
    <xf numFmtId="164" fontId="0" fillId="2" borderId="0" xfId="1" applyNumberFormat="1" applyFont="1" applyFill="1" applyBorder="1" applyAlignment="1"/>
    <xf numFmtId="0" fontId="26" fillId="2" borderId="1" xfId="1" quotePrefix="1" applyNumberFormat="1" applyFont="1" applyFill="1" applyBorder="1"/>
    <xf numFmtId="0" fontId="25" fillId="2" borderId="0" xfId="0" applyFont="1" applyFill="1" applyBorder="1" applyAlignment="1">
      <alignment horizontal="center"/>
    </xf>
    <xf numFmtId="165" fontId="26" fillId="2" borderId="0" xfId="1" applyNumberFormat="1" applyFont="1" applyFill="1" applyBorder="1" applyAlignment="1"/>
    <xf numFmtId="0" fontId="26" fillId="2" borderId="0" xfId="1" applyNumberFormat="1" applyFont="1" applyFill="1" applyBorder="1" applyAlignment="1">
      <alignment vertical="top" wrapText="1"/>
    </xf>
    <xf numFmtId="164" fontId="28" fillId="2" borderId="1" xfId="1" applyNumberFormat="1" applyFont="1" applyFill="1" applyBorder="1" applyAlignment="1">
      <alignment horizontal="right"/>
    </xf>
    <xf numFmtId="0" fontId="0" fillId="2" borderId="0" xfId="0" applyFont="1" applyFill="1" applyAlignment="1">
      <alignment wrapText="1"/>
    </xf>
    <xf numFmtId="164" fontId="36" fillId="2" borderId="20" xfId="1" applyNumberFormat="1" applyFont="1" applyFill="1" applyBorder="1" applyAlignment="1">
      <alignment vertical="center"/>
    </xf>
    <xf numFmtId="0" fontId="35" fillId="0" borderId="0" xfId="0" applyFont="1" applyAlignment="1">
      <alignment vertical="center"/>
    </xf>
    <xf numFmtId="0" fontId="29" fillId="2" borderId="1" xfId="0" applyFont="1" applyFill="1" applyBorder="1" applyAlignment="1">
      <alignment horizontal="center"/>
    </xf>
    <xf numFmtId="3" fontId="0" fillId="2" borderId="0" xfId="0" applyNumberFormat="1" applyFont="1" applyFill="1" applyBorder="1" applyAlignment="1">
      <alignment horizontal="right"/>
    </xf>
    <xf numFmtId="0" fontId="26" fillId="2" borderId="0" xfId="0" applyFont="1" applyFill="1"/>
    <xf numFmtId="0" fontId="25" fillId="2" borderId="1" xfId="0" applyFont="1" applyFill="1" applyBorder="1" applyAlignment="1">
      <alignment vertical="center"/>
    </xf>
    <xf numFmtId="0" fontId="27" fillId="2" borderId="0" xfId="0" applyFont="1" applyFill="1" applyAlignment="1">
      <alignment vertical="center"/>
    </xf>
    <xf numFmtId="0" fontId="27" fillId="2" borderId="0" xfId="0" applyFont="1" applyFill="1" applyAlignment="1">
      <alignment horizontal="left" vertical="center" wrapText="1"/>
    </xf>
    <xf numFmtId="3" fontId="28" fillId="2" borderId="0" xfId="0" applyNumberFormat="1" applyFont="1" applyFill="1" applyBorder="1" applyAlignment="1">
      <alignment horizontal="right"/>
    </xf>
    <xf numFmtId="0" fontId="28" fillId="2" borderId="0" xfId="0" applyFont="1" applyFill="1" applyBorder="1" applyAlignment="1">
      <alignment horizontal="right"/>
    </xf>
    <xf numFmtId="0" fontId="25" fillId="2" borderId="0" xfId="1" applyNumberFormat="1" applyFont="1" applyFill="1" applyBorder="1" applyAlignment="1">
      <alignment horizontal="left" vertical="top"/>
    </xf>
    <xf numFmtId="164" fontId="0" fillId="2" borderId="0" xfId="1" applyNumberFormat="1" applyFont="1" applyFill="1" applyBorder="1" applyAlignment="1">
      <alignment horizontal="right"/>
    </xf>
    <xf numFmtId="1" fontId="0" fillId="2" borderId="0" xfId="1" applyNumberFormat="1" applyFont="1" applyFill="1" applyBorder="1" applyAlignment="1">
      <alignment horizontal="center"/>
    </xf>
    <xf numFmtId="1" fontId="0"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0" fillId="2" borderId="1" xfId="0" applyFont="1" applyFill="1" applyBorder="1" applyAlignment="1">
      <alignment vertical="center"/>
    </xf>
    <xf numFmtId="0" fontId="0" fillId="2" borderId="1" xfId="0" applyFill="1" applyBorder="1"/>
    <xf numFmtId="0" fontId="25" fillId="2" borderId="1" xfId="0" applyFont="1" applyFill="1" applyBorder="1" applyAlignment="1">
      <alignment horizontal="right"/>
    </xf>
    <xf numFmtId="0" fontId="38" fillId="2" borderId="0" xfId="0" applyFont="1" applyFill="1" applyAlignment="1">
      <alignment vertical="top" wrapText="1"/>
    </xf>
    <xf numFmtId="1" fontId="1" fillId="2" borderId="0" xfId="2" applyNumberFormat="1" applyFont="1" applyFill="1" applyBorder="1" applyAlignment="1"/>
    <xf numFmtId="1" fontId="0" fillId="2" borderId="1" xfId="2" applyNumberFormat="1" applyFont="1" applyFill="1" applyBorder="1" applyAlignment="1"/>
    <xf numFmtId="0" fontId="0" fillId="2" borderId="1" xfId="0" applyFont="1" applyFill="1" applyBorder="1" applyAlignment="1"/>
    <xf numFmtId="165" fontId="0" fillId="2" borderId="1" xfId="1" applyNumberFormat="1" applyFont="1" applyFill="1" applyBorder="1" applyAlignment="1">
      <alignment horizontal="right"/>
    </xf>
    <xf numFmtId="0" fontId="26" fillId="2" borderId="0" xfId="0" applyFont="1" applyFill="1" applyAlignment="1">
      <alignment horizontal="left" vertical="center" wrapText="1"/>
    </xf>
    <xf numFmtId="0" fontId="0" fillId="2" borderId="0" xfId="0" applyFont="1" applyFill="1" applyBorder="1" applyAlignment="1">
      <alignment vertical="center" wrapText="1"/>
    </xf>
    <xf numFmtId="0" fontId="42" fillId="2" borderId="0" xfId="0" applyFont="1" applyFill="1" applyBorder="1" applyAlignment="1">
      <alignment vertical="center"/>
    </xf>
    <xf numFmtId="166" fontId="0" fillId="0" borderId="1" xfId="0" applyNumberFormat="1" applyFill="1" applyBorder="1" applyAlignment="1" applyProtection="1">
      <alignment horizontal="right"/>
    </xf>
    <xf numFmtId="3" fontId="26" fillId="2" borderId="1" xfId="3" applyNumberFormat="1" applyFont="1" applyFill="1" applyBorder="1" applyAlignment="1">
      <alignment horizontal="center"/>
    </xf>
    <xf numFmtId="0" fontId="26" fillId="2" borderId="1" xfId="3" applyFont="1" applyFill="1" applyBorder="1" applyAlignment="1">
      <alignment horizontal="center"/>
    </xf>
    <xf numFmtId="0" fontId="45" fillId="2" borderId="0" xfId="0" applyFont="1" applyFill="1" applyBorder="1" applyAlignment="1">
      <alignment vertical="center"/>
    </xf>
    <xf numFmtId="43" fontId="35" fillId="2" borderId="0" xfId="1" applyFont="1" applyFill="1" applyBorder="1" applyAlignment="1" applyProtection="1">
      <alignment horizontal="right" vertical="center" wrapText="1"/>
    </xf>
    <xf numFmtId="0" fontId="46" fillId="0" borderId="0" xfId="0" applyFont="1" applyAlignment="1">
      <alignment vertical="center"/>
    </xf>
    <xf numFmtId="9" fontId="0" fillId="2" borderId="1" xfId="2" applyFont="1" applyFill="1" applyBorder="1"/>
    <xf numFmtId="0" fontId="43" fillId="0" borderId="0" xfId="0" applyFont="1" applyFill="1" applyProtection="1"/>
    <xf numFmtId="0" fontId="0" fillId="0" borderId="0" xfId="0" applyFill="1" applyProtection="1"/>
    <xf numFmtId="0" fontId="5" fillId="0" borderId="0" xfId="0" applyFont="1" applyAlignment="1">
      <alignment wrapText="1"/>
    </xf>
    <xf numFmtId="43" fontId="0" fillId="0" borderId="0" xfId="1" applyFont="1" applyFill="1" applyProtection="1"/>
    <xf numFmtId="0" fontId="47" fillId="0" borderId="0" xfId="0" applyFont="1"/>
    <xf numFmtId="0" fontId="48" fillId="2" borderId="0" xfId="0" applyFont="1" applyFill="1" applyBorder="1"/>
    <xf numFmtId="9" fontId="0" fillId="2" borderId="1" xfId="2" applyFont="1" applyFill="1" applyBorder="1" applyAlignment="1">
      <alignment vertical="center"/>
    </xf>
    <xf numFmtId="9" fontId="26" fillId="2" borderId="1" xfId="0" applyNumberFormat="1" applyFont="1" applyFill="1" applyBorder="1"/>
    <xf numFmtId="9" fontId="26" fillId="2" borderId="1" xfId="2" applyFont="1" applyFill="1" applyBorder="1" applyAlignment="1" applyProtection="1">
      <protection locked="0"/>
    </xf>
    <xf numFmtId="0" fontId="28" fillId="2" borderId="0" xfId="1" applyNumberFormat="1" applyFont="1" applyFill="1" applyAlignment="1" applyProtection="1">
      <protection locked="0"/>
    </xf>
    <xf numFmtId="164" fontId="0" fillId="2" borderId="1" xfId="0" applyNumberFormat="1" applyFont="1" applyFill="1" applyBorder="1"/>
    <xf numFmtId="164" fontId="26" fillId="2" borderId="0" xfId="0" applyNumberFormat="1" applyFont="1" applyFill="1" applyAlignment="1">
      <alignment horizontal="left" vertical="center" wrapText="1"/>
    </xf>
    <xf numFmtId="9" fontId="25" fillId="2" borderId="1" xfId="2" applyFont="1" applyFill="1" applyBorder="1"/>
    <xf numFmtId="9" fontId="26" fillId="2" borderId="1" xfId="2" applyFont="1" applyFill="1" applyBorder="1" applyAlignment="1">
      <alignment horizontal="right"/>
    </xf>
    <xf numFmtId="9" fontId="25" fillId="2" borderId="1" xfId="0" applyNumberFormat="1" applyFont="1" applyFill="1" applyBorder="1" applyAlignment="1">
      <alignment vertical="center"/>
    </xf>
    <xf numFmtId="9" fontId="28" fillId="2" borderId="1" xfId="2" applyFont="1" applyFill="1" applyBorder="1" applyAlignment="1">
      <alignment horizontal="right"/>
    </xf>
    <xf numFmtId="9" fontId="25" fillId="2" borderId="1" xfId="2" applyFont="1" applyFill="1" applyBorder="1" applyAlignment="1">
      <alignment vertical="center"/>
    </xf>
    <xf numFmtId="9" fontId="28" fillId="2" borderId="1" xfId="2" applyFont="1" applyFill="1" applyBorder="1" applyAlignment="1" applyProtection="1">
      <protection locked="0"/>
    </xf>
    <xf numFmtId="3" fontId="0" fillId="2" borderId="0" xfId="0" applyNumberFormat="1" applyFont="1" applyFill="1" applyAlignment="1">
      <alignment vertical="center"/>
    </xf>
    <xf numFmtId="0" fontId="29" fillId="2" borderId="0" xfId="0" applyFont="1" applyFill="1" applyBorder="1" applyAlignment="1">
      <alignment horizontal="right" wrapText="1"/>
    </xf>
    <xf numFmtId="3" fontId="0" fillId="0" borderId="1" xfId="0" applyNumberFormat="1" applyFont="1" applyFill="1" applyBorder="1"/>
    <xf numFmtId="164" fontId="0" fillId="0" borderId="1" xfId="1" applyNumberFormat="1" applyFont="1" applyFill="1" applyBorder="1" applyAlignment="1">
      <alignment horizontal="right"/>
    </xf>
    <xf numFmtId="164" fontId="26" fillId="0" borderId="1" xfId="1" applyNumberFormat="1" applyFont="1" applyFill="1" applyBorder="1" applyAlignment="1">
      <alignment horizontal="center" vertical="center" wrapText="1"/>
    </xf>
    <xf numFmtId="164" fontId="26" fillId="0" borderId="1" xfId="1" applyNumberFormat="1" applyFont="1" applyFill="1" applyBorder="1" applyAlignment="1" applyProtection="1">
      <protection locked="0"/>
    </xf>
    <xf numFmtId="176" fontId="5" fillId="0" borderId="0" xfId="5893" applyNumberFormat="1"/>
    <xf numFmtId="0" fontId="0" fillId="2" borderId="0" xfId="0" applyFill="1" applyProtection="1"/>
    <xf numFmtId="0" fontId="39" fillId="2" borderId="0" xfId="5893" applyFont="1" applyFill="1" applyAlignment="1">
      <alignment horizontal="right" wrapText="1"/>
    </xf>
    <xf numFmtId="0" fontId="39" fillId="2" borderId="0" xfId="5893" applyFont="1" applyFill="1"/>
    <xf numFmtId="0" fontId="39" fillId="2" borderId="0" xfId="5893" applyFont="1" applyFill="1" applyAlignment="1">
      <alignment horizontal="right"/>
    </xf>
    <xf numFmtId="0" fontId="5" fillId="2" borderId="0" xfId="5893" applyFill="1"/>
    <xf numFmtId="0" fontId="5" fillId="2" borderId="0" xfId="5893" applyFont="1" applyFill="1" applyAlignment="1">
      <alignment wrapText="1"/>
    </xf>
    <xf numFmtId="176" fontId="5" fillId="2" borderId="0" xfId="5893" applyNumberFormat="1" applyFill="1"/>
    <xf numFmtId="171" fontId="26" fillId="2" borderId="0" xfId="1" applyNumberFormat="1" applyFont="1" applyFill="1" applyBorder="1"/>
    <xf numFmtId="165" fontId="0" fillId="2" borderId="1" xfId="0" applyNumberFormat="1" applyFont="1" applyFill="1" applyBorder="1" applyAlignment="1">
      <alignment vertical="center"/>
    </xf>
    <xf numFmtId="1" fontId="26" fillId="0" borderId="1" xfId="1" applyNumberFormat="1" applyFont="1" applyFill="1" applyBorder="1"/>
    <xf numFmtId="164" fontId="25" fillId="2" borderId="0" xfId="1" applyNumberFormat="1" applyFont="1" applyFill="1"/>
    <xf numFmtId="43" fontId="28" fillId="2" borderId="0" xfId="1" applyNumberFormat="1" applyFont="1" applyFill="1"/>
    <xf numFmtId="164" fontId="26" fillId="2" borderId="1" xfId="0" applyNumberFormat="1" applyFont="1" applyFill="1" applyBorder="1" applyProtection="1">
      <protection locked="0"/>
    </xf>
    <xf numFmtId="0" fontId="93" fillId="2" borderId="0" xfId="0" applyFont="1" applyFill="1" applyAlignment="1">
      <alignment vertical="center"/>
    </xf>
    <xf numFmtId="165" fontId="26" fillId="2" borderId="1" xfId="1" applyNumberFormat="1" applyFont="1" applyFill="1" applyBorder="1" applyAlignment="1">
      <alignment horizontal="center" vertical="center" wrapText="1"/>
    </xf>
    <xf numFmtId="165" fontId="28" fillId="2" borderId="1" xfId="1" applyNumberFormat="1" applyFont="1" applyFill="1" applyBorder="1"/>
    <xf numFmtId="164" fontId="28" fillId="2" borderId="1" xfId="0" applyNumberFormat="1" applyFont="1" applyFill="1" applyBorder="1" applyAlignment="1"/>
    <xf numFmtId="164" fontId="94" fillId="2" borderId="0" xfId="1" applyNumberFormat="1" applyFont="1" applyFill="1"/>
    <xf numFmtId="167" fontId="28" fillId="2" borderId="0" xfId="1" applyNumberFormat="1" applyFont="1" applyFill="1" applyBorder="1" applyAlignment="1">
      <alignment horizontal="right"/>
    </xf>
    <xf numFmtId="0" fontId="25" fillId="2" borderId="0" xfId="0" applyFont="1" applyFill="1" applyAlignment="1"/>
    <xf numFmtId="0" fontId="26" fillId="0" borderId="1" xfId="1" applyNumberFormat="1" applyFont="1" applyFill="1" applyBorder="1"/>
    <xf numFmtId="165" fontId="26" fillId="0" borderId="1" xfId="1" applyNumberFormat="1" applyFont="1" applyFill="1" applyBorder="1"/>
    <xf numFmtId="166" fontId="0" fillId="2" borderId="1" xfId="0" applyNumberFormat="1" applyFont="1" applyFill="1" applyBorder="1" applyAlignment="1"/>
    <xf numFmtId="0" fontId="25" fillId="2" borderId="0" xfId="0" applyFont="1" applyFill="1" applyBorder="1" applyAlignment="1"/>
    <xf numFmtId="166" fontId="0" fillId="2" borderId="0" xfId="0" applyNumberFormat="1" applyFont="1" applyFill="1" applyAlignment="1">
      <alignment vertical="center"/>
    </xf>
    <xf numFmtId="1" fontId="1" fillId="2" borderId="1" xfId="0" applyNumberFormat="1" applyFont="1" applyFill="1" applyBorder="1"/>
    <xf numFmtId="165" fontId="1" fillId="2" borderId="1" xfId="0" applyNumberFormat="1" applyFont="1" applyFill="1" applyBorder="1"/>
    <xf numFmtId="0" fontId="1" fillId="2" borderId="1" xfId="0" applyNumberFormat="1" applyFont="1" applyFill="1" applyBorder="1" applyAlignment="1">
      <alignment horizontal="left" vertical="top"/>
    </xf>
    <xf numFmtId="0" fontId="0" fillId="2" borderId="1" xfId="0" applyFill="1" applyBorder="1" applyAlignment="1">
      <alignment vertical="center"/>
    </xf>
    <xf numFmtId="166" fontId="25" fillId="2" borderId="0" xfId="0" applyNumberFormat="1" applyFont="1" applyFill="1" applyBorder="1"/>
    <xf numFmtId="166" fontId="0" fillId="2" borderId="1" xfId="0" applyNumberFormat="1" applyFill="1" applyBorder="1" applyAlignment="1">
      <alignment vertical="center"/>
    </xf>
    <xf numFmtId="164" fontId="26" fillId="2" borderId="1" xfId="0" applyNumberFormat="1" applyFont="1" applyFill="1" applyBorder="1" applyAlignment="1" applyProtection="1">
      <protection locked="0"/>
    </xf>
    <xf numFmtId="164" fontId="28" fillId="2" borderId="2" xfId="0" applyNumberFormat="1" applyFont="1" applyFill="1" applyBorder="1" applyAlignment="1" applyProtection="1">
      <protection locked="0"/>
    </xf>
    <xf numFmtId="164" fontId="28" fillId="2" borderId="1" xfId="0" applyNumberFormat="1" applyFont="1" applyFill="1" applyBorder="1" applyAlignment="1" applyProtection="1">
      <protection locked="0"/>
    </xf>
    <xf numFmtId="0" fontId="93" fillId="2" borderId="0" xfId="0" applyFont="1" applyFill="1" applyBorder="1" applyAlignment="1"/>
    <xf numFmtId="178" fontId="0" fillId="2" borderId="0" xfId="0" applyNumberFormat="1" applyFont="1" applyFill="1"/>
    <xf numFmtId="44" fontId="0" fillId="2" borderId="0" xfId="5211" applyFont="1" applyFill="1"/>
    <xf numFmtId="179" fontId="0" fillId="2" borderId="0" xfId="0" applyNumberFormat="1" applyFont="1" applyFill="1"/>
    <xf numFmtId="180" fontId="0" fillId="2" borderId="0" xfId="0" applyNumberFormat="1" applyFont="1" applyFill="1"/>
    <xf numFmtId="181" fontId="0" fillId="2" borderId="0" xfId="2" applyNumberFormat="1" applyFont="1" applyFill="1"/>
    <xf numFmtId="182" fontId="0" fillId="2" borderId="0" xfId="2" applyNumberFormat="1" applyFont="1" applyFill="1"/>
    <xf numFmtId="164" fontId="28" fillId="2" borderId="0" xfId="0" applyNumberFormat="1" applyFont="1" applyFill="1" applyAlignment="1" applyProtection="1">
      <protection locked="0"/>
    </xf>
    <xf numFmtId="0" fontId="1" fillId="2" borderId="0" xfId="0" applyFont="1" applyFill="1"/>
    <xf numFmtId="164" fontId="28" fillId="2" borderId="0" xfId="0" applyNumberFormat="1" applyFont="1" applyFill="1"/>
    <xf numFmtId="3" fontId="0" fillId="2" borderId="1" xfId="0" applyNumberFormat="1" applyFont="1" applyFill="1" applyBorder="1" applyAlignment="1"/>
    <xf numFmtId="0" fontId="28" fillId="2" borderId="0" xfId="0" applyFont="1" applyFill="1" applyAlignment="1"/>
    <xf numFmtId="0" fontId="1" fillId="2" borderId="0" xfId="0" applyFont="1" applyFill="1" applyAlignment="1">
      <alignment vertical="top"/>
    </xf>
    <xf numFmtId="167" fontId="28" fillId="2" borderId="1" xfId="0" applyNumberFormat="1" applyFont="1" applyFill="1" applyBorder="1" applyAlignment="1">
      <alignment horizontal="right"/>
    </xf>
    <xf numFmtId="3" fontId="1" fillId="2" borderId="1" xfId="0" applyNumberFormat="1" applyFont="1" applyFill="1" applyBorder="1" applyAlignment="1"/>
    <xf numFmtId="164" fontId="26" fillId="2" borderId="1" xfId="0" applyNumberFormat="1" applyFont="1" applyFill="1" applyBorder="1" applyAlignment="1">
      <alignment horizontal="center"/>
    </xf>
    <xf numFmtId="164" fontId="26" fillId="2" borderId="0" xfId="0" applyNumberFormat="1" applyFont="1" applyFill="1" applyAlignment="1">
      <alignment horizontal="center"/>
    </xf>
    <xf numFmtId="164" fontId="26" fillId="2" borderId="0" xfId="0" applyNumberFormat="1" applyFont="1" applyFill="1" applyAlignment="1"/>
    <xf numFmtId="164" fontId="28" fillId="2" borderId="0" xfId="0" applyNumberFormat="1" applyFont="1" applyFill="1" applyAlignment="1"/>
    <xf numFmtId="164" fontId="26" fillId="2" borderId="19" xfId="0" applyNumberFormat="1" applyFont="1" applyFill="1" applyBorder="1" applyAlignment="1">
      <alignment horizontal="center"/>
    </xf>
    <xf numFmtId="164" fontId="28" fillId="2" borderId="0" xfId="0" applyNumberFormat="1" applyFont="1" applyFill="1" applyAlignment="1">
      <alignment horizontal="center"/>
    </xf>
    <xf numFmtId="164" fontId="26" fillId="2" borderId="15" xfId="0" applyNumberFormat="1" applyFont="1" applyFill="1" applyBorder="1" applyAlignment="1">
      <alignment horizontal="right" vertical="center"/>
    </xf>
    <xf numFmtId="164" fontId="26" fillId="2" borderId="19" xfId="0" applyNumberFormat="1" applyFont="1" applyFill="1" applyBorder="1" applyAlignment="1"/>
    <xf numFmtId="164" fontId="26" fillId="2" borderId="0" xfId="0" applyNumberFormat="1" applyFont="1" applyFill="1" applyAlignment="1">
      <alignment horizontal="left" vertical="center"/>
    </xf>
    <xf numFmtId="164" fontId="26" fillId="2" borderId="0" xfId="0" applyNumberFormat="1" applyFont="1" applyFill="1" applyAlignment="1">
      <alignment horizontal="center" vertical="center"/>
    </xf>
    <xf numFmtId="164" fontId="28" fillId="2" borderId="0" xfId="0" applyNumberFormat="1" applyFont="1" applyFill="1" applyAlignment="1">
      <alignment horizontal="center" vertical="center"/>
    </xf>
    <xf numFmtId="0" fontId="26" fillId="2" borderId="0" xfId="0" applyFont="1" applyFill="1" applyAlignment="1"/>
    <xf numFmtId="164" fontId="26" fillId="2" borderId="0" xfId="0" applyNumberFormat="1" applyFont="1" applyFill="1" applyAlignment="1">
      <alignment horizontal="left"/>
    </xf>
    <xf numFmtId="169" fontId="26" fillId="2" borderId="0" xfId="0" applyNumberFormat="1" applyFont="1" applyFill="1" applyAlignment="1"/>
    <xf numFmtId="166" fontId="26" fillId="2" borderId="0" xfId="0" applyNumberFormat="1" applyFont="1" applyFill="1" applyAlignment="1"/>
    <xf numFmtId="164" fontId="26" fillId="2" borderId="15" xfId="0" applyNumberFormat="1" applyFont="1" applyFill="1" applyBorder="1" applyAlignment="1"/>
    <xf numFmtId="164" fontId="28" fillId="2" borderId="1" xfId="0" applyNumberFormat="1" applyFont="1" applyFill="1" applyBorder="1" applyAlignment="1">
      <alignment horizontal="right"/>
    </xf>
    <xf numFmtId="164" fontId="26" fillId="2" borderId="1" xfId="0" applyNumberFormat="1" applyFont="1" applyFill="1" applyBorder="1" applyAlignment="1">
      <alignment horizontal="center" vertical="center"/>
    </xf>
    <xf numFmtId="164" fontId="1" fillId="2" borderId="0" xfId="0" applyNumberFormat="1" applyFont="1" applyFill="1" applyAlignment="1">
      <alignment vertical="top"/>
    </xf>
    <xf numFmtId="0" fontId="93" fillId="2" borderId="0" xfId="0" applyFont="1" applyFill="1" applyAlignment="1">
      <alignment vertical="top"/>
    </xf>
    <xf numFmtId="165" fontId="26" fillId="2" borderId="1" xfId="0" applyNumberFormat="1" applyFont="1" applyFill="1" applyBorder="1" applyAlignment="1">
      <alignment horizontal="center" vertical="center"/>
    </xf>
    <xf numFmtId="0" fontId="25" fillId="2" borderId="1" xfId="0" applyFont="1" applyFill="1" applyBorder="1" applyAlignment="1">
      <alignment horizontal="right" vertical="top"/>
    </xf>
    <xf numFmtId="0" fontId="1" fillId="2" borderId="1" xfId="0" applyFont="1" applyFill="1" applyBorder="1" applyAlignment="1">
      <alignment vertical="top"/>
    </xf>
    <xf numFmtId="166" fontId="1" fillId="2" borderId="0" xfId="0" applyNumberFormat="1" applyFont="1" applyFill="1" applyAlignment="1">
      <alignment vertical="top"/>
    </xf>
    <xf numFmtId="0" fontId="0" fillId="2" borderId="0" xfId="0" applyFill="1" applyAlignment="1">
      <alignment vertical="top"/>
    </xf>
    <xf numFmtId="0" fontId="25" fillId="2" borderId="0" xfId="0" applyFont="1" applyFill="1" applyAlignment="1">
      <alignment vertical="top"/>
    </xf>
    <xf numFmtId="1" fontId="0" fillId="2" borderId="1" xfId="0" applyNumberFormat="1" applyFont="1" applyFill="1" applyBorder="1" applyAlignment="1"/>
    <xf numFmtId="0" fontId="0" fillId="2" borderId="1" xfId="0" applyFont="1" applyFill="1" applyBorder="1" applyAlignment="1">
      <alignment vertical="top"/>
    </xf>
    <xf numFmtId="164" fontId="26" fillId="2" borderId="0" xfId="0" applyNumberFormat="1" applyFont="1" applyFill="1" applyAlignment="1" applyProtection="1">
      <protection locked="0"/>
    </xf>
    <xf numFmtId="0" fontId="25" fillId="2" borderId="1" xfId="0" applyFont="1" applyFill="1" applyBorder="1" applyAlignment="1">
      <alignment horizontal="right" vertical="top" wrapText="1"/>
    </xf>
    <xf numFmtId="0" fontId="0" fillId="2" borderId="0" xfId="0" applyFill="1" applyAlignment="1"/>
    <xf numFmtId="166" fontId="0" fillId="2" borderId="0" xfId="0" applyNumberFormat="1" applyFont="1" applyFill="1" applyAlignment="1"/>
    <xf numFmtId="1" fontId="0" fillId="2" borderId="0" xfId="0" applyNumberFormat="1" applyFont="1" applyFill="1" applyAlignment="1"/>
    <xf numFmtId="2" fontId="0" fillId="2" borderId="0" xfId="0" applyNumberFormat="1" applyFont="1" applyFill="1" applyAlignment="1"/>
    <xf numFmtId="164" fontId="28" fillId="0" borderId="1" xfId="1" applyNumberFormat="1" applyFont="1" applyFill="1" applyBorder="1" applyAlignment="1" applyProtection="1">
      <protection locked="0"/>
    </xf>
    <xf numFmtId="0" fontId="29" fillId="0" borderId="1" xfId="0" applyFont="1" applyFill="1" applyBorder="1" applyAlignment="1">
      <alignment horizontal="right"/>
    </xf>
    <xf numFmtId="3" fontId="26" fillId="0" borderId="1" xfId="0" applyNumberFormat="1" applyFont="1" applyFill="1" applyBorder="1"/>
    <xf numFmtId="173" fontId="26" fillId="0" borderId="1" xfId="0" applyNumberFormat="1" applyFont="1" applyFill="1" applyBorder="1"/>
    <xf numFmtId="3" fontId="0" fillId="2" borderId="1" xfId="5211" applyNumberFormat="1" applyFont="1" applyFill="1" applyBorder="1"/>
    <xf numFmtId="3" fontId="0" fillId="0" borderId="1" xfId="5211" applyNumberFormat="1" applyFont="1" applyBorder="1" applyAlignment="1">
      <alignment horizontal="center"/>
    </xf>
    <xf numFmtId="0" fontId="0" fillId="2" borderId="1" xfId="0" applyFont="1" applyFill="1" applyBorder="1" applyAlignment="1">
      <alignment horizontal="right"/>
    </xf>
    <xf numFmtId="0" fontId="27" fillId="2" borderId="0" xfId="0" applyFont="1" applyFill="1" applyBorder="1" applyAlignment="1">
      <alignment vertical="center"/>
    </xf>
    <xf numFmtId="3" fontId="27" fillId="2" borderId="0" xfId="0" applyNumberFormat="1" applyFont="1" applyFill="1" applyBorder="1"/>
    <xf numFmtId="3" fontId="0" fillId="0" borderId="15" xfId="0" applyNumberFormat="1" applyFont="1" applyFill="1" applyBorder="1"/>
    <xf numFmtId="0" fontId="25" fillId="2" borderId="0" xfId="0" applyFont="1" applyFill="1" applyBorder="1" applyAlignment="1">
      <alignment horizontal="right"/>
    </xf>
    <xf numFmtId="1" fontId="0" fillId="0" borderId="1" xfId="0" applyNumberFormat="1" applyBorder="1"/>
    <xf numFmtId="9" fontId="26" fillId="2" borderId="1" xfId="2" applyFont="1" applyFill="1" applyBorder="1"/>
    <xf numFmtId="164" fontId="28" fillId="0" borderId="1" xfId="1" applyNumberFormat="1" applyFont="1" applyFill="1" applyBorder="1" applyAlignment="1">
      <alignment horizontal="center" vertical="center" wrapText="1"/>
    </xf>
    <xf numFmtId="164" fontId="25" fillId="2" borderId="1" xfId="1" applyNumberFormat="1" applyFont="1" applyFill="1" applyBorder="1" applyAlignment="1">
      <alignment vertical="center"/>
    </xf>
    <xf numFmtId="9" fontId="0" fillId="2" borderId="1" xfId="2" applyFont="1" applyFill="1" applyBorder="1" applyAlignment="1">
      <alignment horizontal="right"/>
    </xf>
    <xf numFmtId="9" fontId="25" fillId="2" borderId="1" xfId="2" applyFont="1" applyFill="1" applyBorder="1" applyAlignment="1">
      <alignment horizontal="right"/>
    </xf>
    <xf numFmtId="164" fontId="0" fillId="2" borderId="0" xfId="0" applyNumberFormat="1" applyFont="1" applyFill="1" applyBorder="1"/>
    <xf numFmtId="9" fontId="26" fillId="2" borderId="1" xfId="2" applyFont="1" applyFill="1" applyBorder="1" applyAlignment="1">
      <alignment vertical="center"/>
    </xf>
    <xf numFmtId="9" fontId="0" fillId="2" borderId="1" xfId="2" applyFont="1" applyFill="1" applyBorder="1" applyAlignment="1">
      <alignment vertical="top"/>
    </xf>
    <xf numFmtId="1" fontId="28" fillId="0" borderId="1" xfId="1" applyNumberFormat="1" applyFont="1" applyFill="1" applyBorder="1" applyAlignment="1">
      <alignment horizontal="right" vertical="center" wrapText="1"/>
    </xf>
    <xf numFmtId="165" fontId="28" fillId="2" borderId="1" xfId="1" applyNumberFormat="1" applyFont="1" applyFill="1" applyBorder="1" applyAlignment="1" applyProtection="1">
      <protection locked="0"/>
    </xf>
    <xf numFmtId="165" fontId="28" fillId="2" borderId="1" xfId="1" applyNumberFormat="1" applyFont="1" applyFill="1" applyBorder="1" applyAlignment="1">
      <alignment horizontal="center" vertical="center" wrapText="1"/>
    </xf>
    <xf numFmtId="9" fontId="1" fillId="2" borderId="1" xfId="2" applyFont="1" applyFill="1" applyBorder="1" applyAlignment="1">
      <alignment horizontal="right"/>
    </xf>
    <xf numFmtId="0" fontId="43" fillId="2" borderId="1" xfId="0" applyFont="1" applyFill="1" applyBorder="1" applyAlignment="1" applyProtection="1">
      <alignment horizontal="left" vertical="center"/>
    </xf>
    <xf numFmtId="0" fontId="29" fillId="2" borderId="1" xfId="0" applyNumberFormat="1" applyFont="1" applyFill="1" applyBorder="1" applyAlignment="1" applyProtection="1">
      <alignment horizontal="right" vertical="center" wrapText="1"/>
    </xf>
    <xf numFmtId="164" fontId="29" fillId="2" borderId="1" xfId="1" applyNumberFormat="1" applyFont="1" applyFill="1" applyBorder="1" applyAlignment="1" applyProtection="1">
      <alignment horizontal="right" vertical="center" wrapText="1"/>
    </xf>
    <xf numFmtId="0" fontId="35" fillId="2" borderId="1" xfId="0" applyFont="1" applyFill="1" applyBorder="1" applyAlignment="1" applyProtection="1">
      <alignment horizontal="left" vertical="center"/>
    </xf>
    <xf numFmtId="164" fontId="35" fillId="2" borderId="1" xfId="1" applyNumberFormat="1" applyFont="1" applyFill="1" applyBorder="1" applyAlignment="1" applyProtection="1">
      <alignment horizontal="right" vertical="center" wrapText="1"/>
    </xf>
    <xf numFmtId="0" fontId="29" fillId="2" borderId="1" xfId="0" applyFont="1" applyFill="1" applyBorder="1" applyAlignment="1" applyProtection="1">
      <alignment horizontal="left" vertical="center"/>
    </xf>
    <xf numFmtId="43" fontId="35" fillId="2" borderId="1" xfId="1" applyFont="1" applyFill="1" applyBorder="1" applyAlignment="1" applyProtection="1">
      <alignment horizontal="right" vertical="center" wrapText="1"/>
    </xf>
    <xf numFmtId="164" fontId="26" fillId="0" borderId="1" xfId="1" applyNumberFormat="1" applyFont="1" applyFill="1" applyBorder="1" applyAlignment="1">
      <alignment horizontal="center"/>
    </xf>
    <xf numFmtId="9" fontId="0" fillId="2" borderId="0" xfId="2" applyFont="1" applyFill="1" applyBorder="1" applyAlignment="1">
      <alignment vertical="top"/>
    </xf>
    <xf numFmtId="0" fontId="0" fillId="2" borderId="0" xfId="0" applyFill="1" applyBorder="1" applyProtection="1"/>
    <xf numFmtId="0" fontId="39" fillId="2" borderId="0" xfId="5893" applyFont="1" applyFill="1" applyBorder="1" applyAlignment="1">
      <alignment horizontal="right" wrapText="1"/>
    </xf>
    <xf numFmtId="0" fontId="39" fillId="2" borderId="0" xfId="5893" applyFont="1" applyFill="1" applyBorder="1"/>
    <xf numFmtId="0" fontId="39" fillId="2" borderId="0" xfId="5893" applyFont="1" applyFill="1" applyBorder="1" applyAlignment="1">
      <alignment horizontal="right"/>
    </xf>
    <xf numFmtId="0" fontId="5" fillId="2" borderId="0" xfId="5893" applyFill="1" applyBorder="1"/>
    <xf numFmtId="0" fontId="5" fillId="2" borderId="0" xfId="5893" applyFont="1" applyFill="1" applyBorder="1" applyAlignment="1">
      <alignment wrapText="1"/>
    </xf>
    <xf numFmtId="176" fontId="5" fillId="2" borderId="0" xfId="5893" applyNumberFormat="1" applyFill="1" applyBorder="1"/>
    <xf numFmtId="9" fontId="26" fillId="2" borderId="1" xfId="2" applyFont="1" applyFill="1" applyBorder="1" applyAlignment="1">
      <alignment horizontal="center" vertical="center"/>
    </xf>
    <xf numFmtId="176" fontId="1" fillId="2" borderId="0" xfId="0" applyNumberFormat="1" applyFont="1" applyFill="1" applyAlignment="1"/>
    <xf numFmtId="1" fontId="1" fillId="2" borderId="15" xfId="0" applyNumberFormat="1" applyFont="1" applyFill="1" applyBorder="1" applyAlignment="1"/>
    <xf numFmtId="0" fontId="25" fillId="2" borderId="1" xfId="0" applyNumberFormat="1" applyFont="1" applyFill="1" applyBorder="1" applyAlignment="1"/>
    <xf numFmtId="0" fontId="0" fillId="2" borderId="0" xfId="0" applyNumberFormat="1" applyFont="1" applyFill="1" applyBorder="1" applyAlignment="1"/>
    <xf numFmtId="1" fontId="25" fillId="2" borderId="1" xfId="2" applyNumberFormat="1" applyFont="1" applyFill="1" applyBorder="1" applyAlignment="1"/>
    <xf numFmtId="0" fontId="25" fillId="2" borderId="1" xfId="0" applyNumberFormat="1" applyFont="1" applyFill="1" applyBorder="1"/>
    <xf numFmtId="166" fontId="25" fillId="2" borderId="1" xfId="0" applyNumberFormat="1" applyFont="1" applyFill="1" applyBorder="1"/>
    <xf numFmtId="9" fontId="28" fillId="2" borderId="1" xfId="2" applyFont="1" applyFill="1" applyBorder="1" applyAlignment="1">
      <alignment horizontal="center" vertical="center"/>
    </xf>
    <xf numFmtId="0" fontId="0" fillId="2" borderId="1" xfId="0" applyFill="1" applyBorder="1" applyAlignment="1">
      <alignment horizontal="center"/>
    </xf>
    <xf numFmtId="166" fontId="0" fillId="2" borderId="1" xfId="0" applyNumberFormat="1" applyFill="1" applyBorder="1" applyAlignment="1">
      <alignment horizontal="center"/>
    </xf>
    <xf numFmtId="1" fontId="0" fillId="2" borderId="1" xfId="0" applyNumberFormat="1" applyFill="1" applyBorder="1" applyAlignment="1">
      <alignment horizontal="center"/>
    </xf>
    <xf numFmtId="166" fontId="25" fillId="2" borderId="1" xfId="0" applyNumberFormat="1" applyFont="1" applyFill="1" applyBorder="1" applyAlignment="1">
      <alignment horizontal="center"/>
    </xf>
    <xf numFmtId="1" fontId="25" fillId="2" borderId="1" xfId="0" applyNumberFormat="1" applyFont="1" applyFill="1" applyBorder="1" applyAlignment="1">
      <alignment horizontal="center"/>
    </xf>
    <xf numFmtId="0" fontId="25" fillId="2" borderId="0" xfId="0" applyNumberFormat="1" applyFont="1" applyFill="1" applyBorder="1" applyAlignment="1"/>
    <xf numFmtId="0" fontId="25" fillId="2" borderId="0" xfId="2" applyNumberFormat="1" applyFont="1" applyFill="1" applyBorder="1" applyAlignment="1"/>
    <xf numFmtId="9" fontId="25" fillId="2" borderId="1" xfId="2" applyFont="1" applyFill="1" applyBorder="1" applyAlignment="1">
      <alignment horizontal="center"/>
    </xf>
    <xf numFmtId="3" fontId="0" fillId="2" borderId="1" xfId="0" applyNumberFormat="1" applyFont="1" applyFill="1" applyBorder="1" applyAlignment="1">
      <alignment horizontal="center"/>
    </xf>
    <xf numFmtId="167" fontId="28" fillId="2" borderId="1" xfId="1" applyNumberFormat="1" applyFont="1" applyFill="1" applyBorder="1" applyAlignment="1">
      <alignment horizontal="center"/>
    </xf>
    <xf numFmtId="164" fontId="26" fillId="2" borderId="15" xfId="1" applyNumberFormat="1" applyFont="1" applyFill="1" applyBorder="1" applyAlignment="1">
      <alignment horizontal="center" vertical="center"/>
    </xf>
    <xf numFmtId="166" fontId="26" fillId="2" borderId="0" xfId="2" applyNumberFormat="1" applyFont="1" applyFill="1" applyBorder="1" applyAlignment="1">
      <alignment horizontal="center"/>
    </xf>
    <xf numFmtId="164" fontId="26" fillId="2" borderId="15" xfId="1" applyNumberFormat="1" applyFont="1" applyFill="1" applyBorder="1" applyAlignment="1">
      <alignment horizontal="center"/>
    </xf>
    <xf numFmtId="164" fontId="28" fillId="2" borderId="1" xfId="1" applyNumberFormat="1" applyFont="1" applyFill="1" applyBorder="1" applyAlignment="1">
      <alignment horizontal="right" vertical="center"/>
    </xf>
    <xf numFmtId="0" fontId="26" fillId="2" borderId="1" xfId="0" applyNumberFormat="1" applyFont="1" applyFill="1" applyBorder="1" applyAlignment="1"/>
    <xf numFmtId="3" fontId="0" fillId="2" borderId="3" xfId="0" applyNumberFormat="1" applyFont="1" applyFill="1" applyBorder="1"/>
    <xf numFmtId="9" fontId="0" fillId="2" borderId="0" xfId="2" applyFont="1" applyFill="1" applyBorder="1"/>
    <xf numFmtId="165" fontId="26" fillId="2" borderId="16" xfId="1" applyNumberFormat="1" applyFont="1" applyFill="1" applyBorder="1"/>
    <xf numFmtId="164" fontId="26" fillId="2" borderId="16" xfId="1" applyNumberFormat="1" applyFont="1" applyFill="1" applyBorder="1"/>
    <xf numFmtId="165" fontId="28" fillId="2" borderId="16" xfId="1" applyNumberFormat="1" applyFont="1" applyFill="1" applyBorder="1"/>
    <xf numFmtId="164" fontId="26" fillId="2" borderId="0" xfId="0" applyNumberFormat="1" applyFont="1" applyFill="1" applyBorder="1" applyAlignment="1">
      <alignment horizontal="center"/>
    </xf>
    <xf numFmtId="166" fontId="25" fillId="2" borderId="1" xfId="0" applyNumberFormat="1" applyFont="1" applyFill="1" applyBorder="1" applyAlignment="1"/>
    <xf numFmtId="9" fontId="0" fillId="2" borderId="1" xfId="2" applyFont="1" applyFill="1" applyBorder="1" applyAlignment="1"/>
    <xf numFmtId="9" fontId="25" fillId="2" borderId="1" xfId="2" applyFont="1" applyFill="1" applyBorder="1" applyAlignment="1"/>
    <xf numFmtId="1" fontId="25" fillId="2" borderId="1" xfId="0" applyNumberFormat="1" applyFont="1" applyFill="1" applyBorder="1" applyAlignment="1"/>
    <xf numFmtId="0" fontId="1" fillId="2" borderId="0" xfId="0" applyFont="1" applyFill="1" applyBorder="1" applyAlignment="1">
      <alignment vertical="top"/>
    </xf>
    <xf numFmtId="0" fontId="26" fillId="2" borderId="0" xfId="0" applyFont="1" applyFill="1" applyBorder="1" applyAlignment="1" applyProtection="1">
      <protection locked="0"/>
    </xf>
    <xf numFmtId="164" fontId="26" fillId="2" borderId="0" xfId="0" applyNumberFormat="1" applyFont="1" applyFill="1" applyBorder="1" applyAlignment="1" applyProtection="1">
      <protection locked="0"/>
    </xf>
    <xf numFmtId="0" fontId="0" fillId="2" borderId="1" xfId="0" applyFill="1" applyBorder="1" applyAlignment="1">
      <alignment horizontal="left" vertical="top"/>
    </xf>
    <xf numFmtId="0" fontId="26" fillId="2" borderId="1" xfId="0" applyFont="1" applyFill="1" applyBorder="1" applyAlignment="1"/>
    <xf numFmtId="0" fontId="25" fillId="2" borderId="1" xfId="0" applyFont="1" applyFill="1" applyBorder="1" applyAlignment="1"/>
    <xf numFmtId="1" fontId="25" fillId="2" borderId="15" xfId="0" applyNumberFormat="1" applyFont="1" applyFill="1" applyBorder="1" applyAlignment="1"/>
    <xf numFmtId="164" fontId="26" fillId="2" borderId="15" xfId="1" applyNumberFormat="1" applyFont="1" applyFill="1" applyBorder="1"/>
    <xf numFmtId="164" fontId="28" fillId="2" borderId="15" xfId="1" applyNumberFormat="1" applyFont="1" applyFill="1" applyBorder="1"/>
    <xf numFmtId="0" fontId="28" fillId="2" borderId="1" xfId="0" applyNumberFormat="1" applyFont="1" applyFill="1" applyBorder="1"/>
    <xf numFmtId="164" fontId="25" fillId="2" borderId="1" xfId="0" applyNumberFormat="1" applyFont="1" applyFill="1" applyBorder="1" applyAlignment="1">
      <alignment horizontal="right"/>
    </xf>
    <xf numFmtId="164" fontId="26" fillId="2" borderId="1" xfId="0" applyNumberFormat="1" applyFont="1" applyFill="1" applyBorder="1"/>
    <xf numFmtId="164" fontId="26" fillId="2" borderId="16" xfId="0" applyNumberFormat="1" applyFont="1" applyFill="1" applyBorder="1"/>
    <xf numFmtId="1" fontId="25" fillId="2" borderId="1" xfId="0" applyNumberFormat="1" applyFont="1" applyFill="1" applyBorder="1"/>
    <xf numFmtId="0" fontId="26" fillId="2" borderId="4" xfId="1" applyNumberFormat="1" applyFont="1" applyFill="1" applyBorder="1" applyAlignment="1">
      <alignment vertical="top"/>
    </xf>
    <xf numFmtId="164" fontId="1" fillId="2" borderId="1" xfId="1" applyNumberFormat="1" applyFont="1" applyFill="1" applyBorder="1" applyAlignment="1" applyProtection="1">
      <protection locked="0"/>
    </xf>
    <xf numFmtId="164" fontId="25" fillId="2" borderId="2" xfId="1" applyNumberFormat="1" applyFont="1" applyFill="1" applyBorder="1" applyAlignment="1" applyProtection="1">
      <protection locked="0"/>
    </xf>
    <xf numFmtId="164" fontId="25" fillId="2" borderId="1" xfId="1" applyNumberFormat="1" applyFont="1" applyFill="1" applyBorder="1" applyAlignment="1" applyProtection="1">
      <protection locked="0"/>
    </xf>
    <xf numFmtId="164" fontId="31" fillId="2" borderId="20" xfId="0" applyNumberFormat="1" applyFont="1" applyFill="1" applyBorder="1"/>
    <xf numFmtId="0" fontId="28" fillId="2" borderId="1" xfId="0" applyFont="1" applyFill="1" applyBorder="1" applyAlignment="1"/>
    <xf numFmtId="167" fontId="28" fillId="2" borderId="0" xfId="0" applyNumberFormat="1" applyFont="1" applyFill="1" applyAlignment="1">
      <alignment horizontal="right"/>
    </xf>
    <xf numFmtId="0" fontId="32" fillId="2" borderId="0" xfId="0" applyFont="1" applyFill="1" applyAlignment="1"/>
    <xf numFmtId="164" fontId="4" fillId="2" borderId="0" xfId="0" applyNumberFormat="1" applyFont="1" applyFill="1" applyAlignment="1"/>
    <xf numFmtId="0" fontId="4" fillId="2" borderId="1" xfId="0" applyFont="1" applyFill="1" applyBorder="1" applyAlignment="1"/>
    <xf numFmtId="0" fontId="0" fillId="2" borderId="1" xfId="0" applyFill="1" applyBorder="1" applyAlignment="1">
      <alignment vertical="top"/>
    </xf>
    <xf numFmtId="0" fontId="0" fillId="2" borderId="5" xfId="0" applyFill="1" applyBorder="1" applyAlignment="1">
      <alignment vertical="top"/>
    </xf>
    <xf numFmtId="0" fontId="25" fillId="2" borderId="1" xfId="0" applyFont="1" applyFill="1" applyBorder="1" applyAlignment="1">
      <alignment vertical="top"/>
    </xf>
    <xf numFmtId="164" fontId="26" fillId="2" borderId="1" xfId="0" applyNumberFormat="1" applyFont="1" applyFill="1" applyBorder="1" applyAlignment="1"/>
    <xf numFmtId="9" fontId="26" fillId="2" borderId="1" xfId="2" applyFont="1" applyFill="1" applyBorder="1" applyAlignment="1"/>
    <xf numFmtId="165" fontId="26" fillId="2" borderId="1" xfId="0" applyNumberFormat="1" applyFont="1" applyFill="1" applyBorder="1" applyAlignment="1"/>
    <xf numFmtId="9" fontId="28" fillId="2" borderId="1" xfId="2" applyFont="1" applyFill="1" applyBorder="1" applyAlignment="1"/>
    <xf numFmtId="0" fontId="0" fillId="2" borderId="1" xfId="0" applyFill="1" applyBorder="1" applyAlignment="1"/>
    <xf numFmtId="166" fontId="1" fillId="2" borderId="15" xfId="0" applyNumberFormat="1" applyFont="1" applyFill="1" applyBorder="1" applyAlignment="1">
      <alignment vertical="top"/>
    </xf>
    <xf numFmtId="166" fontId="25" fillId="2" borderId="15" xfId="0" applyNumberFormat="1" applyFont="1" applyFill="1" applyBorder="1" applyAlignment="1">
      <alignment vertical="top"/>
    </xf>
    <xf numFmtId="9" fontId="1" fillId="2" borderId="1" xfId="2" applyFont="1" applyFill="1" applyBorder="1" applyAlignment="1">
      <alignment vertical="top"/>
    </xf>
    <xf numFmtId="9" fontId="25" fillId="2" borderId="1" xfId="2" applyFont="1" applyFill="1" applyBorder="1" applyAlignment="1">
      <alignment vertical="top"/>
    </xf>
    <xf numFmtId="164" fontId="26" fillId="2" borderId="1" xfId="1" applyNumberFormat="1" applyFont="1" applyFill="1" applyBorder="1" applyAlignment="1">
      <alignment horizontal="center" vertical="center" wrapText="1"/>
    </xf>
    <xf numFmtId="9" fontId="35" fillId="2" borderId="1" xfId="2" applyFont="1" applyFill="1" applyBorder="1"/>
    <xf numFmtId="49" fontId="26" fillId="2" borderId="0" xfId="1" applyNumberFormat="1" applyFont="1" applyFill="1" applyBorder="1" applyAlignment="1" applyProtection="1">
      <protection locked="0"/>
    </xf>
    <xf numFmtId="172" fontId="0" fillId="2" borderId="1" xfId="1" applyNumberFormat="1" applyFont="1" applyFill="1" applyBorder="1" applyAlignment="1">
      <alignment horizontal="right"/>
    </xf>
    <xf numFmtId="3" fontId="25" fillId="2" borderId="1" xfId="0" applyNumberFormat="1" applyFont="1" applyFill="1" applyBorder="1" applyAlignment="1">
      <alignment horizontal="right"/>
    </xf>
    <xf numFmtId="165" fontId="25" fillId="2" borderId="1" xfId="1" applyNumberFormat="1" applyFont="1" applyFill="1" applyBorder="1"/>
    <xf numFmtId="165" fontId="25" fillId="2" borderId="1" xfId="1" applyNumberFormat="1" applyFont="1" applyFill="1" applyBorder="1" applyAlignment="1">
      <alignment horizontal="right"/>
    </xf>
    <xf numFmtId="3" fontId="25" fillId="0" borderId="1" xfId="0" applyNumberFormat="1" applyFont="1" applyFill="1" applyBorder="1" applyAlignment="1">
      <alignment horizontal="right"/>
    </xf>
    <xf numFmtId="165" fontId="1" fillId="2" borderId="1" xfId="1" applyNumberFormat="1" applyFont="1" applyFill="1" applyBorder="1" applyAlignment="1">
      <alignment horizontal="right"/>
    </xf>
    <xf numFmtId="164" fontId="25" fillId="2" borderId="1" xfId="1" applyNumberFormat="1" applyFont="1" applyFill="1" applyBorder="1"/>
    <xf numFmtId="172" fontId="0" fillId="2" borderId="1" xfId="1" applyNumberFormat="1" applyFont="1" applyFill="1" applyBorder="1"/>
    <xf numFmtId="0" fontId="0" fillId="0" borderId="1" xfId="0" applyBorder="1"/>
    <xf numFmtId="164" fontId="0" fillId="0" borderId="1" xfId="1" applyNumberFormat="1" applyFont="1" applyBorder="1"/>
    <xf numFmtId="0" fontId="25" fillId="0" borderId="1" xfId="0" applyFont="1" applyBorder="1"/>
    <xf numFmtId="172" fontId="0" fillId="0" borderId="1" xfId="1" applyNumberFormat="1" applyFont="1" applyBorder="1"/>
    <xf numFmtId="164" fontId="0" fillId="2" borderId="1" xfId="0" applyNumberFormat="1" applyFill="1" applyBorder="1"/>
    <xf numFmtId="1" fontId="0" fillId="2" borderId="1" xfId="0" applyNumberFormat="1" applyFont="1" applyFill="1" applyBorder="1" applyAlignment="1">
      <alignment horizontal="right"/>
    </xf>
    <xf numFmtId="0" fontId="0" fillId="2" borderId="1" xfId="0" applyNumberFormat="1" applyFont="1" applyFill="1" applyBorder="1" applyAlignment="1">
      <alignment horizontal="right"/>
    </xf>
    <xf numFmtId="9" fontId="0" fillId="2" borderId="0" xfId="2" applyFont="1" applyFill="1"/>
    <xf numFmtId="3" fontId="0" fillId="2" borderId="0" xfId="0" applyNumberFormat="1" applyFill="1"/>
    <xf numFmtId="0" fontId="25" fillId="2" borderId="1" xfId="0" quotePrefix="1" applyFont="1" applyFill="1" applyBorder="1" applyAlignment="1">
      <alignment horizontal="right" vertical="center"/>
    </xf>
    <xf numFmtId="0" fontId="0" fillId="2" borderId="1" xfId="0" applyFont="1" applyFill="1" applyBorder="1" applyAlignment="1">
      <alignment horizontal="right" vertical="center"/>
    </xf>
    <xf numFmtId="9" fontId="0" fillId="2" borderId="0" xfId="2" applyNumberFormat="1" applyFont="1" applyFill="1" applyAlignment="1">
      <alignment vertical="center"/>
    </xf>
    <xf numFmtId="9" fontId="26" fillId="2" borderId="1" xfId="2" applyNumberFormat="1" applyFont="1" applyFill="1" applyBorder="1" applyAlignment="1" applyProtection="1">
      <protection locked="0"/>
    </xf>
    <xf numFmtId="0" fontId="0" fillId="2" borderId="1" xfId="0" quotePrefix="1" applyFont="1" applyFill="1" applyBorder="1" applyAlignment="1">
      <alignment horizontal="right" vertical="center"/>
    </xf>
    <xf numFmtId="9" fontId="0" fillId="2" borderId="1" xfId="0" applyNumberFormat="1" applyFont="1" applyFill="1" applyBorder="1" applyAlignment="1">
      <alignment horizontal="right" vertical="center"/>
    </xf>
    <xf numFmtId="9" fontId="1" fillId="2" borderId="1" xfId="2" applyFont="1" applyFill="1" applyBorder="1" applyAlignment="1">
      <alignment vertical="center"/>
    </xf>
    <xf numFmtId="3" fontId="0" fillId="2" borderId="15" xfId="0" applyNumberFormat="1" applyFont="1" applyFill="1" applyBorder="1"/>
    <xf numFmtId="165" fontId="0" fillId="2" borderId="1" xfId="1" applyNumberFormat="1" applyFont="1" applyFill="1" applyBorder="1" applyAlignment="1">
      <alignment vertical="center"/>
    </xf>
    <xf numFmtId="164" fontId="0" fillId="2" borderId="1" xfId="1" applyNumberFormat="1" applyFont="1" applyFill="1" applyBorder="1" applyAlignment="1">
      <alignment vertical="center"/>
    </xf>
    <xf numFmtId="9" fontId="0" fillId="2" borderId="1" xfId="2" applyFont="1" applyFill="1" applyBorder="1" applyAlignment="1">
      <alignment vertical="center" wrapText="1"/>
    </xf>
    <xf numFmtId="165" fontId="26" fillId="0" borderId="1" xfId="1" applyNumberFormat="1" applyFont="1" applyFill="1" applyBorder="1" applyAlignment="1">
      <alignment horizontal="right"/>
    </xf>
    <xf numFmtId="0" fontId="26" fillId="0" borderId="1" xfId="0" applyFont="1" applyFill="1" applyBorder="1" applyAlignment="1">
      <alignment horizontal="right"/>
    </xf>
    <xf numFmtId="165" fontId="26" fillId="0" borderId="1" xfId="0" applyNumberFormat="1" applyFont="1" applyFill="1" applyBorder="1" applyAlignment="1">
      <alignment horizontal="right"/>
    </xf>
    <xf numFmtId="164" fontId="0" fillId="2" borderId="0" xfId="0" applyNumberFormat="1" applyFill="1"/>
    <xf numFmtId="0" fontId="0" fillId="0" borderId="1" xfId="0" applyFont="1" applyBorder="1" applyAlignment="1">
      <alignment horizontal="left"/>
    </xf>
    <xf numFmtId="0" fontId="0" fillId="0" borderId="1" xfId="0" applyNumberFormat="1" applyFont="1" applyBorder="1"/>
    <xf numFmtId="0" fontId="25" fillId="0" borderId="1" xfId="0" applyFont="1" applyBorder="1" applyAlignment="1">
      <alignment horizontal="left"/>
    </xf>
    <xf numFmtId="0" fontId="25" fillId="0" borderId="1" xfId="0" applyNumberFormat="1" applyFont="1" applyBorder="1"/>
    <xf numFmtId="164" fontId="25" fillId="0" borderId="1" xfId="1" applyNumberFormat="1" applyFont="1" applyBorder="1"/>
    <xf numFmtId="0" fontId="0" fillId="2" borderId="0" xfId="0" applyFont="1" applyFill="1" applyBorder="1" applyAlignment="1">
      <alignment horizontal="left"/>
    </xf>
    <xf numFmtId="0" fontId="25" fillId="2" borderId="0" xfId="0" applyNumberFormat="1" applyFont="1" applyFill="1" applyBorder="1"/>
    <xf numFmtId="9" fontId="25" fillId="0" borderId="1" xfId="2" applyFont="1" applyBorder="1"/>
    <xf numFmtId="9" fontId="26" fillId="2" borderId="1" xfId="2" applyFont="1" applyFill="1" applyBorder="1" applyAlignment="1" applyProtection="1">
      <alignment horizontal="right"/>
      <protection locked="0"/>
    </xf>
    <xf numFmtId="9" fontId="0" fillId="2" borderId="1" xfId="2" applyNumberFormat="1" applyFont="1" applyFill="1" applyBorder="1" applyAlignment="1">
      <alignment vertical="center"/>
    </xf>
    <xf numFmtId="9" fontId="25" fillId="2" borderId="1" xfId="2" applyNumberFormat="1" applyFont="1" applyFill="1" applyBorder="1" applyAlignment="1">
      <alignment vertical="center"/>
    </xf>
    <xf numFmtId="0" fontId="0" fillId="2" borderId="4" xfId="0" applyFont="1" applyFill="1" applyBorder="1" applyAlignment="1">
      <alignment vertical="center" wrapText="1"/>
    </xf>
    <xf numFmtId="0" fontId="0" fillId="2" borderId="0" xfId="0" applyFont="1" applyFill="1" applyAlignment="1">
      <alignment vertical="center" wrapText="1"/>
    </xf>
    <xf numFmtId="0" fontId="26" fillId="2" borderId="4" xfId="1" applyNumberFormat="1" applyFont="1" applyFill="1" applyBorder="1" applyAlignment="1">
      <alignment vertical="top" wrapText="1"/>
    </xf>
    <xf numFmtId="0" fontId="26" fillId="2" borderId="0" xfId="0" applyFont="1" applyFill="1" applyAlignment="1">
      <alignment horizontal="left" vertical="center" wrapText="1"/>
    </xf>
    <xf numFmtId="9" fontId="0" fillId="0" borderId="1" xfId="2" applyFont="1" applyFill="1" applyBorder="1" applyAlignment="1">
      <alignment vertical="center"/>
    </xf>
    <xf numFmtId="0" fontId="26" fillId="2" borderId="4" xfId="0" applyFont="1" applyFill="1" applyBorder="1" applyAlignment="1">
      <alignment vertical="center" wrapText="1"/>
    </xf>
    <xf numFmtId="0" fontId="26" fillId="2" borderId="4" xfId="0" applyFont="1" applyFill="1" applyBorder="1" applyAlignment="1">
      <alignment vertical="center"/>
    </xf>
    <xf numFmtId="164" fontId="35" fillId="0" borderId="1" xfId="1" quotePrefix="1" applyNumberFormat="1" applyFont="1" applyFill="1" applyBorder="1"/>
    <xf numFmtId="164" fontId="35" fillId="0" borderId="1" xfId="1" applyNumberFormat="1" applyFont="1" applyFill="1" applyBorder="1"/>
    <xf numFmtId="9" fontId="1" fillId="2" borderId="1" xfId="2" applyFont="1" applyFill="1" applyBorder="1" applyAlignment="1">
      <alignment horizontal="right" vertical="center"/>
    </xf>
    <xf numFmtId="0" fontId="0" fillId="2" borderId="1" xfId="0" applyFont="1" applyFill="1" applyBorder="1"/>
    <xf numFmtId="0" fontId="0" fillId="2" borderId="1" xfId="0" applyFont="1" applyFill="1" applyBorder="1" applyAlignment="1">
      <alignment vertical="center"/>
    </xf>
    <xf numFmtId="0" fontId="26" fillId="2" borderId="0" xfId="1" applyNumberFormat="1" applyFont="1" applyFill="1" applyBorder="1" applyAlignment="1" applyProtection="1">
      <alignment horizontal="left" vertical="top" wrapText="1"/>
      <protection locked="0"/>
    </xf>
    <xf numFmtId="9" fontId="25" fillId="2" borderId="0" xfId="2" applyFont="1" applyFill="1" applyBorder="1"/>
    <xf numFmtId="164" fontId="28" fillId="2" borderId="21" xfId="1" applyNumberFormat="1" applyFont="1" applyFill="1" applyBorder="1" applyAlignment="1" applyProtection="1">
      <alignment horizontal="center" vertical="center"/>
      <protection locked="0"/>
    </xf>
    <xf numFmtId="164" fontId="95" fillId="2" borderId="0" xfId="1" applyNumberFormat="1" applyFont="1" applyFill="1" applyAlignment="1" applyProtection="1">
      <protection locked="0"/>
    </xf>
    <xf numFmtId="164" fontId="96" fillId="2" borderId="0" xfId="1" applyNumberFormat="1" applyFont="1" applyFill="1" applyAlignment="1" applyProtection="1">
      <alignment horizontal="center"/>
      <protection locked="0"/>
    </xf>
    <xf numFmtId="164" fontId="96" fillId="2" borderId="0" xfId="1" applyNumberFormat="1" applyFont="1" applyFill="1" applyAlignment="1" applyProtection="1">
      <protection locked="0"/>
    </xf>
    <xf numFmtId="164" fontId="96" fillId="2" borderId="0" xfId="1" applyNumberFormat="1" applyFont="1" applyFill="1" applyBorder="1" applyAlignment="1" applyProtection="1">
      <alignment horizontal="center"/>
      <protection locked="0"/>
    </xf>
    <xf numFmtId="164" fontId="97" fillId="2" borderId="0" xfId="1" applyNumberFormat="1" applyFont="1" applyFill="1" applyBorder="1" applyAlignment="1" applyProtection="1">
      <protection locked="0"/>
    </xf>
    <xf numFmtId="164" fontId="97" fillId="2" borderId="0" xfId="1" applyNumberFormat="1" applyFont="1" applyFill="1" applyAlignment="1" applyProtection="1">
      <protection locked="0"/>
    </xf>
    <xf numFmtId="164" fontId="26" fillId="2" borderId="1" xfId="1" applyNumberFormat="1" applyFont="1" applyFill="1" applyBorder="1" applyAlignment="1" applyProtection="1">
      <alignment horizontal="center"/>
      <protection locked="0"/>
    </xf>
    <xf numFmtId="164" fontId="26" fillId="0" borderId="1" xfId="1" applyNumberFormat="1" applyFont="1" applyFill="1" applyBorder="1" applyAlignment="1" applyProtection="1">
      <alignment horizontal="center"/>
      <protection locked="0"/>
    </xf>
    <xf numFmtId="164" fontId="28" fillId="0" borderId="0" xfId="1" applyNumberFormat="1" applyFont="1" applyFill="1" applyAlignment="1" applyProtection="1">
      <protection locked="0"/>
    </xf>
    <xf numFmtId="165" fontId="26" fillId="0" borderId="1" xfId="1" applyNumberFormat="1" applyFont="1" applyFill="1" applyBorder="1" applyAlignment="1" applyProtection="1">
      <protection locked="0"/>
    </xf>
    <xf numFmtId="164" fontId="28" fillId="2" borderId="2" xfId="1" applyNumberFormat="1" applyFont="1" applyFill="1" applyBorder="1" applyAlignment="1" applyProtection="1">
      <alignment vertical="top"/>
      <protection locked="0"/>
    </xf>
    <xf numFmtId="1" fontId="28" fillId="2" borderId="2" xfId="2" applyNumberFormat="1" applyFont="1" applyFill="1" applyBorder="1" applyAlignment="1" applyProtection="1">
      <alignment horizontal="right" vertical="top" wrapText="1"/>
      <protection locked="0"/>
    </xf>
    <xf numFmtId="1" fontId="28" fillId="2" borderId="2" xfId="2" applyNumberFormat="1" applyFont="1" applyFill="1" applyBorder="1" applyAlignment="1" applyProtection="1">
      <alignment horizontal="right" vertical="top"/>
      <protection locked="0"/>
    </xf>
    <xf numFmtId="1" fontId="27" fillId="2" borderId="0" xfId="2" applyNumberFormat="1" applyFont="1" applyFill="1" applyBorder="1" applyAlignment="1" applyProtection="1">
      <protection locked="0"/>
    </xf>
    <xf numFmtId="1" fontId="27" fillId="0" borderId="0" xfId="2" applyNumberFormat="1" applyFont="1" applyFill="1" applyBorder="1" applyAlignment="1" applyProtection="1">
      <protection locked="0"/>
    </xf>
    <xf numFmtId="1" fontId="26" fillId="0" borderId="0" xfId="2" applyNumberFormat="1" applyFont="1" applyFill="1" applyBorder="1" applyAlignment="1" applyProtection="1">
      <protection locked="0"/>
    </xf>
    <xf numFmtId="164" fontId="26" fillId="0" borderId="0" xfId="1" applyNumberFormat="1" applyFont="1" applyFill="1" applyBorder="1" applyAlignment="1" applyProtection="1">
      <protection locked="0"/>
    </xf>
    <xf numFmtId="169" fontId="26" fillId="2" borderId="0" xfId="1" applyNumberFormat="1" applyFont="1" applyFill="1" applyAlignment="1" applyProtection="1">
      <protection locked="0"/>
    </xf>
    <xf numFmtId="183" fontId="26" fillId="2" borderId="0" xfId="2" applyNumberFormat="1" applyFont="1" applyFill="1" applyBorder="1" applyAlignment="1" applyProtection="1">
      <protection locked="0"/>
    </xf>
    <xf numFmtId="176" fontId="26" fillId="2" borderId="0" xfId="2" applyNumberFormat="1" applyFont="1" applyFill="1" applyBorder="1" applyAlignment="1" applyProtection="1">
      <protection locked="0"/>
    </xf>
    <xf numFmtId="164" fontId="26" fillId="0" borderId="0" xfId="1" applyNumberFormat="1" applyFont="1" applyFill="1" applyAlignment="1" applyProtection="1">
      <protection locked="0"/>
    </xf>
    <xf numFmtId="164" fontId="28" fillId="0" borderId="0" xfId="1" applyNumberFormat="1" applyFont="1" applyFill="1" applyBorder="1" applyAlignment="1" applyProtection="1">
      <alignment horizontal="right"/>
      <protection locked="0"/>
    </xf>
    <xf numFmtId="164" fontId="27" fillId="0" borderId="0" xfId="1" applyNumberFormat="1" applyFont="1" applyFill="1" applyAlignment="1" applyProtection="1">
      <protection locked="0"/>
    </xf>
    <xf numFmtId="0" fontId="0" fillId="0" borderId="0" xfId="0" applyAlignment="1">
      <alignment wrapText="1"/>
    </xf>
    <xf numFmtId="165" fontId="26" fillId="0" borderId="0" xfId="1" applyNumberFormat="1" applyFont="1" applyFill="1" applyBorder="1" applyAlignment="1" applyProtection="1">
      <protection locked="0"/>
    </xf>
    <xf numFmtId="164" fontId="28" fillId="2" borderId="4" xfId="1" applyNumberFormat="1" applyFont="1" applyFill="1" applyBorder="1" applyAlignment="1" applyProtection="1">
      <protection locked="0"/>
    </xf>
    <xf numFmtId="184" fontId="28" fillId="2" borderId="4" xfId="2" applyNumberFormat="1" applyFont="1" applyFill="1" applyBorder="1" applyAlignment="1" applyProtection="1">
      <protection locked="0"/>
    </xf>
    <xf numFmtId="184" fontId="28" fillId="2" borderId="0" xfId="2" applyNumberFormat="1" applyFont="1" applyFill="1" applyBorder="1" applyAlignment="1" applyProtection="1">
      <protection locked="0"/>
    </xf>
    <xf numFmtId="164" fontId="27" fillId="2" borderId="0" xfId="1" applyNumberFormat="1" applyFont="1" applyFill="1" applyAlignment="1" applyProtection="1">
      <alignment vertical="top"/>
      <protection locked="0"/>
    </xf>
    <xf numFmtId="164" fontId="26" fillId="0" borderId="0" xfId="1" applyNumberFormat="1" applyFont="1" applyFill="1" applyAlignment="1" applyProtection="1">
      <alignment vertical="top" wrapText="1"/>
      <protection locked="0"/>
    </xf>
    <xf numFmtId="0" fontId="28" fillId="0" borderId="1" xfId="1" applyNumberFormat="1" applyFont="1" applyFill="1" applyBorder="1" applyAlignment="1" applyProtection="1">
      <alignment horizontal="right"/>
      <protection locked="0"/>
    </xf>
    <xf numFmtId="164" fontId="28" fillId="0" borderId="1" xfId="1" applyNumberFormat="1" applyFont="1" applyFill="1" applyBorder="1" applyAlignment="1" applyProtection="1">
      <alignment horizontal="right"/>
      <protection locked="0"/>
    </xf>
    <xf numFmtId="164" fontId="4" fillId="0" borderId="1" xfId="1" applyNumberFormat="1" applyFont="1" applyFill="1" applyBorder="1" applyAlignment="1"/>
    <xf numFmtId="164" fontId="2" fillId="0" borderId="1" xfId="0" applyNumberFormat="1" applyFont="1" applyFill="1" applyBorder="1" applyAlignment="1">
      <alignment horizontal="center"/>
    </xf>
    <xf numFmtId="164" fontId="4" fillId="0" borderId="3" xfId="1" applyNumberFormat="1" applyFont="1" applyFill="1" applyBorder="1" applyAlignment="1">
      <alignment horizontal="right"/>
    </xf>
    <xf numFmtId="164" fontId="4" fillId="0" borderId="3" xfId="1" applyNumberFormat="1" applyFont="1" applyFill="1" applyBorder="1" applyAlignment="1"/>
    <xf numFmtId="164" fontId="2" fillId="0" borderId="0" xfId="0" applyNumberFormat="1" applyFont="1" applyFill="1" applyAlignment="1">
      <alignment horizontal="center"/>
    </xf>
    <xf numFmtId="3" fontId="4" fillId="0" borderId="1" xfId="3" applyNumberFormat="1" applyFont="1" applyFill="1" applyBorder="1" applyAlignment="1">
      <alignment horizontal="right" wrapText="1"/>
    </xf>
    <xf numFmtId="164" fontId="4" fillId="0" borderId="18" xfId="3" applyNumberFormat="1" applyFont="1" applyFill="1" applyBorder="1"/>
    <xf numFmtId="164" fontId="2" fillId="0" borderId="1" xfId="0" applyNumberFormat="1" applyFont="1" applyFill="1" applyBorder="1"/>
    <xf numFmtId="164" fontId="2" fillId="0" borderId="0" xfId="0" applyNumberFormat="1" applyFont="1" applyFill="1"/>
    <xf numFmtId="9" fontId="26" fillId="2" borderId="3" xfId="2" applyFont="1" applyFill="1" applyBorder="1" applyAlignment="1" applyProtection="1">
      <protection locked="0"/>
    </xf>
    <xf numFmtId="10" fontId="26" fillId="2" borderId="1" xfId="2" applyNumberFormat="1" applyFont="1" applyFill="1" applyBorder="1" applyAlignment="1" applyProtection="1">
      <protection locked="0"/>
    </xf>
    <xf numFmtId="0" fontId="26" fillId="0" borderId="0" xfId="0" applyFont="1" applyFill="1" applyProtection="1">
      <protection locked="0"/>
    </xf>
    <xf numFmtId="164" fontId="4" fillId="0" borderId="34" xfId="1" applyNumberFormat="1" applyFont="1" applyFill="1" applyBorder="1" applyAlignment="1"/>
    <xf numFmtId="164" fontId="2" fillId="0" borderId="3" xfId="0" applyNumberFormat="1" applyFont="1" applyFill="1" applyBorder="1"/>
    <xf numFmtId="164" fontId="4" fillId="0" borderId="2" xfId="1" applyNumberFormat="1" applyFont="1" applyFill="1" applyBorder="1" applyAlignment="1"/>
    <xf numFmtId="9" fontId="26" fillId="0" borderId="1" xfId="2" applyFont="1" applyFill="1" applyBorder="1" applyAlignment="1" applyProtection="1">
      <protection locked="0"/>
    </xf>
    <xf numFmtId="164" fontId="28" fillId="2" borderId="0" xfId="1" applyNumberFormat="1" applyFont="1" applyFill="1" applyAlignment="1" applyProtection="1">
      <alignment vertical="top"/>
      <protection locked="0"/>
    </xf>
    <xf numFmtId="164" fontId="26" fillId="2" borderId="1" xfId="1" applyNumberFormat="1" applyFont="1" applyFill="1" applyBorder="1" applyAlignment="1" applyProtection="1">
      <alignment vertical="top" wrapText="1"/>
      <protection locked="0"/>
    </xf>
    <xf numFmtId="164" fontId="26" fillId="2" borderId="1" xfId="1" applyNumberFormat="1" applyFont="1" applyFill="1" applyBorder="1" applyAlignment="1" applyProtection="1">
      <alignment vertical="top"/>
      <protection locked="0"/>
    </xf>
    <xf numFmtId="0" fontId="26" fillId="2" borderId="0" xfId="0" applyFont="1" applyFill="1" applyAlignment="1" applyProtection="1">
      <alignment vertical="top"/>
      <protection locked="0"/>
    </xf>
    <xf numFmtId="164" fontId="26" fillId="2" borderId="0" xfId="1" applyNumberFormat="1" applyFont="1" applyFill="1" applyBorder="1" applyAlignment="1" applyProtection="1">
      <alignment vertical="top"/>
      <protection locked="0"/>
    </xf>
    <xf numFmtId="164" fontId="26" fillId="2" borderId="0" xfId="1" applyNumberFormat="1" applyFont="1" applyFill="1" applyAlignment="1" applyProtection="1">
      <alignment vertical="top"/>
      <protection locked="0"/>
    </xf>
    <xf numFmtId="164" fontId="28" fillId="2" borderId="0" xfId="1" applyNumberFormat="1" applyFont="1" applyFill="1" applyAlignment="1" applyProtection="1">
      <alignment vertical="center"/>
      <protection locked="0"/>
    </xf>
    <xf numFmtId="164" fontId="26" fillId="2" borderId="1" xfId="1" applyNumberFormat="1" applyFont="1" applyFill="1" applyBorder="1" applyAlignment="1" applyProtection="1">
      <alignment vertical="center" wrapText="1"/>
      <protection locked="0"/>
    </xf>
    <xf numFmtId="164" fontId="26" fillId="2" borderId="1" xfId="1" applyNumberFormat="1" applyFont="1" applyFill="1" applyBorder="1" applyAlignment="1" applyProtection="1">
      <alignment vertical="center"/>
      <protection locked="0"/>
    </xf>
    <xf numFmtId="0" fontId="26" fillId="2" borderId="0" xfId="0" applyFont="1" applyFill="1" applyAlignment="1" applyProtection="1">
      <alignment vertical="center"/>
      <protection locked="0"/>
    </xf>
    <xf numFmtId="164" fontId="26" fillId="2" borderId="0" xfId="1" applyNumberFormat="1" applyFont="1" applyFill="1" applyBorder="1" applyAlignment="1" applyProtection="1">
      <alignment vertical="center"/>
      <protection locked="0"/>
    </xf>
    <xf numFmtId="184" fontId="26" fillId="2" borderId="1" xfId="2" applyNumberFormat="1" applyFont="1" applyFill="1" applyBorder="1" applyAlignment="1" applyProtection="1">
      <protection locked="0"/>
    </xf>
    <xf numFmtId="9" fontId="28" fillId="0" borderId="1" xfId="2" applyFont="1" applyFill="1" applyBorder="1" applyAlignment="1" applyProtection="1">
      <protection locked="0"/>
    </xf>
    <xf numFmtId="164" fontId="26" fillId="2" borderId="1" xfId="6161" applyNumberFormat="1" applyFont="1" applyFill="1" applyBorder="1" applyAlignment="1" applyProtection="1">
      <protection locked="0"/>
    </xf>
    <xf numFmtId="9" fontId="26" fillId="2" borderId="1" xfId="6162" applyFont="1" applyFill="1" applyBorder="1" applyAlignment="1" applyProtection="1">
      <protection locked="0"/>
    </xf>
    <xf numFmtId="9" fontId="28" fillId="2" borderId="1" xfId="6162" applyFont="1" applyFill="1" applyBorder="1" applyAlignment="1" applyProtection="1">
      <protection locked="0"/>
    </xf>
    <xf numFmtId="184" fontId="28" fillId="2" borderId="1" xfId="6162" applyNumberFormat="1" applyFont="1" applyFill="1" applyBorder="1" applyAlignment="1" applyProtection="1">
      <protection locked="0"/>
    </xf>
    <xf numFmtId="9" fontId="28" fillId="2" borderId="1" xfId="6162" applyNumberFormat="1" applyFont="1" applyFill="1" applyBorder="1" applyAlignment="1" applyProtection="1">
      <protection locked="0"/>
    </xf>
    <xf numFmtId="165" fontId="28" fillId="2" borderId="1" xfId="6161" applyNumberFormat="1" applyFont="1" applyFill="1" applyBorder="1" applyAlignment="1" applyProtection="1">
      <protection locked="0"/>
    </xf>
    <xf numFmtId="164" fontId="28" fillId="2" borderId="1" xfId="1" applyNumberFormat="1" applyFont="1" applyFill="1" applyBorder="1" applyAlignment="1" applyProtection="1">
      <alignment vertical="center"/>
      <protection locked="0"/>
    </xf>
    <xf numFmtId="164" fontId="27" fillId="2" borderId="0" xfId="1" applyNumberFormat="1" applyFont="1" applyFill="1" applyAlignment="1" applyProtection="1">
      <alignment vertical="center"/>
      <protection locked="0"/>
    </xf>
    <xf numFmtId="164" fontId="28" fillId="2" borderId="0" xfId="1" applyNumberFormat="1" applyFont="1" applyFill="1" applyBorder="1" applyAlignment="1" applyProtection="1">
      <alignment vertical="center"/>
      <protection locked="0"/>
    </xf>
    <xf numFmtId="164" fontId="28" fillId="2" borderId="0" xfId="1" applyNumberFormat="1" applyFont="1" applyFill="1" applyAlignment="1" applyProtection="1">
      <alignment vertical="center" wrapText="1"/>
      <protection locked="0"/>
    </xf>
    <xf numFmtId="164" fontId="26" fillId="2" borderId="0" xfId="1" applyNumberFormat="1" applyFont="1" applyFill="1" applyAlignment="1" applyProtection="1">
      <alignment horizontal="left" vertical="center" wrapText="1"/>
      <protection locked="0"/>
    </xf>
    <xf numFmtId="171" fontId="26" fillId="2" borderId="0" xfId="1" applyNumberFormat="1" applyFont="1" applyFill="1" applyAlignment="1" applyProtection="1">
      <alignment horizontal="left" vertical="center" wrapText="1"/>
      <protection locked="0"/>
    </xf>
    <xf numFmtId="164" fontId="26" fillId="2" borderId="0" xfId="1" applyNumberFormat="1" applyFont="1" applyFill="1" applyAlignment="1" applyProtection="1">
      <alignment vertical="center" wrapText="1"/>
      <protection locked="0"/>
    </xf>
    <xf numFmtId="164" fontId="28" fillId="2" borderId="1" xfId="1" applyNumberFormat="1" applyFont="1" applyFill="1" applyBorder="1" applyAlignment="1" applyProtection="1">
      <alignment horizontal="right" vertical="center"/>
      <protection locked="0"/>
    </xf>
    <xf numFmtId="164" fontId="26" fillId="2" borderId="1" xfId="1" applyNumberFormat="1" applyFont="1" applyFill="1" applyBorder="1" applyAlignment="1" applyProtection="1">
      <alignment horizontal="right" vertical="center"/>
      <protection locked="0"/>
    </xf>
    <xf numFmtId="0" fontId="26" fillId="0" borderId="0" xfId="0" applyFont="1" applyFill="1" applyBorder="1" applyAlignment="1">
      <alignment horizontal="left" vertical="top" wrapText="1"/>
    </xf>
    <xf numFmtId="0" fontId="0" fillId="0" borderId="0" xfId="0" applyFill="1" applyAlignment="1">
      <alignment wrapText="1"/>
    </xf>
    <xf numFmtId="0" fontId="26" fillId="0" borderId="0" xfId="0" applyFont="1" applyFill="1" applyBorder="1" applyAlignment="1">
      <alignment horizontal="left" vertical="center" wrapText="1"/>
    </xf>
    <xf numFmtId="184" fontId="26" fillId="0" borderId="0" xfId="2" applyNumberFormat="1" applyFont="1" applyFill="1" applyBorder="1" applyAlignment="1" applyProtection="1">
      <protection locked="0"/>
    </xf>
    <xf numFmtId="164" fontId="26" fillId="2" borderId="15" xfId="1" applyNumberFormat="1" applyFont="1" applyFill="1" applyBorder="1" applyAlignment="1" applyProtection="1">
      <protection locked="0"/>
    </xf>
    <xf numFmtId="0" fontId="28" fillId="2" borderId="2" xfId="1" applyNumberFormat="1" applyFont="1" applyFill="1" applyBorder="1" applyAlignment="1" applyProtection="1">
      <alignment horizontal="right"/>
      <protection locked="0"/>
    </xf>
    <xf numFmtId="9" fontId="26" fillId="2" borderId="2" xfId="2" applyNumberFormat="1" applyFont="1" applyFill="1" applyBorder="1" applyAlignment="1" applyProtection="1">
      <alignment horizontal="right"/>
      <protection locked="0"/>
    </xf>
    <xf numFmtId="9" fontId="26" fillId="0" borderId="2" xfId="2" applyNumberFormat="1" applyFont="1" applyFill="1" applyBorder="1" applyAlignment="1" applyProtection="1">
      <alignment horizontal="right"/>
      <protection locked="0"/>
    </xf>
    <xf numFmtId="9" fontId="26" fillId="0" borderId="1" xfId="1" applyNumberFormat="1" applyFont="1" applyFill="1" applyBorder="1" applyAlignment="1" applyProtection="1">
      <alignment horizontal="right"/>
      <protection locked="0"/>
    </xf>
    <xf numFmtId="164" fontId="26" fillId="0" borderId="1" xfId="1" applyNumberFormat="1" applyFont="1" applyFill="1" applyBorder="1" applyAlignment="1" applyProtection="1">
      <alignment horizontal="right"/>
      <protection locked="0"/>
    </xf>
    <xf numFmtId="9" fontId="26" fillId="2" borderId="1" xfId="2" applyNumberFormat="1" applyFont="1" applyFill="1" applyBorder="1" applyAlignment="1" applyProtection="1">
      <alignment vertical="center" wrapText="1"/>
      <protection locked="0"/>
    </xf>
    <xf numFmtId="9" fontId="28" fillId="2" borderId="1" xfId="2" applyNumberFormat="1" applyFont="1" applyFill="1" applyBorder="1" applyAlignment="1" applyProtection="1">
      <alignment horizontal="right" vertical="center"/>
      <protection locked="0"/>
    </xf>
    <xf numFmtId="9" fontId="28" fillId="2" borderId="1" xfId="2" applyNumberFormat="1" applyFont="1" applyFill="1" applyBorder="1" applyAlignment="1" applyProtection="1">
      <protection locked="0"/>
    </xf>
    <xf numFmtId="9" fontId="26" fillId="2" borderId="1" xfId="2" applyFont="1" applyFill="1" applyBorder="1" applyAlignment="1" applyProtection="1">
      <alignment wrapText="1"/>
      <protection locked="0"/>
    </xf>
    <xf numFmtId="9" fontId="28" fillId="0" borderId="1" xfId="2" applyNumberFormat="1" applyFont="1" applyFill="1" applyBorder="1" applyAlignment="1" applyProtection="1">
      <protection locked="0"/>
    </xf>
    <xf numFmtId="9" fontId="26" fillId="2" borderId="1" xfId="1" applyNumberFormat="1" applyFont="1" applyFill="1" applyBorder="1" applyAlignment="1" applyProtection="1">
      <alignment horizontal="right"/>
      <protection locked="0"/>
    </xf>
    <xf numFmtId="0" fontId="41" fillId="18" borderId="0" xfId="0" applyFont="1" applyFill="1" applyBorder="1" applyAlignment="1">
      <alignment horizontal="left" vertical="center" wrapText="1"/>
    </xf>
    <xf numFmtId="0" fontId="41" fillId="18" borderId="23" xfId="0" applyFont="1" applyFill="1" applyBorder="1" applyAlignment="1">
      <alignment horizontal="left" vertical="center" wrapText="1"/>
    </xf>
    <xf numFmtId="0" fontId="41" fillId="18" borderId="24" xfId="0" applyFont="1" applyFill="1" applyBorder="1" applyAlignment="1">
      <alignment horizontal="left" vertical="center" wrapText="1"/>
    </xf>
    <xf numFmtId="9" fontId="41" fillId="18" borderId="0" xfId="0" applyNumberFormat="1" applyFont="1" applyFill="1" applyBorder="1" applyAlignment="1">
      <alignment horizontal="center" vertical="center" wrapText="1"/>
    </xf>
    <xf numFmtId="9" fontId="41" fillId="18" borderId="23" xfId="0" applyNumberFormat="1" applyFont="1" applyFill="1" applyBorder="1" applyAlignment="1">
      <alignment horizontal="center" vertical="center" wrapText="1"/>
    </xf>
    <xf numFmtId="184" fontId="41" fillId="18" borderId="23" xfId="0" applyNumberFormat="1" applyFont="1" applyFill="1" applyBorder="1" applyAlignment="1">
      <alignment horizontal="center" vertical="center" wrapText="1"/>
    </xf>
    <xf numFmtId="9" fontId="41" fillId="18" borderId="24" xfId="0" applyNumberFormat="1" applyFont="1" applyFill="1" applyBorder="1" applyAlignment="1">
      <alignment horizontal="center" vertical="center" wrapText="1"/>
    </xf>
    <xf numFmtId="0" fontId="40" fillId="18" borderId="24" xfId="0" applyFont="1" applyFill="1" applyBorder="1" applyAlignment="1">
      <alignment horizontal="left" vertical="center" wrapText="1"/>
    </xf>
    <xf numFmtId="0" fontId="40" fillId="18" borderId="24" xfId="0" applyFont="1" applyFill="1" applyBorder="1" applyAlignment="1">
      <alignment horizontal="center" vertical="center" wrapText="1"/>
    </xf>
    <xf numFmtId="0" fontId="0" fillId="0" borderId="0" xfId="0" applyFill="1" applyAlignment="1">
      <alignment wrapText="1"/>
    </xf>
    <xf numFmtId="49" fontId="0" fillId="0" borderId="0" xfId="0" applyNumberFormat="1" applyFill="1" applyBorder="1" applyAlignment="1">
      <alignment wrapText="1"/>
    </xf>
    <xf numFmtId="49" fontId="0" fillId="0" borderId="0" xfId="0" applyNumberFormat="1" applyFill="1" applyAlignment="1">
      <alignment wrapText="1"/>
    </xf>
    <xf numFmtId="49" fontId="0" fillId="0" borderId="0" xfId="0" applyNumberFormat="1" applyFill="1" applyBorder="1" applyAlignment="1">
      <alignment vertical="top" wrapText="1"/>
    </xf>
    <xf numFmtId="0" fontId="0" fillId="0" borderId="0" xfId="0" applyFill="1" applyAlignment="1">
      <alignment vertical="top" wrapText="1"/>
    </xf>
    <xf numFmtId="49" fontId="0" fillId="0" borderId="0" xfId="0" applyNumberFormat="1" applyFill="1" applyAlignment="1">
      <alignment vertical="top" wrapText="1"/>
    </xf>
    <xf numFmtId="184" fontId="28" fillId="0" borderId="0" xfId="2" applyNumberFormat="1" applyFont="1" applyFill="1" applyBorder="1" applyAlignment="1" applyProtection="1">
      <protection locked="0"/>
    </xf>
    <xf numFmtId="164" fontId="28" fillId="0" borderId="0" xfId="1" applyNumberFormat="1" applyFont="1" applyFill="1" applyBorder="1" applyAlignment="1" applyProtection="1">
      <protection locked="0"/>
    </xf>
    <xf numFmtId="0" fontId="28" fillId="2" borderId="1" xfId="1" applyNumberFormat="1" applyFont="1" applyFill="1" applyBorder="1" applyAlignment="1" applyProtection="1">
      <alignment horizontal="left"/>
      <protection locked="0"/>
    </xf>
    <xf numFmtId="49" fontId="26" fillId="2" borderId="4" xfId="1" applyNumberFormat="1" applyFont="1" applyFill="1" applyBorder="1" applyAlignment="1" applyProtection="1">
      <protection locked="0"/>
    </xf>
    <xf numFmtId="49" fontId="26" fillId="0" borderId="0" xfId="1" applyNumberFormat="1" applyFont="1" applyFill="1" applyBorder="1" applyAlignment="1" applyProtection="1">
      <protection locked="0"/>
    </xf>
    <xf numFmtId="49" fontId="26" fillId="0" borderId="0" xfId="1" applyNumberFormat="1" applyFont="1" applyFill="1" applyBorder="1" applyAlignment="1" applyProtection="1">
      <alignment vertical="top"/>
      <protection locked="0"/>
    </xf>
    <xf numFmtId="164" fontId="28" fillId="2" borderId="21" xfId="1" applyNumberFormat="1" applyFont="1" applyFill="1" applyBorder="1" applyAlignment="1" applyProtection="1">
      <alignment horizontal="center" vertical="center"/>
      <protection locked="0"/>
    </xf>
    <xf numFmtId="164" fontId="28" fillId="2" borderId="1" xfId="1" applyNumberFormat="1" applyFont="1" applyFill="1" applyBorder="1" applyAlignment="1" applyProtection="1">
      <alignment horizontal="left"/>
      <protection locked="0"/>
    </xf>
    <xf numFmtId="164" fontId="25" fillId="2" borderId="1" xfId="1" applyNumberFormat="1" applyFont="1" applyFill="1" applyBorder="1" applyAlignment="1">
      <alignment horizontal="left"/>
    </xf>
    <xf numFmtId="165" fontId="30" fillId="2" borderId="0" xfId="0" applyNumberFormat="1" applyFont="1" applyFill="1" applyBorder="1"/>
    <xf numFmtId="0" fontId="28" fillId="2" borderId="1" xfId="6161" applyNumberFormat="1" applyFont="1" applyFill="1" applyBorder="1" applyAlignment="1" applyProtection="1">
      <alignment horizontal="left"/>
      <protection locked="0"/>
    </xf>
    <xf numFmtId="164" fontId="28" fillId="2" borderId="0" xfId="6161" applyNumberFormat="1" applyFont="1" applyFill="1" applyBorder="1" applyAlignment="1" applyProtection="1">
      <protection locked="0"/>
    </xf>
    <xf numFmtId="164" fontId="26" fillId="2" borderId="1" xfId="6161" applyNumberFormat="1" applyFont="1" applyFill="1" applyBorder="1" applyAlignment="1" applyProtection="1">
      <protection locked="0"/>
    </xf>
    <xf numFmtId="164" fontId="28" fillId="2" borderId="0" xfId="6161" applyNumberFormat="1" applyFont="1" applyFill="1" applyBorder="1" applyAlignment="1" applyProtection="1">
      <protection locked="0"/>
    </xf>
    <xf numFmtId="164" fontId="26" fillId="2" borderId="1" xfId="6161" applyNumberFormat="1" applyFont="1" applyFill="1" applyBorder="1" applyAlignment="1" applyProtection="1">
      <protection locked="0"/>
    </xf>
    <xf numFmtId="0" fontId="0" fillId="2" borderId="0" xfId="0" applyFont="1" applyFill="1" applyAlignment="1">
      <alignment horizontal="left" vertical="center" wrapText="1"/>
    </xf>
    <xf numFmtId="0" fontId="0" fillId="2" borderId="4" xfId="0" applyFont="1" applyFill="1" applyBorder="1" applyAlignment="1">
      <alignment horizontal="left"/>
    </xf>
    <xf numFmtId="0" fontId="0" fillId="2" borderId="1" xfId="0" applyFont="1" applyFill="1" applyBorder="1" applyAlignment="1">
      <alignment horizontal="center"/>
    </xf>
    <xf numFmtId="0" fontId="26" fillId="2" borderId="1" xfId="0" applyFont="1" applyFill="1" applyBorder="1" applyAlignment="1">
      <alignment horizontal="center" wrapText="1"/>
    </xf>
    <xf numFmtId="0" fontId="0" fillId="0" borderId="0" xfId="0" applyFill="1" applyAlignment="1">
      <alignment wrapText="1"/>
    </xf>
    <xf numFmtId="164" fontId="28" fillId="2" borderId="21" xfId="1" applyNumberFormat="1" applyFont="1" applyFill="1" applyBorder="1" applyAlignment="1" applyProtection="1">
      <alignment horizontal="center" vertical="center"/>
      <protection locked="0"/>
    </xf>
    <xf numFmtId="0" fontId="0" fillId="0" borderId="0" xfId="0" applyAlignment="1">
      <alignment wrapText="1"/>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center" wrapText="1"/>
    </xf>
    <xf numFmtId="0" fontId="28" fillId="2" borderId="2" xfId="1" applyNumberFormat="1" applyFont="1" applyFill="1" applyBorder="1" applyAlignment="1">
      <alignment horizontal="left" vertical="top"/>
    </xf>
    <xf numFmtId="0" fontId="0" fillId="0" borderId="3" xfId="0" applyBorder="1" applyAlignment="1">
      <alignment horizontal="left" vertical="top"/>
    </xf>
    <xf numFmtId="164" fontId="25" fillId="2" borderId="2" xfId="1" applyNumberFormat="1" applyFont="1" applyFill="1" applyBorder="1" applyAlignment="1">
      <alignment horizontal="right" vertical="top"/>
    </xf>
    <xf numFmtId="0" fontId="0" fillId="0" borderId="3" xfId="0" applyBorder="1" applyAlignment="1">
      <alignment horizontal="right" vertical="top"/>
    </xf>
    <xf numFmtId="0" fontId="28" fillId="2" borderId="3" xfId="1" applyNumberFormat="1" applyFont="1" applyFill="1" applyBorder="1" applyAlignment="1">
      <alignment horizontal="left" vertical="top"/>
    </xf>
    <xf numFmtId="0" fontId="25" fillId="2" borderId="2" xfId="0" applyFont="1" applyFill="1" applyBorder="1" applyAlignment="1">
      <alignment vertical="top" wrapText="1"/>
    </xf>
    <xf numFmtId="0" fontId="25" fillId="2" borderId="3" xfId="0" applyFont="1" applyFill="1" applyBorder="1" applyAlignment="1">
      <alignment vertical="top" wrapText="1"/>
    </xf>
    <xf numFmtId="1" fontId="0" fillId="2" borderId="15" xfId="0" applyNumberFormat="1" applyFont="1" applyFill="1" applyBorder="1" applyAlignment="1">
      <alignment horizontal="center"/>
    </xf>
    <xf numFmtId="1" fontId="0" fillId="2" borderId="18" xfId="0" applyNumberFormat="1" applyFont="1" applyFill="1" applyBorder="1" applyAlignment="1">
      <alignment horizontal="center"/>
    </xf>
    <xf numFmtId="1" fontId="0" fillId="2" borderId="16" xfId="0" applyNumberFormat="1" applyFont="1" applyFill="1" applyBorder="1" applyAlignment="1">
      <alignment horizontal="center"/>
    </xf>
    <xf numFmtId="0" fontId="0" fillId="2" borderId="15" xfId="0" applyNumberFormat="1" applyFont="1" applyFill="1" applyBorder="1" applyAlignment="1">
      <alignment horizontal="center"/>
    </xf>
    <xf numFmtId="0" fontId="0" fillId="2" borderId="16" xfId="0" applyNumberFormat="1" applyFont="1" applyFill="1" applyBorder="1" applyAlignment="1">
      <alignment horizontal="center"/>
    </xf>
    <xf numFmtId="166" fontId="0" fillId="2" borderId="2" xfId="0" applyNumberFormat="1" applyFont="1" applyFill="1" applyBorder="1" applyAlignment="1">
      <alignment horizontal="center"/>
    </xf>
    <xf numFmtId="166" fontId="0" fillId="2" borderId="3" xfId="0" applyNumberFormat="1" applyFont="1" applyFill="1" applyBorder="1" applyAlignment="1">
      <alignment horizontal="center"/>
    </xf>
    <xf numFmtId="166" fontId="0" fillId="2" borderId="15" xfId="1" applyNumberFormat="1" applyFont="1" applyFill="1" applyBorder="1" applyAlignment="1">
      <alignment horizontal="center"/>
    </xf>
    <xf numFmtId="166" fontId="0" fillId="2" borderId="18" xfId="1" applyNumberFormat="1" applyFont="1" applyFill="1" applyBorder="1" applyAlignment="1">
      <alignment horizontal="center"/>
    </xf>
    <xf numFmtId="166" fontId="0" fillId="2" borderId="16" xfId="1" applyNumberFormat="1" applyFont="1" applyFill="1" applyBorder="1" applyAlignment="1">
      <alignment horizontal="center"/>
    </xf>
    <xf numFmtId="0" fontId="25" fillId="2" borderId="2" xfId="0" applyFont="1" applyFill="1" applyBorder="1" applyAlignment="1">
      <alignment horizontal="center" wrapText="1"/>
    </xf>
    <xf numFmtId="0" fontId="25" fillId="2" borderId="3" xfId="0" applyFont="1" applyFill="1" applyBorder="1" applyAlignment="1">
      <alignment horizontal="center" wrapText="1"/>
    </xf>
    <xf numFmtId="0" fontId="25" fillId="2" borderId="2" xfId="0" applyFont="1" applyFill="1" applyBorder="1" applyAlignment="1">
      <alignment horizontal="center"/>
    </xf>
    <xf numFmtId="0" fontId="25" fillId="2" borderId="3" xfId="0" applyFont="1" applyFill="1" applyBorder="1" applyAlignment="1">
      <alignment horizontal="center"/>
    </xf>
    <xf numFmtId="0" fontId="25" fillId="2" borderId="15" xfId="0" applyFont="1" applyFill="1" applyBorder="1" applyAlignment="1">
      <alignment horizontal="center"/>
    </xf>
    <xf numFmtId="0" fontId="25" fillId="2" borderId="18" xfId="0" applyFont="1" applyFill="1" applyBorder="1" applyAlignment="1">
      <alignment horizontal="center"/>
    </xf>
    <xf numFmtId="0" fontId="25" fillId="2" borderId="16" xfId="0" applyFont="1" applyFill="1" applyBorder="1" applyAlignment="1">
      <alignment horizontal="center"/>
    </xf>
    <xf numFmtId="0" fontId="26" fillId="2" borderId="15" xfId="3" applyFont="1" applyFill="1" applyBorder="1" applyAlignment="1">
      <alignment horizontal="center"/>
    </xf>
    <xf numFmtId="0" fontId="26" fillId="2" borderId="18" xfId="3" applyFont="1" applyFill="1" applyBorder="1" applyAlignment="1">
      <alignment horizontal="center"/>
    </xf>
    <xf numFmtId="0" fontId="26" fillId="2" borderId="16" xfId="3" applyFont="1" applyFill="1" applyBorder="1" applyAlignment="1">
      <alignment horizontal="center"/>
    </xf>
    <xf numFmtId="0" fontId="26" fillId="2" borderId="1" xfId="3" applyFont="1" applyFill="1" applyBorder="1" applyAlignment="1">
      <alignment horizontal="center"/>
    </xf>
    <xf numFmtId="3" fontId="26" fillId="2" borderId="1" xfId="3" applyNumberFormat="1" applyFont="1" applyFill="1" applyBorder="1" applyAlignment="1">
      <alignment horizontal="center"/>
    </xf>
    <xf numFmtId="0" fontId="25" fillId="2" borderId="0" xfId="0" applyFont="1" applyFill="1" applyAlignment="1">
      <alignment horizontal="left" vertical="top" wrapText="1"/>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 xfId="0" applyNumberFormat="1" applyFont="1" applyFill="1" applyBorder="1" applyAlignment="1">
      <alignment horizontal="left" wrapText="1"/>
    </xf>
    <xf numFmtId="0" fontId="27" fillId="2" borderId="4" xfId="1" applyNumberFormat="1" applyFont="1" applyFill="1" applyBorder="1" applyAlignment="1">
      <alignment horizontal="left" vertical="top" wrapText="1"/>
    </xf>
    <xf numFmtId="0" fontId="0" fillId="2" borderId="4" xfId="0" applyFont="1" applyFill="1" applyBorder="1" applyAlignment="1">
      <alignment horizontal="left" wrapText="1"/>
    </xf>
    <xf numFmtId="0" fontId="0" fillId="2" borderId="0" xfId="0" applyFont="1" applyFill="1" applyBorder="1" applyAlignment="1">
      <alignment horizontal="left" wrapText="1"/>
    </xf>
    <xf numFmtId="0" fontId="29" fillId="2" borderId="15" xfId="0" applyFont="1" applyFill="1" applyBorder="1" applyAlignment="1">
      <alignment horizontal="center"/>
    </xf>
    <xf numFmtId="0" fontId="29" fillId="2" borderId="16" xfId="0" applyFont="1" applyFill="1" applyBorder="1" applyAlignment="1">
      <alignment horizontal="center"/>
    </xf>
    <xf numFmtId="0" fontId="0" fillId="2" borderId="4" xfId="0" applyFill="1" applyBorder="1" applyAlignment="1">
      <alignment horizontal="left" wrapText="1"/>
    </xf>
    <xf numFmtId="0" fontId="0" fillId="2" borderId="0" xfId="0" applyFill="1" applyAlignment="1">
      <alignment horizontal="left" wrapText="1"/>
    </xf>
    <xf numFmtId="0" fontId="0" fillId="2" borderId="4" xfId="0" applyFont="1" applyFill="1" applyBorder="1" applyAlignment="1">
      <alignment vertical="center"/>
    </xf>
    <xf numFmtId="0" fontId="0" fillId="2" borderId="4" xfId="0" applyFont="1" applyFill="1" applyBorder="1" applyAlignment="1"/>
    <xf numFmtId="0" fontId="98" fillId="2" borderId="0" xfId="0" applyFont="1" applyFill="1" applyBorder="1" applyAlignment="1">
      <alignment vertical="center"/>
    </xf>
    <xf numFmtId="0" fontId="98" fillId="2" borderId="0" xfId="0" applyFont="1" applyFill="1" applyAlignment="1">
      <alignment vertical="center"/>
    </xf>
    <xf numFmtId="0" fontId="98" fillId="0" borderId="0" xfId="0" applyFont="1" applyAlignment="1">
      <alignment vertical="center"/>
    </xf>
    <xf numFmtId="164" fontId="26" fillId="2" borderId="0" xfId="6161" applyNumberFormat="1" applyFont="1" applyFill="1" applyBorder="1" applyAlignment="1" applyProtection="1">
      <protection locked="0"/>
    </xf>
    <xf numFmtId="0" fontId="26" fillId="2" borderId="0" xfId="0" applyFont="1" applyFill="1" applyBorder="1" applyAlignment="1">
      <alignment vertical="center" wrapText="1"/>
    </xf>
    <xf numFmtId="49" fontId="26" fillId="2" borderId="0" xfId="1" applyNumberFormat="1" applyFont="1" applyFill="1" applyBorder="1" applyAlignment="1" applyProtection="1">
      <alignment horizontal="left"/>
      <protection locked="0"/>
    </xf>
    <xf numFmtId="164" fontId="26" fillId="0" borderId="4" xfId="1" applyNumberFormat="1" applyFont="1" applyFill="1" applyBorder="1" applyAlignment="1" applyProtection="1">
      <protection locked="0"/>
    </xf>
    <xf numFmtId="164" fontId="26" fillId="0" borderId="0" xfId="1" applyNumberFormat="1" applyFont="1" applyFill="1" applyBorder="1" applyAlignment="1" applyProtection="1">
      <alignment wrapText="1"/>
      <protection locked="0"/>
    </xf>
    <xf numFmtId="164" fontId="40" fillId="0" borderId="0" xfId="1" applyNumberFormat="1" applyFont="1" applyFill="1" applyBorder="1" applyAlignment="1" applyProtection="1">
      <alignment horizontal="right" vertical="center" wrapText="1"/>
      <protection locked="0"/>
    </xf>
    <xf numFmtId="1" fontId="40" fillId="0" borderId="0" xfId="2" applyNumberFormat="1" applyFont="1" applyFill="1" applyBorder="1" applyAlignment="1" applyProtection="1">
      <alignment horizontal="right" vertical="center" wrapText="1"/>
      <protection locked="0"/>
    </xf>
    <xf numFmtId="1" fontId="41" fillId="0" borderId="0" xfId="2" applyNumberFormat="1" applyFont="1" applyFill="1" applyBorder="1" applyAlignment="1" applyProtection="1">
      <alignment horizontal="right" vertical="center" wrapText="1"/>
      <protection locked="0"/>
    </xf>
    <xf numFmtId="164" fontId="41" fillId="0" borderId="0" xfId="1" applyNumberFormat="1" applyFont="1" applyFill="1" applyBorder="1" applyAlignment="1" applyProtection="1">
      <alignment horizontal="right" vertical="center" wrapText="1"/>
      <protection locked="0"/>
    </xf>
    <xf numFmtId="1" fontId="41" fillId="0" borderId="0" xfId="2" quotePrefix="1" applyNumberFormat="1" applyFont="1" applyFill="1" applyBorder="1" applyAlignment="1" applyProtection="1">
      <alignment horizontal="right" vertical="center" wrapText="1"/>
      <protection locked="0"/>
    </xf>
    <xf numFmtId="0" fontId="0" fillId="0" borderId="0" xfId="0" applyFill="1" applyAlignment="1"/>
    <xf numFmtId="0" fontId="25" fillId="2" borderId="0" xfId="0" applyFont="1" applyFill="1" applyAlignment="1">
      <alignment horizontal="left" vertical="top"/>
    </xf>
    <xf numFmtId="0" fontId="0" fillId="2" borderId="4" xfId="0" applyFont="1" applyFill="1" applyBorder="1" applyAlignment="1">
      <alignment horizontal="left" vertical="top"/>
    </xf>
    <xf numFmtId="0" fontId="99" fillId="2" borderId="0" xfId="0" applyFont="1" applyFill="1" applyAlignment="1">
      <alignment horizontal="left" vertical="center" indent="1"/>
    </xf>
    <xf numFmtId="164" fontId="27" fillId="2" borderId="0" xfId="1" applyNumberFormat="1" applyFont="1" applyFill="1" applyBorder="1" applyAlignment="1" applyProtection="1">
      <alignment vertical="top" wrapText="1"/>
      <protection locked="0"/>
    </xf>
    <xf numFmtId="0" fontId="28" fillId="2" borderId="0" xfId="1" applyNumberFormat="1" applyFont="1" applyFill="1" applyBorder="1" applyAlignment="1" applyProtection="1">
      <protection locked="0"/>
    </xf>
    <xf numFmtId="164" fontId="26" fillId="2" borderId="1" xfId="6161" applyNumberFormat="1" applyFont="1" applyFill="1" applyBorder="1" applyAlignment="1" applyProtection="1">
      <alignment horizontal="right"/>
      <protection locked="0"/>
    </xf>
    <xf numFmtId="9" fontId="26" fillId="2" borderId="1" xfId="6162" applyNumberFormat="1" applyFont="1" applyFill="1" applyBorder="1" applyAlignment="1" applyProtection="1">
      <alignment horizontal="right"/>
      <protection locked="0"/>
    </xf>
    <xf numFmtId="9" fontId="26" fillId="2" borderId="1" xfId="6162" applyFont="1" applyFill="1" applyBorder="1" applyAlignment="1" applyProtection="1">
      <alignment horizontal="right"/>
      <protection locked="0"/>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 xfId="0" applyFont="1" applyFill="1" applyBorder="1" applyAlignment="1">
      <alignment horizontal="center" vertical="center"/>
    </xf>
    <xf numFmtId="164" fontId="28" fillId="2" borderId="21" xfId="1" applyNumberFormat="1" applyFont="1" applyFill="1" applyBorder="1" applyAlignment="1" applyProtection="1">
      <alignment horizontal="center" vertical="center"/>
      <protection locked="0"/>
    </xf>
    <xf numFmtId="0" fontId="28" fillId="0" borderId="0" xfId="1" applyNumberFormat="1" applyFont="1" applyFill="1" applyAlignment="1" applyProtection="1">
      <alignment horizontal="left" vertical="top" wrapText="1"/>
      <protection locked="0"/>
    </xf>
    <xf numFmtId="0" fontId="0" fillId="0" borderId="0" xfId="0" applyFill="1" applyAlignment="1">
      <alignment wrapText="1"/>
    </xf>
    <xf numFmtId="0" fontId="0" fillId="0" borderId="0" xfId="0" applyAlignment="1">
      <alignment wrapText="1"/>
    </xf>
    <xf numFmtId="49" fontId="26" fillId="2" borderId="0" xfId="1" applyNumberFormat="1" applyFont="1" applyFill="1" applyBorder="1" applyAlignment="1" applyProtection="1">
      <alignment horizontal="left" vertical="center"/>
      <protection locked="0"/>
    </xf>
    <xf numFmtId="49" fontId="26" fillId="2" borderId="4" xfId="1" applyNumberFormat="1" applyFont="1" applyFill="1" applyBorder="1" applyAlignment="1" applyProtection="1">
      <alignment horizontal="left" vertical="center"/>
      <protection locked="0"/>
    </xf>
    <xf numFmtId="49" fontId="96" fillId="0" borderId="0" xfId="1" applyNumberFormat="1" applyFont="1" applyFill="1" applyAlignment="1" applyProtection="1">
      <alignment horizontal="left" vertical="top" wrapText="1"/>
      <protection locked="0"/>
    </xf>
    <xf numFmtId="49" fontId="26" fillId="2" borderId="4" xfId="1" applyNumberFormat="1" applyFont="1" applyFill="1" applyBorder="1" applyAlignment="1" applyProtection="1">
      <alignment horizontal="left"/>
      <protection locked="0"/>
    </xf>
    <xf numFmtId="49" fontId="26" fillId="0" borderId="0" xfId="1" applyNumberFormat="1" applyFont="1" applyFill="1" applyBorder="1" applyAlignment="1" applyProtection="1">
      <alignment horizontal="left"/>
      <protection locked="0"/>
    </xf>
    <xf numFmtId="164" fontId="28" fillId="2" borderId="2" xfId="1" applyNumberFormat="1" applyFont="1" applyFill="1" applyBorder="1" applyAlignment="1" applyProtection="1">
      <alignment horizontal="center" vertical="center"/>
      <protection locked="0"/>
    </xf>
    <xf numFmtId="164" fontId="28" fillId="2" borderId="5" xfId="1" applyNumberFormat="1" applyFont="1" applyFill="1" applyBorder="1" applyAlignment="1" applyProtection="1">
      <alignment horizontal="center" vertical="center"/>
      <protection locked="0"/>
    </xf>
    <xf numFmtId="164" fontId="28" fillId="2" borderId="3" xfId="1" applyNumberFormat="1" applyFont="1" applyFill="1" applyBorder="1" applyAlignment="1" applyProtection="1">
      <alignment horizontal="center" vertical="center"/>
      <protection locked="0"/>
    </xf>
    <xf numFmtId="0" fontId="26" fillId="0" borderId="4" xfId="1" applyNumberFormat="1" applyFont="1" applyFill="1" applyBorder="1" applyAlignment="1" applyProtection="1">
      <alignment horizontal="left" vertical="top" wrapText="1"/>
      <protection locked="0"/>
    </xf>
    <xf numFmtId="0" fontId="26" fillId="0" borderId="0" xfId="1" applyNumberFormat="1" applyFont="1" applyFill="1" applyBorder="1" applyAlignment="1" applyProtection="1">
      <alignment horizontal="left" vertical="top" wrapText="1"/>
      <protection locked="0"/>
    </xf>
    <xf numFmtId="0" fontId="0" fillId="0" borderId="0" xfId="0" applyFill="1" applyAlignment="1">
      <alignment horizontal="left" vertical="top" wrapText="1"/>
    </xf>
    <xf numFmtId="49" fontId="27" fillId="0" borderId="0" xfId="1" applyNumberFormat="1" applyFont="1" applyFill="1" applyBorder="1" applyAlignment="1" applyProtection="1">
      <alignment horizontal="left" vertical="center"/>
      <protection locked="0"/>
    </xf>
    <xf numFmtId="49" fontId="27" fillId="2" borderId="0" xfId="1" applyNumberFormat="1" applyFont="1" applyFill="1" applyBorder="1" applyAlignment="1" applyProtection="1">
      <alignment horizontal="left" vertical="center"/>
      <protection locked="0"/>
    </xf>
    <xf numFmtId="164" fontId="26" fillId="2" borderId="4" xfId="1" applyNumberFormat="1" applyFont="1" applyFill="1" applyBorder="1" applyAlignment="1" applyProtection="1">
      <alignment horizontal="left" wrapText="1"/>
      <protection locked="0"/>
    </xf>
    <xf numFmtId="164" fontId="26" fillId="2" borderId="0" xfId="1" applyNumberFormat="1" applyFont="1" applyFill="1" applyBorder="1" applyAlignment="1" applyProtection="1">
      <alignment horizontal="left" wrapText="1"/>
      <protection locked="0"/>
    </xf>
    <xf numFmtId="164" fontId="26" fillId="2" borderId="4" xfId="1" applyNumberFormat="1" applyFont="1" applyFill="1" applyBorder="1" applyAlignment="1" applyProtection="1">
      <alignment horizontal="left"/>
      <protection locked="0"/>
    </xf>
    <xf numFmtId="164" fontId="26" fillId="0" borderId="4" xfId="1" applyNumberFormat="1" applyFont="1" applyFill="1" applyBorder="1" applyAlignment="1" applyProtection="1">
      <alignment vertical="center"/>
      <protection locked="0"/>
    </xf>
    <xf numFmtId="164" fontId="28" fillId="2" borderId="2" xfId="1" applyNumberFormat="1" applyFont="1" applyFill="1" applyBorder="1" applyAlignment="1" applyProtection="1">
      <alignment horizontal="left" vertical="center" wrapText="1"/>
      <protection locked="0"/>
    </xf>
    <xf numFmtId="164" fontId="28" fillId="2" borderId="3" xfId="1" applyNumberFormat="1" applyFont="1" applyFill="1" applyBorder="1" applyAlignment="1" applyProtection="1">
      <alignment horizontal="left" vertical="center" wrapText="1"/>
      <protection locked="0"/>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2" borderId="4" xfId="0" applyFill="1" applyBorder="1" applyAlignment="1">
      <alignment horizontal="left" wrapText="1"/>
    </xf>
    <xf numFmtId="0" fontId="0" fillId="2" borderId="0" xfId="0" applyFill="1" applyAlignment="1">
      <alignment horizontal="left" wrapText="1"/>
    </xf>
    <xf numFmtId="0" fontId="29" fillId="2" borderId="15" xfId="0" applyFont="1" applyFill="1" applyBorder="1" applyAlignment="1">
      <alignment horizontal="center"/>
    </xf>
    <xf numFmtId="0" fontId="29" fillId="2" borderId="16" xfId="0" applyFont="1" applyFill="1" applyBorder="1" applyAlignment="1">
      <alignment horizontal="center"/>
    </xf>
    <xf numFmtId="0" fontId="0" fillId="2" borderId="0" xfId="0" applyFill="1" applyBorder="1" applyAlignment="1">
      <alignment horizontal="left" wrapText="1"/>
    </xf>
    <xf numFmtId="0" fontId="0" fillId="2" borderId="1" xfId="0" applyFont="1" applyFill="1" applyBorder="1" applyAlignment="1">
      <alignment horizontal="center"/>
    </xf>
    <xf numFmtId="0" fontId="26" fillId="2" borderId="1" xfId="0" applyFont="1" applyFill="1" applyBorder="1" applyAlignment="1">
      <alignment horizontal="center" wrapText="1"/>
    </xf>
    <xf numFmtId="164" fontId="28" fillId="0" borderId="2" xfId="1" applyNumberFormat="1" applyFont="1" applyFill="1" applyBorder="1" applyAlignment="1" applyProtection="1">
      <alignment horizontal="center" vertical="center"/>
      <protection locked="0"/>
    </xf>
    <xf numFmtId="164" fontId="28" fillId="0" borderId="5" xfId="1" applyNumberFormat="1" applyFont="1" applyFill="1" applyBorder="1" applyAlignment="1" applyProtection="1">
      <alignment horizontal="center" vertical="center"/>
      <protection locked="0"/>
    </xf>
    <xf numFmtId="164" fontId="28" fillId="0" borderId="3" xfId="1" applyNumberFormat="1" applyFont="1" applyFill="1" applyBorder="1" applyAlignment="1" applyProtection="1">
      <alignment horizontal="center" vertical="center"/>
      <protection locked="0"/>
    </xf>
    <xf numFmtId="49" fontId="26" fillId="0" borderId="0" xfId="1" applyNumberFormat="1" applyFont="1" applyFill="1" applyBorder="1" applyAlignment="1" applyProtection="1">
      <alignment horizontal="left" vertical="center"/>
      <protection locked="0"/>
    </xf>
    <xf numFmtId="49" fontId="26" fillId="0" borderId="0" xfId="1" applyNumberFormat="1" applyFont="1" applyFill="1" applyBorder="1" applyAlignment="1" applyProtection="1">
      <alignment wrapText="1"/>
      <protection locked="0"/>
    </xf>
    <xf numFmtId="49" fontId="26" fillId="0" borderId="0" xfId="1" applyNumberFormat="1" applyFont="1" applyFill="1" applyBorder="1" applyAlignment="1" applyProtection="1">
      <alignment vertical="top" wrapText="1"/>
      <protection locked="0"/>
    </xf>
    <xf numFmtId="0" fontId="25" fillId="2" borderId="2" xfId="0" applyFont="1" applyFill="1" applyBorder="1" applyAlignment="1">
      <alignment horizontal="center" wrapText="1"/>
    </xf>
    <xf numFmtId="0" fontId="25" fillId="2" borderId="3" xfId="0" applyFont="1" applyFill="1" applyBorder="1" applyAlignment="1">
      <alignment horizontal="center" wrapText="1"/>
    </xf>
    <xf numFmtId="0" fontId="25" fillId="2" borderId="2" xfId="0" applyFont="1" applyFill="1" applyBorder="1" applyAlignment="1">
      <alignment horizontal="center"/>
    </xf>
    <xf numFmtId="0" fontId="25" fillId="2" borderId="3" xfId="0" applyFont="1" applyFill="1" applyBorder="1" applyAlignment="1">
      <alignment horizontal="center"/>
    </xf>
    <xf numFmtId="0" fontId="25" fillId="2" borderId="15" xfId="0" applyFont="1" applyFill="1" applyBorder="1" applyAlignment="1">
      <alignment horizontal="center"/>
    </xf>
    <xf numFmtId="0" fontId="25" fillId="2" borderId="18" xfId="0" applyFont="1" applyFill="1" applyBorder="1" applyAlignment="1">
      <alignment horizontal="center"/>
    </xf>
    <xf numFmtId="0" fontId="25" fillId="2" borderId="16" xfId="0" applyFont="1" applyFill="1" applyBorder="1" applyAlignment="1">
      <alignment horizontal="center"/>
    </xf>
    <xf numFmtId="3" fontId="26" fillId="2" borderId="1" xfId="3" applyNumberFormat="1" applyFont="1" applyFill="1" applyBorder="1" applyAlignment="1">
      <alignment horizontal="center"/>
    </xf>
    <xf numFmtId="0" fontId="26" fillId="2" borderId="15" xfId="3" applyFont="1" applyFill="1" applyBorder="1" applyAlignment="1">
      <alignment horizontal="center"/>
    </xf>
    <xf numFmtId="0" fontId="26" fillId="2" borderId="18" xfId="3" applyFont="1" applyFill="1" applyBorder="1" applyAlignment="1">
      <alignment horizontal="center"/>
    </xf>
    <xf numFmtId="0" fontId="26" fillId="2" borderId="16" xfId="3" applyFont="1" applyFill="1" applyBorder="1" applyAlignment="1">
      <alignment horizontal="center"/>
    </xf>
    <xf numFmtId="0" fontId="26" fillId="2" borderId="1" xfId="3" applyFont="1" applyFill="1" applyBorder="1" applyAlignment="1">
      <alignment horizontal="center"/>
    </xf>
    <xf numFmtId="166" fontId="0" fillId="2" borderId="2" xfId="0" applyNumberFormat="1" applyFont="1" applyFill="1" applyBorder="1" applyAlignment="1">
      <alignment horizontal="center"/>
    </xf>
    <xf numFmtId="166" fontId="0" fillId="2" borderId="3" xfId="0" applyNumberFormat="1" applyFont="1" applyFill="1" applyBorder="1" applyAlignment="1">
      <alignment horizontal="center"/>
    </xf>
    <xf numFmtId="166" fontId="0" fillId="2" borderId="15" xfId="1" applyNumberFormat="1" applyFont="1" applyFill="1" applyBorder="1" applyAlignment="1">
      <alignment horizontal="center"/>
    </xf>
    <xf numFmtId="166" fontId="0" fillId="2" borderId="18" xfId="1" applyNumberFormat="1" applyFont="1" applyFill="1" applyBorder="1" applyAlignment="1">
      <alignment horizontal="center"/>
    </xf>
    <xf numFmtId="166" fontId="0" fillId="2" borderId="16" xfId="1" applyNumberFormat="1" applyFont="1" applyFill="1" applyBorder="1" applyAlignment="1">
      <alignment horizontal="center"/>
    </xf>
    <xf numFmtId="1" fontId="0" fillId="2" borderId="15" xfId="0" applyNumberFormat="1" applyFont="1" applyFill="1" applyBorder="1" applyAlignment="1">
      <alignment horizontal="center"/>
    </xf>
    <xf numFmtId="1" fontId="0" fillId="2" borderId="18" xfId="0" applyNumberFormat="1" applyFont="1" applyFill="1" applyBorder="1" applyAlignment="1">
      <alignment horizontal="center"/>
    </xf>
    <xf numFmtId="1" fontId="0" fillId="2" borderId="16" xfId="0" applyNumberFormat="1" applyFont="1" applyFill="1" applyBorder="1" applyAlignment="1">
      <alignment horizontal="center"/>
    </xf>
    <xf numFmtId="0" fontId="0" fillId="2" borderId="15" xfId="0" applyNumberFormat="1" applyFont="1" applyFill="1" applyBorder="1" applyAlignment="1">
      <alignment horizontal="center"/>
    </xf>
    <xf numFmtId="0" fontId="0" fillId="2" borderId="16" xfId="0" applyNumberFormat="1" applyFont="1" applyFill="1" applyBorder="1" applyAlignment="1">
      <alignment horizontal="center"/>
    </xf>
    <xf numFmtId="0" fontId="28" fillId="2" borderId="2" xfId="1" applyNumberFormat="1" applyFont="1" applyFill="1" applyBorder="1" applyAlignment="1">
      <alignment horizontal="left" vertical="top"/>
    </xf>
    <xf numFmtId="0" fontId="0" fillId="0" borderId="3" xfId="0" applyBorder="1" applyAlignment="1">
      <alignment horizontal="left" vertical="top"/>
    </xf>
    <xf numFmtId="164" fontId="25" fillId="2" borderId="2" xfId="1" applyNumberFormat="1" applyFont="1" applyFill="1" applyBorder="1" applyAlignment="1">
      <alignment horizontal="right" vertical="top"/>
    </xf>
    <xf numFmtId="0" fontId="0" fillId="0" borderId="3" xfId="0" applyBorder="1" applyAlignment="1">
      <alignment horizontal="right" vertical="top"/>
    </xf>
    <xf numFmtId="0" fontId="28" fillId="2" borderId="3" xfId="1" applyNumberFormat="1" applyFont="1" applyFill="1" applyBorder="1" applyAlignment="1">
      <alignment horizontal="left" vertical="top"/>
    </xf>
    <xf numFmtId="0" fontId="25" fillId="2" borderId="2" xfId="0" applyFont="1" applyFill="1" applyBorder="1" applyAlignment="1">
      <alignment vertical="top" wrapText="1"/>
    </xf>
    <xf numFmtId="0" fontId="25" fillId="2" borderId="3" xfId="0" applyFont="1" applyFill="1" applyBorder="1" applyAlignment="1">
      <alignment vertical="top" wrapText="1"/>
    </xf>
  </cellXfs>
  <cellStyles count="6165">
    <cellStyle name="1000-sep (2 dec) 2" xfId="5212"/>
    <cellStyle name="1000-sep (2 dec) 2 3" xfId="5208"/>
    <cellStyle name="20 % - Markeringsfarve1 2" xfId="6"/>
    <cellStyle name="20 % - Markeringsfarve1 2 2" xfId="5213"/>
    <cellStyle name="20 % - Markeringsfarve1 2 2 2" xfId="5214"/>
    <cellStyle name="20 % - Markeringsfarve1 2 2 2 2" xfId="5215"/>
    <cellStyle name="20 % - Markeringsfarve1 2 2 2 2 2" xfId="5216"/>
    <cellStyle name="20 % - Markeringsfarve1 2 2 2 3" xfId="5217"/>
    <cellStyle name="20 % - Markeringsfarve1 2 2 2 3 2" xfId="5218"/>
    <cellStyle name="20 % - Markeringsfarve1 2 2 2 4" xfId="5219"/>
    <cellStyle name="20 % - Markeringsfarve1 2 2 3" xfId="5220"/>
    <cellStyle name="20 % - Markeringsfarve1 2 2 3 2" xfId="5221"/>
    <cellStyle name="20 % - Markeringsfarve1 2 2 4" xfId="5222"/>
    <cellStyle name="20 % - Markeringsfarve1 2 2 4 2" xfId="5223"/>
    <cellStyle name="20 % - Markeringsfarve1 2 2 5" xfId="5224"/>
    <cellStyle name="20 % - Markeringsfarve1 2 3" xfId="5225"/>
    <cellStyle name="20 % - Markeringsfarve1 2 3 2" xfId="5226"/>
    <cellStyle name="20 % - Markeringsfarve1 2 3 2 2" xfId="5227"/>
    <cellStyle name="20 % - Markeringsfarve1 2 3 3" xfId="5228"/>
    <cellStyle name="20 % - Markeringsfarve1 2 3 3 2" xfId="5229"/>
    <cellStyle name="20 % - Markeringsfarve1 2 3 4" xfId="5230"/>
    <cellStyle name="20 % - Markeringsfarve1 2 4" xfId="5231"/>
    <cellStyle name="20 % - Markeringsfarve1 2 4 2" xfId="5232"/>
    <cellStyle name="20 % - Markeringsfarve1 2 5" xfId="5233"/>
    <cellStyle name="20 % - Markeringsfarve1 2 6" xfId="5234"/>
    <cellStyle name="20 % - Markeringsfarve1 3" xfId="5235"/>
    <cellStyle name="20 % - Markeringsfarve1 3 2" xfId="5236"/>
    <cellStyle name="20 % - Markeringsfarve1 3 2 2" xfId="5237"/>
    <cellStyle name="20 % - Markeringsfarve1 3 2 2 2" xfId="5238"/>
    <cellStyle name="20 % - Markeringsfarve1 3 2 3" xfId="5239"/>
    <cellStyle name="20 % - Markeringsfarve1 3 2 3 2" xfId="5240"/>
    <cellStyle name="20 % - Markeringsfarve1 3 2 4" xfId="5241"/>
    <cellStyle name="20 % - Markeringsfarve1 3 3" xfId="5242"/>
    <cellStyle name="20 % - Markeringsfarve1 3 3 2" xfId="5243"/>
    <cellStyle name="20 % - Markeringsfarve1 3 4" xfId="5244"/>
    <cellStyle name="20 % - Markeringsfarve1 3 4 2" xfId="5245"/>
    <cellStyle name="20 % - Markeringsfarve1 3 5" xfId="5246"/>
    <cellStyle name="20 % - Markeringsfarve1 4" xfId="5247"/>
    <cellStyle name="20 % - Markeringsfarve1 4 2" xfId="5248"/>
    <cellStyle name="20 % - Markeringsfarve1 5" xfId="5249"/>
    <cellStyle name="20 % - Markeringsfarve1 5 2" xfId="5250"/>
    <cellStyle name="20 % - Markeringsfarve1 6" xfId="5251"/>
    <cellStyle name="20 % - Markeringsfarve1 6 2" xfId="5252"/>
    <cellStyle name="20 % - Markeringsfarve2 2" xfId="7"/>
    <cellStyle name="20 % - Markeringsfarve2 2 2" xfId="5253"/>
    <cellStyle name="20 % - Markeringsfarve2 2 2 2" xfId="5254"/>
    <cellStyle name="20 % - Markeringsfarve2 2 2 2 2" xfId="5255"/>
    <cellStyle name="20 % - Markeringsfarve2 2 2 2 2 2" xfId="5256"/>
    <cellStyle name="20 % - Markeringsfarve2 2 2 2 3" xfId="5257"/>
    <cellStyle name="20 % - Markeringsfarve2 2 2 2 3 2" xfId="5258"/>
    <cellStyle name="20 % - Markeringsfarve2 2 2 2 4" xfId="5259"/>
    <cellStyle name="20 % - Markeringsfarve2 2 2 3" xfId="5260"/>
    <cellStyle name="20 % - Markeringsfarve2 2 2 3 2" xfId="5261"/>
    <cellStyle name="20 % - Markeringsfarve2 2 2 4" xfId="5262"/>
    <cellStyle name="20 % - Markeringsfarve2 2 2 4 2" xfId="5263"/>
    <cellStyle name="20 % - Markeringsfarve2 2 2 5" xfId="5264"/>
    <cellStyle name="20 % - Markeringsfarve2 2 3" xfId="5265"/>
    <cellStyle name="20 % - Markeringsfarve2 2 3 2" xfId="5266"/>
    <cellStyle name="20 % - Markeringsfarve2 2 3 2 2" xfId="5267"/>
    <cellStyle name="20 % - Markeringsfarve2 2 3 3" xfId="5268"/>
    <cellStyle name="20 % - Markeringsfarve2 2 3 3 2" xfId="5269"/>
    <cellStyle name="20 % - Markeringsfarve2 2 3 4" xfId="5270"/>
    <cellStyle name="20 % - Markeringsfarve2 2 4" xfId="5271"/>
    <cellStyle name="20 % - Markeringsfarve2 2 4 2" xfId="5272"/>
    <cellStyle name="20 % - Markeringsfarve2 2 5" xfId="5273"/>
    <cellStyle name="20 % - Markeringsfarve2 2 6" xfId="5274"/>
    <cellStyle name="20 % - Markeringsfarve2 3" xfId="5275"/>
    <cellStyle name="20 % - Markeringsfarve2 3 2" xfId="5276"/>
    <cellStyle name="20 % - Markeringsfarve2 3 2 2" xfId="5277"/>
    <cellStyle name="20 % - Markeringsfarve2 3 2 2 2" xfId="5278"/>
    <cellStyle name="20 % - Markeringsfarve2 3 2 3" xfId="5279"/>
    <cellStyle name="20 % - Markeringsfarve2 3 2 3 2" xfId="5280"/>
    <cellStyle name="20 % - Markeringsfarve2 3 2 4" xfId="5281"/>
    <cellStyle name="20 % - Markeringsfarve2 3 3" xfId="5282"/>
    <cellStyle name="20 % - Markeringsfarve2 3 3 2" xfId="5283"/>
    <cellStyle name="20 % - Markeringsfarve2 3 4" xfId="5284"/>
    <cellStyle name="20 % - Markeringsfarve2 3 4 2" xfId="5285"/>
    <cellStyle name="20 % - Markeringsfarve2 3 5" xfId="5286"/>
    <cellStyle name="20 % - Markeringsfarve2 4" xfId="5287"/>
    <cellStyle name="20 % - Markeringsfarve2 4 2" xfId="5288"/>
    <cellStyle name="20 % - Markeringsfarve2 5" xfId="5289"/>
    <cellStyle name="20 % - Markeringsfarve2 5 2" xfId="5290"/>
    <cellStyle name="20 % - Markeringsfarve2 6" xfId="5291"/>
    <cellStyle name="20 % - Markeringsfarve2 6 2" xfId="5292"/>
    <cellStyle name="20 % - Markeringsfarve3 2" xfId="8"/>
    <cellStyle name="20 % - Markeringsfarve3 2 2" xfId="5293"/>
    <cellStyle name="20 % - Markeringsfarve3 2 2 2" xfId="5294"/>
    <cellStyle name="20 % - Markeringsfarve3 2 2 2 2" xfId="5295"/>
    <cellStyle name="20 % - Markeringsfarve3 2 2 2 2 2" xfId="5296"/>
    <cellStyle name="20 % - Markeringsfarve3 2 2 2 3" xfId="5297"/>
    <cellStyle name="20 % - Markeringsfarve3 2 2 2 3 2" xfId="5298"/>
    <cellStyle name="20 % - Markeringsfarve3 2 2 2 4" xfId="5299"/>
    <cellStyle name="20 % - Markeringsfarve3 2 2 3" xfId="5300"/>
    <cellStyle name="20 % - Markeringsfarve3 2 2 3 2" xfId="5301"/>
    <cellStyle name="20 % - Markeringsfarve3 2 2 4" xfId="5302"/>
    <cellStyle name="20 % - Markeringsfarve3 2 2 4 2" xfId="5303"/>
    <cellStyle name="20 % - Markeringsfarve3 2 2 5" xfId="5304"/>
    <cellStyle name="20 % - Markeringsfarve3 2 3" xfId="5305"/>
    <cellStyle name="20 % - Markeringsfarve3 2 3 2" xfId="5306"/>
    <cellStyle name="20 % - Markeringsfarve3 2 3 2 2" xfId="5307"/>
    <cellStyle name="20 % - Markeringsfarve3 2 3 3" xfId="5308"/>
    <cellStyle name="20 % - Markeringsfarve3 2 3 3 2" xfId="5309"/>
    <cellStyle name="20 % - Markeringsfarve3 2 3 4" xfId="5310"/>
    <cellStyle name="20 % - Markeringsfarve3 2 4" xfId="5311"/>
    <cellStyle name="20 % - Markeringsfarve3 2 4 2" xfId="5312"/>
    <cellStyle name="20 % - Markeringsfarve3 2 5" xfId="5313"/>
    <cellStyle name="20 % - Markeringsfarve3 2 6" xfId="5314"/>
    <cellStyle name="20 % - Markeringsfarve3 3" xfId="5315"/>
    <cellStyle name="20 % - Markeringsfarve3 3 2" xfId="5316"/>
    <cellStyle name="20 % - Markeringsfarve3 3 2 2" xfId="5317"/>
    <cellStyle name="20 % - Markeringsfarve3 3 2 2 2" xfId="5318"/>
    <cellStyle name="20 % - Markeringsfarve3 3 2 3" xfId="5319"/>
    <cellStyle name="20 % - Markeringsfarve3 3 2 3 2" xfId="5320"/>
    <cellStyle name="20 % - Markeringsfarve3 3 2 4" xfId="5321"/>
    <cellStyle name="20 % - Markeringsfarve3 3 3" xfId="5322"/>
    <cellStyle name="20 % - Markeringsfarve3 3 3 2" xfId="5323"/>
    <cellStyle name="20 % - Markeringsfarve3 3 4" xfId="5324"/>
    <cellStyle name="20 % - Markeringsfarve3 3 4 2" xfId="5325"/>
    <cellStyle name="20 % - Markeringsfarve3 3 5" xfId="5326"/>
    <cellStyle name="20 % - Markeringsfarve3 4" xfId="5327"/>
    <cellStyle name="20 % - Markeringsfarve3 4 2" xfId="5328"/>
    <cellStyle name="20 % - Markeringsfarve3 5" xfId="5329"/>
    <cellStyle name="20 % - Markeringsfarve3 5 2" xfId="5330"/>
    <cellStyle name="20 % - Markeringsfarve3 6" xfId="5331"/>
    <cellStyle name="20 % - Markeringsfarve3 6 2" xfId="5332"/>
    <cellStyle name="20 % - Markeringsfarve4 2" xfId="9"/>
    <cellStyle name="20 % - Markeringsfarve4 2 2" xfId="5333"/>
    <cellStyle name="20 % - Markeringsfarve4 2 2 2" xfId="5334"/>
    <cellStyle name="20 % - Markeringsfarve4 2 2 2 2" xfId="5335"/>
    <cellStyle name="20 % - Markeringsfarve4 2 2 2 2 2" xfId="5336"/>
    <cellStyle name="20 % - Markeringsfarve4 2 2 2 3" xfId="5337"/>
    <cellStyle name="20 % - Markeringsfarve4 2 2 2 3 2" xfId="5338"/>
    <cellStyle name="20 % - Markeringsfarve4 2 2 2 4" xfId="5339"/>
    <cellStyle name="20 % - Markeringsfarve4 2 2 3" xfId="5340"/>
    <cellStyle name="20 % - Markeringsfarve4 2 2 3 2" xfId="5341"/>
    <cellStyle name="20 % - Markeringsfarve4 2 2 4" xfId="5342"/>
    <cellStyle name="20 % - Markeringsfarve4 2 2 4 2" xfId="5343"/>
    <cellStyle name="20 % - Markeringsfarve4 2 2 5" xfId="5344"/>
    <cellStyle name="20 % - Markeringsfarve4 2 3" xfId="5345"/>
    <cellStyle name="20 % - Markeringsfarve4 2 3 2" xfId="5346"/>
    <cellStyle name="20 % - Markeringsfarve4 2 3 2 2" xfId="5347"/>
    <cellStyle name="20 % - Markeringsfarve4 2 3 3" xfId="5348"/>
    <cellStyle name="20 % - Markeringsfarve4 2 3 3 2" xfId="5349"/>
    <cellStyle name="20 % - Markeringsfarve4 2 3 4" xfId="5350"/>
    <cellStyle name="20 % - Markeringsfarve4 2 4" xfId="5351"/>
    <cellStyle name="20 % - Markeringsfarve4 2 4 2" xfId="5352"/>
    <cellStyle name="20 % - Markeringsfarve4 2 5" xfId="5353"/>
    <cellStyle name="20 % - Markeringsfarve4 2 6" xfId="5354"/>
    <cellStyle name="20 % - Markeringsfarve4 3" xfId="5355"/>
    <cellStyle name="20 % - Markeringsfarve4 3 2" xfId="5356"/>
    <cellStyle name="20 % - Markeringsfarve4 3 2 2" xfId="5357"/>
    <cellStyle name="20 % - Markeringsfarve4 3 2 2 2" xfId="5358"/>
    <cellStyle name="20 % - Markeringsfarve4 3 2 3" xfId="5359"/>
    <cellStyle name="20 % - Markeringsfarve4 3 2 3 2" xfId="5360"/>
    <cellStyle name="20 % - Markeringsfarve4 3 2 4" xfId="5361"/>
    <cellStyle name="20 % - Markeringsfarve4 3 3" xfId="5362"/>
    <cellStyle name="20 % - Markeringsfarve4 3 3 2" xfId="5363"/>
    <cellStyle name="20 % - Markeringsfarve4 3 4" xfId="5364"/>
    <cellStyle name="20 % - Markeringsfarve4 3 4 2" xfId="5365"/>
    <cellStyle name="20 % - Markeringsfarve4 3 5" xfId="5366"/>
    <cellStyle name="20 % - Markeringsfarve4 4" xfId="5367"/>
    <cellStyle name="20 % - Markeringsfarve4 4 2" xfId="5368"/>
    <cellStyle name="20 % - Markeringsfarve4 5" xfId="5369"/>
    <cellStyle name="20 % - Markeringsfarve4 5 2" xfId="5370"/>
    <cellStyle name="20 % - Markeringsfarve4 6" xfId="5371"/>
    <cellStyle name="20 % - Markeringsfarve4 6 2" xfId="5372"/>
    <cellStyle name="20 % - Markeringsfarve5 2" xfId="10"/>
    <cellStyle name="20 % - Markeringsfarve5 2 2" xfId="5373"/>
    <cellStyle name="20 % - Markeringsfarve5 2 2 2" xfId="5374"/>
    <cellStyle name="20 % - Markeringsfarve5 2 2 2 2" xfId="5375"/>
    <cellStyle name="20 % - Markeringsfarve5 2 2 2 2 2" xfId="5376"/>
    <cellStyle name="20 % - Markeringsfarve5 2 2 2 3" xfId="5377"/>
    <cellStyle name="20 % - Markeringsfarve5 2 2 2 3 2" xfId="5378"/>
    <cellStyle name="20 % - Markeringsfarve5 2 2 2 4" xfId="5379"/>
    <cellStyle name="20 % - Markeringsfarve5 2 2 3" xfId="5380"/>
    <cellStyle name="20 % - Markeringsfarve5 2 2 3 2" xfId="5381"/>
    <cellStyle name="20 % - Markeringsfarve5 2 2 4" xfId="5382"/>
    <cellStyle name="20 % - Markeringsfarve5 2 2 4 2" xfId="5383"/>
    <cellStyle name="20 % - Markeringsfarve5 2 2 5" xfId="5384"/>
    <cellStyle name="20 % - Markeringsfarve5 2 3" xfId="5385"/>
    <cellStyle name="20 % - Markeringsfarve5 2 3 2" xfId="5386"/>
    <cellStyle name="20 % - Markeringsfarve5 2 3 2 2" xfId="5387"/>
    <cellStyle name="20 % - Markeringsfarve5 2 3 3" xfId="5388"/>
    <cellStyle name="20 % - Markeringsfarve5 2 3 3 2" xfId="5389"/>
    <cellStyle name="20 % - Markeringsfarve5 2 3 4" xfId="5390"/>
    <cellStyle name="20 % - Markeringsfarve5 2 4" xfId="5391"/>
    <cellStyle name="20 % - Markeringsfarve5 2 4 2" xfId="5392"/>
    <cellStyle name="20 % - Markeringsfarve5 2 5" xfId="5393"/>
    <cellStyle name="20 % - Markeringsfarve5 2 6" xfId="5394"/>
    <cellStyle name="20 % - Markeringsfarve5 3" xfId="5395"/>
    <cellStyle name="20 % - Markeringsfarve5 3 2" xfId="5396"/>
    <cellStyle name="20 % - Markeringsfarve5 3 2 2" xfId="5397"/>
    <cellStyle name="20 % - Markeringsfarve5 3 2 2 2" xfId="5398"/>
    <cellStyle name="20 % - Markeringsfarve5 3 2 3" xfId="5399"/>
    <cellStyle name="20 % - Markeringsfarve5 3 2 3 2" xfId="5400"/>
    <cellStyle name="20 % - Markeringsfarve5 3 2 4" xfId="5401"/>
    <cellStyle name="20 % - Markeringsfarve5 3 3" xfId="5402"/>
    <cellStyle name="20 % - Markeringsfarve5 3 3 2" xfId="5403"/>
    <cellStyle name="20 % - Markeringsfarve5 3 4" xfId="5404"/>
    <cellStyle name="20 % - Markeringsfarve5 3 4 2" xfId="5405"/>
    <cellStyle name="20 % - Markeringsfarve5 3 5" xfId="5406"/>
    <cellStyle name="20 % - Markeringsfarve5 4" xfId="5407"/>
    <cellStyle name="20 % - Markeringsfarve5 4 2" xfId="5408"/>
    <cellStyle name="20 % - Markeringsfarve5 5" xfId="5409"/>
    <cellStyle name="20 % - Markeringsfarve5 5 2" xfId="5410"/>
    <cellStyle name="20 % - Markeringsfarve5 6" xfId="5411"/>
    <cellStyle name="20 % - Markeringsfarve5 6 2" xfId="5412"/>
    <cellStyle name="20 % - Markeringsfarve6 2" xfId="11"/>
    <cellStyle name="20 % - Markeringsfarve6 2 2" xfId="5413"/>
    <cellStyle name="20 % - Markeringsfarve6 2 2 2" xfId="5414"/>
    <cellStyle name="20 % - Markeringsfarve6 2 2 2 2" xfId="5415"/>
    <cellStyle name="20 % - Markeringsfarve6 2 2 2 2 2" xfId="5416"/>
    <cellStyle name="20 % - Markeringsfarve6 2 2 2 3" xfId="5417"/>
    <cellStyle name="20 % - Markeringsfarve6 2 2 2 3 2" xfId="5418"/>
    <cellStyle name="20 % - Markeringsfarve6 2 2 2 4" xfId="5419"/>
    <cellStyle name="20 % - Markeringsfarve6 2 2 3" xfId="5420"/>
    <cellStyle name="20 % - Markeringsfarve6 2 2 3 2" xfId="5421"/>
    <cellStyle name="20 % - Markeringsfarve6 2 2 4" xfId="5422"/>
    <cellStyle name="20 % - Markeringsfarve6 2 2 4 2" xfId="5423"/>
    <cellStyle name="20 % - Markeringsfarve6 2 2 5" xfId="5424"/>
    <cellStyle name="20 % - Markeringsfarve6 2 3" xfId="5425"/>
    <cellStyle name="20 % - Markeringsfarve6 2 3 2" xfId="5426"/>
    <cellStyle name="20 % - Markeringsfarve6 2 3 2 2" xfId="5427"/>
    <cellStyle name="20 % - Markeringsfarve6 2 3 3" xfId="5428"/>
    <cellStyle name="20 % - Markeringsfarve6 2 3 3 2" xfId="5429"/>
    <cellStyle name="20 % - Markeringsfarve6 2 3 4" xfId="5430"/>
    <cellStyle name="20 % - Markeringsfarve6 2 4" xfId="5431"/>
    <cellStyle name="20 % - Markeringsfarve6 2 4 2" xfId="5432"/>
    <cellStyle name="20 % - Markeringsfarve6 2 5" xfId="5433"/>
    <cellStyle name="20 % - Markeringsfarve6 2 6" xfId="5434"/>
    <cellStyle name="20 % - Markeringsfarve6 3" xfId="5435"/>
    <cellStyle name="20 % - Markeringsfarve6 3 2" xfId="5436"/>
    <cellStyle name="20 % - Markeringsfarve6 3 2 2" xfId="5437"/>
    <cellStyle name="20 % - Markeringsfarve6 3 2 2 2" xfId="5438"/>
    <cellStyle name="20 % - Markeringsfarve6 3 2 3" xfId="5439"/>
    <cellStyle name="20 % - Markeringsfarve6 3 2 3 2" xfId="5440"/>
    <cellStyle name="20 % - Markeringsfarve6 3 2 4" xfId="5441"/>
    <cellStyle name="20 % - Markeringsfarve6 3 3" xfId="5442"/>
    <cellStyle name="20 % - Markeringsfarve6 3 3 2" xfId="5443"/>
    <cellStyle name="20 % - Markeringsfarve6 3 4" xfId="5444"/>
    <cellStyle name="20 % - Markeringsfarve6 3 4 2" xfId="5445"/>
    <cellStyle name="20 % - Markeringsfarve6 3 5" xfId="5446"/>
    <cellStyle name="20 % - Markeringsfarve6 4" xfId="5447"/>
    <cellStyle name="20 % - Markeringsfarve6 4 2" xfId="5448"/>
    <cellStyle name="20 % - Markeringsfarve6 5" xfId="5449"/>
    <cellStyle name="20 % - Markeringsfarve6 5 2" xfId="5450"/>
    <cellStyle name="20 % - Markeringsfarve6 6" xfId="5451"/>
    <cellStyle name="20 % - Markeringsfarve6 6 2" xfId="5452"/>
    <cellStyle name="40 % - Markeringsfarve1 2" xfId="12"/>
    <cellStyle name="40 % - Markeringsfarve1 2 2" xfId="5453"/>
    <cellStyle name="40 % - Markeringsfarve1 2 2 2" xfId="5454"/>
    <cellStyle name="40 % - Markeringsfarve1 2 2 2 2" xfId="5455"/>
    <cellStyle name="40 % - Markeringsfarve1 2 2 2 2 2" xfId="5456"/>
    <cellStyle name="40 % - Markeringsfarve1 2 2 2 3" xfId="5457"/>
    <cellStyle name="40 % - Markeringsfarve1 2 2 2 3 2" xfId="5458"/>
    <cellStyle name="40 % - Markeringsfarve1 2 2 2 4" xfId="5459"/>
    <cellStyle name="40 % - Markeringsfarve1 2 2 3" xfId="5460"/>
    <cellStyle name="40 % - Markeringsfarve1 2 2 3 2" xfId="5461"/>
    <cellStyle name="40 % - Markeringsfarve1 2 2 4" xfId="5462"/>
    <cellStyle name="40 % - Markeringsfarve1 2 2 4 2" xfId="5463"/>
    <cellStyle name="40 % - Markeringsfarve1 2 2 5" xfId="5464"/>
    <cellStyle name="40 % - Markeringsfarve1 2 3" xfId="5465"/>
    <cellStyle name="40 % - Markeringsfarve1 2 3 2" xfId="5466"/>
    <cellStyle name="40 % - Markeringsfarve1 2 3 2 2" xfId="5467"/>
    <cellStyle name="40 % - Markeringsfarve1 2 3 3" xfId="5468"/>
    <cellStyle name="40 % - Markeringsfarve1 2 3 3 2" xfId="5469"/>
    <cellStyle name="40 % - Markeringsfarve1 2 3 4" xfId="5470"/>
    <cellStyle name="40 % - Markeringsfarve1 2 4" xfId="5471"/>
    <cellStyle name="40 % - Markeringsfarve1 2 4 2" xfId="5472"/>
    <cellStyle name="40 % - Markeringsfarve1 2 5" xfId="5473"/>
    <cellStyle name="40 % - Markeringsfarve1 2 6" xfId="5474"/>
    <cellStyle name="40 % - Markeringsfarve1 3" xfId="5475"/>
    <cellStyle name="40 % - Markeringsfarve1 3 2" xfId="5476"/>
    <cellStyle name="40 % - Markeringsfarve1 3 2 2" xfId="5477"/>
    <cellStyle name="40 % - Markeringsfarve1 3 2 2 2" xfId="5478"/>
    <cellStyle name="40 % - Markeringsfarve1 3 2 3" xfId="5479"/>
    <cellStyle name="40 % - Markeringsfarve1 3 2 3 2" xfId="5480"/>
    <cellStyle name="40 % - Markeringsfarve1 3 2 4" xfId="5481"/>
    <cellStyle name="40 % - Markeringsfarve1 3 3" xfId="5482"/>
    <cellStyle name="40 % - Markeringsfarve1 3 3 2" xfId="5483"/>
    <cellStyle name="40 % - Markeringsfarve1 3 4" xfId="5484"/>
    <cellStyle name="40 % - Markeringsfarve1 3 4 2" xfId="5485"/>
    <cellStyle name="40 % - Markeringsfarve1 3 5" xfId="5486"/>
    <cellStyle name="40 % - Markeringsfarve1 4" xfId="5487"/>
    <cellStyle name="40 % - Markeringsfarve1 4 2" xfId="5488"/>
    <cellStyle name="40 % - Markeringsfarve1 5" xfId="5489"/>
    <cellStyle name="40 % - Markeringsfarve1 5 2" xfId="5490"/>
    <cellStyle name="40 % - Markeringsfarve1 6" xfId="5491"/>
    <cellStyle name="40 % - Markeringsfarve1 6 2" xfId="5492"/>
    <cellStyle name="40 % - Markeringsfarve2 2" xfId="13"/>
    <cellStyle name="40 % - Markeringsfarve2 2 2" xfId="5493"/>
    <cellStyle name="40 % - Markeringsfarve2 2 2 2" xfId="5494"/>
    <cellStyle name="40 % - Markeringsfarve2 2 2 2 2" xfId="5495"/>
    <cellStyle name="40 % - Markeringsfarve2 2 2 2 2 2" xfId="5496"/>
    <cellStyle name="40 % - Markeringsfarve2 2 2 2 3" xfId="5497"/>
    <cellStyle name="40 % - Markeringsfarve2 2 2 2 3 2" xfId="5498"/>
    <cellStyle name="40 % - Markeringsfarve2 2 2 2 4" xfId="5499"/>
    <cellStyle name="40 % - Markeringsfarve2 2 2 3" xfId="5500"/>
    <cellStyle name="40 % - Markeringsfarve2 2 2 3 2" xfId="5501"/>
    <cellStyle name="40 % - Markeringsfarve2 2 2 4" xfId="5502"/>
    <cellStyle name="40 % - Markeringsfarve2 2 2 4 2" xfId="5503"/>
    <cellStyle name="40 % - Markeringsfarve2 2 2 5" xfId="5504"/>
    <cellStyle name="40 % - Markeringsfarve2 2 3" xfId="5505"/>
    <cellStyle name="40 % - Markeringsfarve2 2 3 2" xfId="5506"/>
    <cellStyle name="40 % - Markeringsfarve2 2 3 2 2" xfId="5507"/>
    <cellStyle name="40 % - Markeringsfarve2 2 3 3" xfId="5508"/>
    <cellStyle name="40 % - Markeringsfarve2 2 3 3 2" xfId="5509"/>
    <cellStyle name="40 % - Markeringsfarve2 2 3 4" xfId="5510"/>
    <cellStyle name="40 % - Markeringsfarve2 2 4" xfId="5511"/>
    <cellStyle name="40 % - Markeringsfarve2 2 4 2" xfId="5512"/>
    <cellStyle name="40 % - Markeringsfarve2 2 5" xfId="5513"/>
    <cellStyle name="40 % - Markeringsfarve2 2 6" xfId="5514"/>
    <cellStyle name="40 % - Markeringsfarve2 3" xfId="5515"/>
    <cellStyle name="40 % - Markeringsfarve2 3 2" xfId="5516"/>
    <cellStyle name="40 % - Markeringsfarve2 3 2 2" xfId="5517"/>
    <cellStyle name="40 % - Markeringsfarve2 3 2 2 2" xfId="5518"/>
    <cellStyle name="40 % - Markeringsfarve2 3 2 3" xfId="5519"/>
    <cellStyle name="40 % - Markeringsfarve2 3 2 3 2" xfId="5520"/>
    <cellStyle name="40 % - Markeringsfarve2 3 2 4" xfId="5521"/>
    <cellStyle name="40 % - Markeringsfarve2 3 3" xfId="5522"/>
    <cellStyle name="40 % - Markeringsfarve2 3 3 2" xfId="5523"/>
    <cellStyle name="40 % - Markeringsfarve2 3 4" xfId="5524"/>
    <cellStyle name="40 % - Markeringsfarve2 3 4 2" xfId="5525"/>
    <cellStyle name="40 % - Markeringsfarve2 3 5" xfId="5526"/>
    <cellStyle name="40 % - Markeringsfarve2 4" xfId="5527"/>
    <cellStyle name="40 % - Markeringsfarve2 4 2" xfId="5528"/>
    <cellStyle name="40 % - Markeringsfarve2 5" xfId="5529"/>
    <cellStyle name="40 % - Markeringsfarve2 5 2" xfId="5530"/>
    <cellStyle name="40 % - Markeringsfarve2 6" xfId="5531"/>
    <cellStyle name="40 % - Markeringsfarve2 6 2" xfId="5532"/>
    <cellStyle name="40 % - Markeringsfarve3 2" xfId="14"/>
    <cellStyle name="40 % - Markeringsfarve3 2 2" xfId="5533"/>
    <cellStyle name="40 % - Markeringsfarve3 2 2 2" xfId="5534"/>
    <cellStyle name="40 % - Markeringsfarve3 2 2 2 2" xfId="5535"/>
    <cellStyle name="40 % - Markeringsfarve3 2 2 2 2 2" xfId="5536"/>
    <cellStyle name="40 % - Markeringsfarve3 2 2 2 3" xfId="5537"/>
    <cellStyle name="40 % - Markeringsfarve3 2 2 2 3 2" xfId="5538"/>
    <cellStyle name="40 % - Markeringsfarve3 2 2 2 4" xfId="5539"/>
    <cellStyle name="40 % - Markeringsfarve3 2 2 3" xfId="5540"/>
    <cellStyle name="40 % - Markeringsfarve3 2 2 3 2" xfId="5541"/>
    <cellStyle name="40 % - Markeringsfarve3 2 2 4" xfId="5542"/>
    <cellStyle name="40 % - Markeringsfarve3 2 2 4 2" xfId="5543"/>
    <cellStyle name="40 % - Markeringsfarve3 2 2 5" xfId="5544"/>
    <cellStyle name="40 % - Markeringsfarve3 2 3" xfId="5545"/>
    <cellStyle name="40 % - Markeringsfarve3 2 3 2" xfId="5546"/>
    <cellStyle name="40 % - Markeringsfarve3 2 3 2 2" xfId="5547"/>
    <cellStyle name="40 % - Markeringsfarve3 2 3 3" xfId="5548"/>
    <cellStyle name="40 % - Markeringsfarve3 2 3 3 2" xfId="5549"/>
    <cellStyle name="40 % - Markeringsfarve3 2 3 4" xfId="5550"/>
    <cellStyle name="40 % - Markeringsfarve3 2 4" xfId="5551"/>
    <cellStyle name="40 % - Markeringsfarve3 2 4 2" xfId="5552"/>
    <cellStyle name="40 % - Markeringsfarve3 2 5" xfId="5553"/>
    <cellStyle name="40 % - Markeringsfarve3 2 6" xfId="5554"/>
    <cellStyle name="40 % - Markeringsfarve3 3" xfId="5555"/>
    <cellStyle name="40 % - Markeringsfarve3 3 2" xfId="5556"/>
    <cellStyle name="40 % - Markeringsfarve3 3 2 2" xfId="5557"/>
    <cellStyle name="40 % - Markeringsfarve3 3 2 2 2" xfId="5558"/>
    <cellStyle name="40 % - Markeringsfarve3 3 2 3" xfId="5559"/>
    <cellStyle name="40 % - Markeringsfarve3 3 2 3 2" xfId="5560"/>
    <cellStyle name="40 % - Markeringsfarve3 3 2 4" xfId="5561"/>
    <cellStyle name="40 % - Markeringsfarve3 3 3" xfId="5562"/>
    <cellStyle name="40 % - Markeringsfarve3 3 3 2" xfId="5563"/>
    <cellStyle name="40 % - Markeringsfarve3 3 4" xfId="5564"/>
    <cellStyle name="40 % - Markeringsfarve3 3 4 2" xfId="5565"/>
    <cellStyle name="40 % - Markeringsfarve3 3 5" xfId="5566"/>
    <cellStyle name="40 % - Markeringsfarve3 4" xfId="5567"/>
    <cellStyle name="40 % - Markeringsfarve3 4 2" xfId="5568"/>
    <cellStyle name="40 % - Markeringsfarve3 5" xfId="5569"/>
    <cellStyle name="40 % - Markeringsfarve3 5 2" xfId="5570"/>
    <cellStyle name="40 % - Markeringsfarve3 6" xfId="5571"/>
    <cellStyle name="40 % - Markeringsfarve3 6 2" xfId="5572"/>
    <cellStyle name="40 % - Markeringsfarve4 2" xfId="15"/>
    <cellStyle name="40 % - Markeringsfarve4 2 2" xfId="5573"/>
    <cellStyle name="40 % - Markeringsfarve4 2 2 2" xfId="5574"/>
    <cellStyle name="40 % - Markeringsfarve4 2 2 2 2" xfId="5575"/>
    <cellStyle name="40 % - Markeringsfarve4 2 2 2 2 2" xfId="5576"/>
    <cellStyle name="40 % - Markeringsfarve4 2 2 2 3" xfId="5577"/>
    <cellStyle name="40 % - Markeringsfarve4 2 2 2 3 2" xfId="5578"/>
    <cellStyle name="40 % - Markeringsfarve4 2 2 2 4" xfId="5579"/>
    <cellStyle name="40 % - Markeringsfarve4 2 2 3" xfId="5580"/>
    <cellStyle name="40 % - Markeringsfarve4 2 2 3 2" xfId="5581"/>
    <cellStyle name="40 % - Markeringsfarve4 2 2 4" xfId="5582"/>
    <cellStyle name="40 % - Markeringsfarve4 2 2 4 2" xfId="5583"/>
    <cellStyle name="40 % - Markeringsfarve4 2 2 5" xfId="5584"/>
    <cellStyle name="40 % - Markeringsfarve4 2 3" xfId="5585"/>
    <cellStyle name="40 % - Markeringsfarve4 2 3 2" xfId="5586"/>
    <cellStyle name="40 % - Markeringsfarve4 2 3 2 2" xfId="5587"/>
    <cellStyle name="40 % - Markeringsfarve4 2 3 3" xfId="5588"/>
    <cellStyle name="40 % - Markeringsfarve4 2 3 3 2" xfId="5589"/>
    <cellStyle name="40 % - Markeringsfarve4 2 3 4" xfId="5590"/>
    <cellStyle name="40 % - Markeringsfarve4 2 4" xfId="5591"/>
    <cellStyle name="40 % - Markeringsfarve4 2 4 2" xfId="5592"/>
    <cellStyle name="40 % - Markeringsfarve4 2 5" xfId="5593"/>
    <cellStyle name="40 % - Markeringsfarve4 2 6" xfId="5594"/>
    <cellStyle name="40 % - Markeringsfarve4 3" xfId="5595"/>
    <cellStyle name="40 % - Markeringsfarve4 3 2" xfId="5596"/>
    <cellStyle name="40 % - Markeringsfarve4 3 2 2" xfId="5597"/>
    <cellStyle name="40 % - Markeringsfarve4 3 2 2 2" xfId="5598"/>
    <cellStyle name="40 % - Markeringsfarve4 3 2 3" xfId="5599"/>
    <cellStyle name="40 % - Markeringsfarve4 3 2 3 2" xfId="5600"/>
    <cellStyle name="40 % - Markeringsfarve4 3 2 4" xfId="5601"/>
    <cellStyle name="40 % - Markeringsfarve4 3 3" xfId="5602"/>
    <cellStyle name="40 % - Markeringsfarve4 3 3 2" xfId="5603"/>
    <cellStyle name="40 % - Markeringsfarve4 3 4" xfId="5604"/>
    <cellStyle name="40 % - Markeringsfarve4 3 4 2" xfId="5605"/>
    <cellStyle name="40 % - Markeringsfarve4 3 5" xfId="5606"/>
    <cellStyle name="40 % - Markeringsfarve4 4" xfId="5607"/>
    <cellStyle name="40 % - Markeringsfarve4 4 2" xfId="5608"/>
    <cellStyle name="40 % - Markeringsfarve4 5" xfId="5609"/>
    <cellStyle name="40 % - Markeringsfarve4 5 2" xfId="5610"/>
    <cellStyle name="40 % - Markeringsfarve4 6" xfId="5611"/>
    <cellStyle name="40 % - Markeringsfarve4 6 2" xfId="5612"/>
    <cellStyle name="40 % - Markeringsfarve5 2" xfId="16"/>
    <cellStyle name="40 % - Markeringsfarve5 2 2" xfId="5613"/>
    <cellStyle name="40 % - Markeringsfarve5 2 2 2" xfId="5614"/>
    <cellStyle name="40 % - Markeringsfarve5 2 2 2 2" xfId="5615"/>
    <cellStyle name="40 % - Markeringsfarve5 2 2 2 2 2" xfId="5616"/>
    <cellStyle name="40 % - Markeringsfarve5 2 2 2 3" xfId="5617"/>
    <cellStyle name="40 % - Markeringsfarve5 2 2 2 3 2" xfId="5618"/>
    <cellStyle name="40 % - Markeringsfarve5 2 2 2 4" xfId="5619"/>
    <cellStyle name="40 % - Markeringsfarve5 2 2 3" xfId="5620"/>
    <cellStyle name="40 % - Markeringsfarve5 2 2 3 2" xfId="5621"/>
    <cellStyle name="40 % - Markeringsfarve5 2 2 4" xfId="5622"/>
    <cellStyle name="40 % - Markeringsfarve5 2 2 4 2" xfId="5623"/>
    <cellStyle name="40 % - Markeringsfarve5 2 2 5" xfId="5624"/>
    <cellStyle name="40 % - Markeringsfarve5 2 3" xfId="5625"/>
    <cellStyle name="40 % - Markeringsfarve5 2 3 2" xfId="5626"/>
    <cellStyle name="40 % - Markeringsfarve5 2 3 2 2" xfId="5627"/>
    <cellStyle name="40 % - Markeringsfarve5 2 3 3" xfId="5628"/>
    <cellStyle name="40 % - Markeringsfarve5 2 3 3 2" xfId="5629"/>
    <cellStyle name="40 % - Markeringsfarve5 2 3 4" xfId="5630"/>
    <cellStyle name="40 % - Markeringsfarve5 2 4" xfId="5631"/>
    <cellStyle name="40 % - Markeringsfarve5 2 4 2" xfId="5632"/>
    <cellStyle name="40 % - Markeringsfarve5 2 5" xfId="5633"/>
    <cellStyle name="40 % - Markeringsfarve5 2 6" xfId="5634"/>
    <cellStyle name="40 % - Markeringsfarve5 3" xfId="5635"/>
    <cellStyle name="40 % - Markeringsfarve5 3 2" xfId="5636"/>
    <cellStyle name="40 % - Markeringsfarve5 3 2 2" xfId="5637"/>
    <cellStyle name="40 % - Markeringsfarve5 3 2 2 2" xfId="5638"/>
    <cellStyle name="40 % - Markeringsfarve5 3 2 3" xfId="5639"/>
    <cellStyle name="40 % - Markeringsfarve5 3 2 3 2" xfId="5640"/>
    <cellStyle name="40 % - Markeringsfarve5 3 2 4" xfId="5641"/>
    <cellStyle name="40 % - Markeringsfarve5 3 3" xfId="5642"/>
    <cellStyle name="40 % - Markeringsfarve5 3 3 2" xfId="5643"/>
    <cellStyle name="40 % - Markeringsfarve5 3 4" xfId="5644"/>
    <cellStyle name="40 % - Markeringsfarve5 3 4 2" xfId="5645"/>
    <cellStyle name="40 % - Markeringsfarve5 3 5" xfId="5646"/>
    <cellStyle name="40 % - Markeringsfarve5 4" xfId="5647"/>
    <cellStyle name="40 % - Markeringsfarve5 4 2" xfId="5648"/>
    <cellStyle name="40 % - Markeringsfarve5 5" xfId="5649"/>
    <cellStyle name="40 % - Markeringsfarve5 5 2" xfId="5650"/>
    <cellStyle name="40 % - Markeringsfarve5 6" xfId="5651"/>
    <cellStyle name="40 % - Markeringsfarve5 6 2" xfId="5652"/>
    <cellStyle name="40 % - Markeringsfarve6 2" xfId="17"/>
    <cellStyle name="40 % - Markeringsfarve6 2 2" xfId="5653"/>
    <cellStyle name="40 % - Markeringsfarve6 2 2 2" xfId="5654"/>
    <cellStyle name="40 % - Markeringsfarve6 2 2 2 2" xfId="5655"/>
    <cellStyle name="40 % - Markeringsfarve6 2 2 2 2 2" xfId="5656"/>
    <cellStyle name="40 % - Markeringsfarve6 2 2 2 3" xfId="5657"/>
    <cellStyle name="40 % - Markeringsfarve6 2 2 2 3 2" xfId="5658"/>
    <cellStyle name="40 % - Markeringsfarve6 2 2 2 4" xfId="5659"/>
    <cellStyle name="40 % - Markeringsfarve6 2 2 3" xfId="5660"/>
    <cellStyle name="40 % - Markeringsfarve6 2 2 3 2" xfId="5661"/>
    <cellStyle name="40 % - Markeringsfarve6 2 2 4" xfId="5662"/>
    <cellStyle name="40 % - Markeringsfarve6 2 2 4 2" xfId="5663"/>
    <cellStyle name="40 % - Markeringsfarve6 2 2 5" xfId="5664"/>
    <cellStyle name="40 % - Markeringsfarve6 2 3" xfId="5665"/>
    <cellStyle name="40 % - Markeringsfarve6 2 3 2" xfId="5666"/>
    <cellStyle name="40 % - Markeringsfarve6 2 3 2 2" xfId="5667"/>
    <cellStyle name="40 % - Markeringsfarve6 2 3 3" xfId="5668"/>
    <cellStyle name="40 % - Markeringsfarve6 2 3 3 2" xfId="5669"/>
    <cellStyle name="40 % - Markeringsfarve6 2 3 4" xfId="5670"/>
    <cellStyle name="40 % - Markeringsfarve6 2 4" xfId="5671"/>
    <cellStyle name="40 % - Markeringsfarve6 2 4 2" xfId="5672"/>
    <cellStyle name="40 % - Markeringsfarve6 2 5" xfId="5673"/>
    <cellStyle name="40 % - Markeringsfarve6 2 6" xfId="5674"/>
    <cellStyle name="40 % - Markeringsfarve6 3" xfId="5675"/>
    <cellStyle name="40 % - Markeringsfarve6 3 2" xfId="5676"/>
    <cellStyle name="40 % - Markeringsfarve6 3 2 2" xfId="5677"/>
    <cellStyle name="40 % - Markeringsfarve6 3 2 2 2" xfId="5678"/>
    <cellStyle name="40 % - Markeringsfarve6 3 2 3" xfId="5679"/>
    <cellStyle name="40 % - Markeringsfarve6 3 2 3 2" xfId="5680"/>
    <cellStyle name="40 % - Markeringsfarve6 3 2 4" xfId="5681"/>
    <cellStyle name="40 % - Markeringsfarve6 3 3" xfId="5682"/>
    <cellStyle name="40 % - Markeringsfarve6 3 3 2" xfId="5683"/>
    <cellStyle name="40 % - Markeringsfarve6 3 4" xfId="5684"/>
    <cellStyle name="40 % - Markeringsfarve6 3 4 2" xfId="5685"/>
    <cellStyle name="40 % - Markeringsfarve6 3 5" xfId="5686"/>
    <cellStyle name="40 % - Markeringsfarve6 4" xfId="5687"/>
    <cellStyle name="40 % - Markeringsfarve6 4 2" xfId="5688"/>
    <cellStyle name="40 % - Markeringsfarve6 5" xfId="5689"/>
    <cellStyle name="40 % - Markeringsfarve6 5 2" xfId="5690"/>
    <cellStyle name="40 % - Markeringsfarve6 6" xfId="5691"/>
    <cellStyle name="40 % - Markeringsfarve6 6 2" xfId="5692"/>
    <cellStyle name="60 % - Markeringsfarve1 2" xfId="18"/>
    <cellStyle name="60 % - Markeringsfarve1 2 2" xfId="5693"/>
    <cellStyle name="60 % - Markeringsfarve1 2 3" xfId="5694"/>
    <cellStyle name="60 % - Markeringsfarve1 2 4" xfId="5695"/>
    <cellStyle name="60 % - Markeringsfarve1 2 5" xfId="5696"/>
    <cellStyle name="60 % - Markeringsfarve1 3" xfId="5697"/>
    <cellStyle name="60 % - Markeringsfarve2 2" xfId="19"/>
    <cellStyle name="60 % - Markeringsfarve2 2 2" xfId="5698"/>
    <cellStyle name="60 % - Markeringsfarve2 2 3" xfId="5699"/>
    <cellStyle name="60 % - Markeringsfarve2 2 4" xfId="5700"/>
    <cellStyle name="60 % - Markeringsfarve2 2 5" xfId="5701"/>
    <cellStyle name="60 % - Markeringsfarve2 3" xfId="5702"/>
    <cellStyle name="60 % - Markeringsfarve3 2" xfId="20"/>
    <cellStyle name="60 % - Markeringsfarve3 2 2" xfId="5703"/>
    <cellStyle name="60 % - Markeringsfarve3 2 3" xfId="5704"/>
    <cellStyle name="60 % - Markeringsfarve3 2 4" xfId="5705"/>
    <cellStyle name="60 % - Markeringsfarve3 2 5" xfId="5706"/>
    <cellStyle name="60 % - Markeringsfarve3 3" xfId="5707"/>
    <cellStyle name="60 % - Markeringsfarve4 2" xfId="21"/>
    <cellStyle name="60 % - Markeringsfarve4 2 2" xfId="5708"/>
    <cellStyle name="60 % - Markeringsfarve4 2 3" xfId="5709"/>
    <cellStyle name="60 % - Markeringsfarve4 2 4" xfId="5710"/>
    <cellStyle name="60 % - Markeringsfarve4 2 5" xfId="5711"/>
    <cellStyle name="60 % - Markeringsfarve4 3" xfId="5712"/>
    <cellStyle name="60 % - Markeringsfarve5 2" xfId="22"/>
    <cellStyle name="60 % - Markeringsfarve5 2 2" xfId="5713"/>
    <cellStyle name="60 % - Markeringsfarve5 2 3" xfId="5714"/>
    <cellStyle name="60 % - Markeringsfarve5 2 4" xfId="5715"/>
    <cellStyle name="60 % - Markeringsfarve5 2 5" xfId="5716"/>
    <cellStyle name="60 % - Markeringsfarve5 3" xfId="5717"/>
    <cellStyle name="60 % - Markeringsfarve6 2" xfId="23"/>
    <cellStyle name="60 % - Markeringsfarve6 2 2" xfId="5718"/>
    <cellStyle name="60 % - Markeringsfarve6 2 3" xfId="5719"/>
    <cellStyle name="60 % - Markeringsfarve6 2 4" xfId="5720"/>
    <cellStyle name="60 % - Markeringsfarve6 2 5" xfId="5721"/>
    <cellStyle name="60 % - Markeringsfarve6 3" xfId="5722"/>
    <cellStyle name="Accent1 2" xfId="5723"/>
    <cellStyle name="Accent2 2" xfId="5724"/>
    <cellStyle name="Accent3 2" xfId="5725"/>
    <cellStyle name="Accent4 2" xfId="5726"/>
    <cellStyle name="Accent5 2" xfId="5727"/>
    <cellStyle name="Accent6 2" xfId="5728"/>
    <cellStyle name="Advarselstekst 2" xfId="24"/>
    <cellStyle name="Advarselstekst 2 2" xfId="5729"/>
    <cellStyle name="Advarselstekst 2 3" xfId="5730"/>
    <cellStyle name="Advarselstekst 2 4" xfId="5731"/>
    <cellStyle name="Advarselstekst 2 5" xfId="5732"/>
    <cellStyle name="Advarselstekst 3" xfId="5733"/>
    <cellStyle name="Bad 2" xfId="5734"/>
    <cellStyle name="Bemærk! 10" xfId="5735"/>
    <cellStyle name="Bemærk! 10 2" xfId="5736"/>
    <cellStyle name="Bemærk! 11" xfId="5737"/>
    <cellStyle name="Bemærk! 11 2" xfId="5738"/>
    <cellStyle name="Bemærk! 12" xfId="5739"/>
    <cellStyle name="Bemærk! 12 2" xfId="5740"/>
    <cellStyle name="Bemærk! 13" xfId="5741"/>
    <cellStyle name="Bemærk! 13 2" xfId="5742"/>
    <cellStyle name="Bemærk! 14" xfId="5743"/>
    <cellStyle name="Bemærk! 14 2" xfId="5744"/>
    <cellStyle name="Bemærk! 15" xfId="5745"/>
    <cellStyle name="Bemærk! 15 2" xfId="5746"/>
    <cellStyle name="Bemærk! 16" xfId="5747"/>
    <cellStyle name="Bemærk! 16 2" xfId="5748"/>
    <cellStyle name="Bemærk! 17" xfId="5749"/>
    <cellStyle name="Bemærk! 17 2" xfId="5750"/>
    <cellStyle name="Bemærk! 18" xfId="5751"/>
    <cellStyle name="Bemærk! 18 2" xfId="5752"/>
    <cellStyle name="Bemærk! 19" xfId="5753"/>
    <cellStyle name="Bemærk! 19 2" xfId="5754"/>
    <cellStyle name="Bemærk! 2" xfId="25"/>
    <cellStyle name="Bemærk! 2 10" xfId="59"/>
    <cellStyle name="Bemærk! 2 10 10" xfId="677"/>
    <cellStyle name="Bemærk! 2 10 10 2" xfId="3432"/>
    <cellStyle name="Bemærk! 2 10 11" xfId="741"/>
    <cellStyle name="Bemærk! 2 10 11 2" xfId="3496"/>
    <cellStyle name="Bemærk! 2 10 12" xfId="806"/>
    <cellStyle name="Bemærk! 2 10 12 2" xfId="3561"/>
    <cellStyle name="Bemærk! 2 10 13" xfId="869"/>
    <cellStyle name="Bemærk! 2 10 13 2" xfId="3624"/>
    <cellStyle name="Bemærk! 2 10 14" xfId="933"/>
    <cellStyle name="Bemærk! 2 10 14 2" xfId="3688"/>
    <cellStyle name="Bemærk! 2 10 15" xfId="999"/>
    <cellStyle name="Bemærk! 2 10 15 2" xfId="3754"/>
    <cellStyle name="Bemærk! 2 10 16" xfId="1063"/>
    <cellStyle name="Bemærk! 2 10 16 2" xfId="3818"/>
    <cellStyle name="Bemærk! 2 10 17" xfId="1129"/>
    <cellStyle name="Bemærk! 2 10 17 2" xfId="3884"/>
    <cellStyle name="Bemærk! 2 10 18" xfId="1194"/>
    <cellStyle name="Bemærk! 2 10 18 2" xfId="3949"/>
    <cellStyle name="Bemærk! 2 10 19" xfId="1259"/>
    <cellStyle name="Bemærk! 2 10 19 2" xfId="4014"/>
    <cellStyle name="Bemærk! 2 10 2" xfId="158"/>
    <cellStyle name="Bemærk! 2 10 2 2" xfId="2913"/>
    <cellStyle name="Bemærk! 2 10 20" xfId="1324"/>
    <cellStyle name="Bemærk! 2 10 20 2" xfId="4079"/>
    <cellStyle name="Bemærk! 2 10 21" xfId="1389"/>
    <cellStyle name="Bemærk! 2 10 21 2" xfId="4144"/>
    <cellStyle name="Bemærk! 2 10 22" xfId="1454"/>
    <cellStyle name="Bemærk! 2 10 22 2" xfId="4209"/>
    <cellStyle name="Bemærk! 2 10 23" xfId="1519"/>
    <cellStyle name="Bemærk! 2 10 23 2" xfId="4274"/>
    <cellStyle name="Bemærk! 2 10 24" xfId="1584"/>
    <cellStyle name="Bemærk! 2 10 24 2" xfId="4339"/>
    <cellStyle name="Bemærk! 2 10 25" xfId="1649"/>
    <cellStyle name="Bemærk! 2 10 25 2" xfId="4404"/>
    <cellStyle name="Bemærk! 2 10 26" xfId="1714"/>
    <cellStyle name="Bemærk! 2 10 26 2" xfId="4469"/>
    <cellStyle name="Bemærk! 2 10 27" xfId="1778"/>
    <cellStyle name="Bemærk! 2 10 27 2" xfId="4533"/>
    <cellStyle name="Bemærk! 2 10 28" xfId="1842"/>
    <cellStyle name="Bemærk! 2 10 28 2" xfId="4597"/>
    <cellStyle name="Bemærk! 2 10 29" xfId="1905"/>
    <cellStyle name="Bemærk! 2 10 29 2" xfId="4660"/>
    <cellStyle name="Bemærk! 2 10 3" xfId="224"/>
    <cellStyle name="Bemærk! 2 10 3 2" xfId="2979"/>
    <cellStyle name="Bemærk! 2 10 30" xfId="1968"/>
    <cellStyle name="Bemærk! 2 10 30 2" xfId="4723"/>
    <cellStyle name="Bemærk! 2 10 31" xfId="2030"/>
    <cellStyle name="Bemærk! 2 10 31 2" xfId="4785"/>
    <cellStyle name="Bemærk! 2 10 32" xfId="2092"/>
    <cellStyle name="Bemærk! 2 10 32 2" xfId="4847"/>
    <cellStyle name="Bemærk! 2 10 33" xfId="2154"/>
    <cellStyle name="Bemærk! 2 10 33 2" xfId="4909"/>
    <cellStyle name="Bemærk! 2 10 34" xfId="2216"/>
    <cellStyle name="Bemærk! 2 10 34 2" xfId="4971"/>
    <cellStyle name="Bemærk! 2 10 35" xfId="2277"/>
    <cellStyle name="Bemærk! 2 10 35 2" xfId="5032"/>
    <cellStyle name="Bemærk! 2 10 36" xfId="2338"/>
    <cellStyle name="Bemærk! 2 10 36 2" xfId="5093"/>
    <cellStyle name="Bemærk! 2 10 37" xfId="2399"/>
    <cellStyle name="Bemærk! 2 10 37 2" xfId="5154"/>
    <cellStyle name="Bemærk! 2 10 38" xfId="2839"/>
    <cellStyle name="Bemærk! 2 10 4" xfId="289"/>
    <cellStyle name="Bemærk! 2 10 4 2" xfId="3044"/>
    <cellStyle name="Bemærk! 2 10 5" xfId="353"/>
    <cellStyle name="Bemærk! 2 10 5 2" xfId="3108"/>
    <cellStyle name="Bemærk! 2 10 6" xfId="418"/>
    <cellStyle name="Bemærk! 2 10 6 2" xfId="3173"/>
    <cellStyle name="Bemærk! 2 10 7" xfId="482"/>
    <cellStyle name="Bemærk! 2 10 7 2" xfId="3237"/>
    <cellStyle name="Bemærk! 2 10 8" xfId="547"/>
    <cellStyle name="Bemærk! 2 10 8 2" xfId="3302"/>
    <cellStyle name="Bemærk! 2 10 9" xfId="612"/>
    <cellStyle name="Bemærk! 2 10 9 2" xfId="3367"/>
    <cellStyle name="Bemærk! 2 11" xfId="78"/>
    <cellStyle name="Bemærk! 2 11 10" xfId="696"/>
    <cellStyle name="Bemærk! 2 11 10 2" xfId="3451"/>
    <cellStyle name="Bemærk! 2 11 11" xfId="760"/>
    <cellStyle name="Bemærk! 2 11 11 2" xfId="3515"/>
    <cellStyle name="Bemærk! 2 11 12" xfId="825"/>
    <cellStyle name="Bemærk! 2 11 12 2" xfId="3580"/>
    <cellStyle name="Bemærk! 2 11 13" xfId="888"/>
    <cellStyle name="Bemærk! 2 11 13 2" xfId="3643"/>
    <cellStyle name="Bemærk! 2 11 14" xfId="952"/>
    <cellStyle name="Bemærk! 2 11 14 2" xfId="3707"/>
    <cellStyle name="Bemærk! 2 11 15" xfId="1018"/>
    <cellStyle name="Bemærk! 2 11 15 2" xfId="3773"/>
    <cellStyle name="Bemærk! 2 11 16" xfId="1082"/>
    <cellStyle name="Bemærk! 2 11 16 2" xfId="3837"/>
    <cellStyle name="Bemærk! 2 11 17" xfId="1148"/>
    <cellStyle name="Bemærk! 2 11 17 2" xfId="3903"/>
    <cellStyle name="Bemærk! 2 11 18" xfId="1213"/>
    <cellStyle name="Bemærk! 2 11 18 2" xfId="3968"/>
    <cellStyle name="Bemærk! 2 11 19" xfId="1278"/>
    <cellStyle name="Bemærk! 2 11 19 2" xfId="4033"/>
    <cellStyle name="Bemærk! 2 11 2" xfId="177"/>
    <cellStyle name="Bemærk! 2 11 2 2" xfId="2932"/>
    <cellStyle name="Bemærk! 2 11 20" xfId="1343"/>
    <cellStyle name="Bemærk! 2 11 20 2" xfId="4098"/>
    <cellStyle name="Bemærk! 2 11 21" xfId="1408"/>
    <cellStyle name="Bemærk! 2 11 21 2" xfId="4163"/>
    <cellStyle name="Bemærk! 2 11 22" xfId="1473"/>
    <cellStyle name="Bemærk! 2 11 22 2" xfId="4228"/>
    <cellStyle name="Bemærk! 2 11 23" xfId="1538"/>
    <cellStyle name="Bemærk! 2 11 23 2" xfId="4293"/>
    <cellStyle name="Bemærk! 2 11 24" xfId="1603"/>
    <cellStyle name="Bemærk! 2 11 24 2" xfId="4358"/>
    <cellStyle name="Bemærk! 2 11 25" xfId="1668"/>
    <cellStyle name="Bemærk! 2 11 25 2" xfId="4423"/>
    <cellStyle name="Bemærk! 2 11 26" xfId="1733"/>
    <cellStyle name="Bemærk! 2 11 26 2" xfId="4488"/>
    <cellStyle name="Bemærk! 2 11 27" xfId="1797"/>
    <cellStyle name="Bemærk! 2 11 27 2" xfId="4552"/>
    <cellStyle name="Bemærk! 2 11 28" xfId="1861"/>
    <cellStyle name="Bemærk! 2 11 28 2" xfId="4616"/>
    <cellStyle name="Bemærk! 2 11 29" xfId="1924"/>
    <cellStyle name="Bemærk! 2 11 29 2" xfId="4679"/>
    <cellStyle name="Bemærk! 2 11 3" xfId="243"/>
    <cellStyle name="Bemærk! 2 11 3 2" xfId="2998"/>
    <cellStyle name="Bemærk! 2 11 30" xfId="1987"/>
    <cellStyle name="Bemærk! 2 11 30 2" xfId="4742"/>
    <cellStyle name="Bemærk! 2 11 31" xfId="2049"/>
    <cellStyle name="Bemærk! 2 11 31 2" xfId="4804"/>
    <cellStyle name="Bemærk! 2 11 32" xfId="2111"/>
    <cellStyle name="Bemærk! 2 11 32 2" xfId="4866"/>
    <cellStyle name="Bemærk! 2 11 33" xfId="2173"/>
    <cellStyle name="Bemærk! 2 11 33 2" xfId="4928"/>
    <cellStyle name="Bemærk! 2 11 34" xfId="2235"/>
    <cellStyle name="Bemærk! 2 11 34 2" xfId="4990"/>
    <cellStyle name="Bemærk! 2 11 35" xfId="2296"/>
    <cellStyle name="Bemærk! 2 11 35 2" xfId="5051"/>
    <cellStyle name="Bemærk! 2 11 36" xfId="2357"/>
    <cellStyle name="Bemærk! 2 11 36 2" xfId="5112"/>
    <cellStyle name="Bemærk! 2 11 37" xfId="2418"/>
    <cellStyle name="Bemærk! 2 11 37 2" xfId="5173"/>
    <cellStyle name="Bemærk! 2 11 38" xfId="2833"/>
    <cellStyle name="Bemærk! 2 11 4" xfId="308"/>
    <cellStyle name="Bemærk! 2 11 4 2" xfId="3063"/>
    <cellStyle name="Bemærk! 2 11 5" xfId="372"/>
    <cellStyle name="Bemærk! 2 11 5 2" xfId="3127"/>
    <cellStyle name="Bemærk! 2 11 6" xfId="437"/>
    <cellStyle name="Bemærk! 2 11 6 2" xfId="3192"/>
    <cellStyle name="Bemærk! 2 11 7" xfId="501"/>
    <cellStyle name="Bemærk! 2 11 7 2" xfId="3256"/>
    <cellStyle name="Bemærk! 2 11 8" xfId="566"/>
    <cellStyle name="Bemærk! 2 11 8 2" xfId="3321"/>
    <cellStyle name="Bemærk! 2 11 9" xfId="631"/>
    <cellStyle name="Bemærk! 2 11 9 2" xfId="3386"/>
    <cellStyle name="Bemærk! 2 12" xfId="91"/>
    <cellStyle name="Bemærk! 2 12 10" xfId="709"/>
    <cellStyle name="Bemærk! 2 12 10 2" xfId="3464"/>
    <cellStyle name="Bemærk! 2 12 11" xfId="773"/>
    <cellStyle name="Bemærk! 2 12 11 2" xfId="3528"/>
    <cellStyle name="Bemærk! 2 12 12" xfId="838"/>
    <cellStyle name="Bemærk! 2 12 12 2" xfId="3593"/>
    <cellStyle name="Bemærk! 2 12 13" xfId="901"/>
    <cellStyle name="Bemærk! 2 12 13 2" xfId="3656"/>
    <cellStyle name="Bemærk! 2 12 14" xfId="965"/>
    <cellStyle name="Bemærk! 2 12 14 2" xfId="3720"/>
    <cellStyle name="Bemærk! 2 12 15" xfId="1031"/>
    <cellStyle name="Bemærk! 2 12 15 2" xfId="3786"/>
    <cellStyle name="Bemærk! 2 12 16" xfId="1095"/>
    <cellStyle name="Bemærk! 2 12 16 2" xfId="3850"/>
    <cellStyle name="Bemærk! 2 12 17" xfId="1161"/>
    <cellStyle name="Bemærk! 2 12 17 2" xfId="3916"/>
    <cellStyle name="Bemærk! 2 12 18" xfId="1226"/>
    <cellStyle name="Bemærk! 2 12 18 2" xfId="3981"/>
    <cellStyle name="Bemærk! 2 12 19" xfId="1291"/>
    <cellStyle name="Bemærk! 2 12 19 2" xfId="4046"/>
    <cellStyle name="Bemærk! 2 12 2" xfId="190"/>
    <cellStyle name="Bemærk! 2 12 2 2" xfId="2945"/>
    <cellStyle name="Bemærk! 2 12 20" xfId="1356"/>
    <cellStyle name="Bemærk! 2 12 20 2" xfId="4111"/>
    <cellStyle name="Bemærk! 2 12 21" xfId="1421"/>
    <cellStyle name="Bemærk! 2 12 21 2" xfId="4176"/>
    <cellStyle name="Bemærk! 2 12 22" xfId="1486"/>
    <cellStyle name="Bemærk! 2 12 22 2" xfId="4241"/>
    <cellStyle name="Bemærk! 2 12 23" xfId="1551"/>
    <cellStyle name="Bemærk! 2 12 23 2" xfId="4306"/>
    <cellStyle name="Bemærk! 2 12 24" xfId="1616"/>
    <cellStyle name="Bemærk! 2 12 24 2" xfId="4371"/>
    <cellStyle name="Bemærk! 2 12 25" xfId="1681"/>
    <cellStyle name="Bemærk! 2 12 25 2" xfId="4436"/>
    <cellStyle name="Bemærk! 2 12 26" xfId="1746"/>
    <cellStyle name="Bemærk! 2 12 26 2" xfId="4501"/>
    <cellStyle name="Bemærk! 2 12 27" xfId="1810"/>
    <cellStyle name="Bemærk! 2 12 27 2" xfId="4565"/>
    <cellStyle name="Bemærk! 2 12 28" xfId="1874"/>
    <cellStyle name="Bemærk! 2 12 28 2" xfId="4629"/>
    <cellStyle name="Bemærk! 2 12 29" xfId="1937"/>
    <cellStyle name="Bemærk! 2 12 29 2" xfId="4692"/>
    <cellStyle name="Bemærk! 2 12 3" xfId="256"/>
    <cellStyle name="Bemærk! 2 12 3 2" xfId="3011"/>
    <cellStyle name="Bemærk! 2 12 30" xfId="2000"/>
    <cellStyle name="Bemærk! 2 12 30 2" xfId="4755"/>
    <cellStyle name="Bemærk! 2 12 31" xfId="2062"/>
    <cellStyle name="Bemærk! 2 12 31 2" xfId="4817"/>
    <cellStyle name="Bemærk! 2 12 32" xfId="2124"/>
    <cellStyle name="Bemærk! 2 12 32 2" xfId="4879"/>
    <cellStyle name="Bemærk! 2 12 33" xfId="2186"/>
    <cellStyle name="Bemærk! 2 12 33 2" xfId="4941"/>
    <cellStyle name="Bemærk! 2 12 34" xfId="2248"/>
    <cellStyle name="Bemærk! 2 12 34 2" xfId="5003"/>
    <cellStyle name="Bemærk! 2 12 35" xfId="2309"/>
    <cellStyle name="Bemærk! 2 12 35 2" xfId="5064"/>
    <cellStyle name="Bemærk! 2 12 36" xfId="2370"/>
    <cellStyle name="Bemærk! 2 12 36 2" xfId="5125"/>
    <cellStyle name="Bemærk! 2 12 37" xfId="2431"/>
    <cellStyle name="Bemærk! 2 12 37 2" xfId="5186"/>
    <cellStyle name="Bemærk! 2 12 38" xfId="2846"/>
    <cellStyle name="Bemærk! 2 12 4" xfId="321"/>
    <cellStyle name="Bemærk! 2 12 4 2" xfId="3076"/>
    <cellStyle name="Bemærk! 2 12 5" xfId="385"/>
    <cellStyle name="Bemærk! 2 12 5 2" xfId="3140"/>
    <cellStyle name="Bemærk! 2 12 6" xfId="450"/>
    <cellStyle name="Bemærk! 2 12 6 2" xfId="3205"/>
    <cellStyle name="Bemærk! 2 12 7" xfId="514"/>
    <cellStyle name="Bemærk! 2 12 7 2" xfId="3269"/>
    <cellStyle name="Bemærk! 2 12 8" xfId="579"/>
    <cellStyle name="Bemærk! 2 12 8 2" xfId="3334"/>
    <cellStyle name="Bemærk! 2 12 9" xfId="644"/>
    <cellStyle name="Bemærk! 2 12 9 2" xfId="3399"/>
    <cellStyle name="Bemærk! 2 13" xfId="95"/>
    <cellStyle name="Bemærk! 2 13 10" xfId="713"/>
    <cellStyle name="Bemærk! 2 13 10 2" xfId="3468"/>
    <cellStyle name="Bemærk! 2 13 11" xfId="777"/>
    <cellStyle name="Bemærk! 2 13 11 2" xfId="3532"/>
    <cellStyle name="Bemærk! 2 13 12" xfId="842"/>
    <cellStyle name="Bemærk! 2 13 12 2" xfId="3597"/>
    <cellStyle name="Bemærk! 2 13 13" xfId="905"/>
    <cellStyle name="Bemærk! 2 13 13 2" xfId="3660"/>
    <cellStyle name="Bemærk! 2 13 14" xfId="969"/>
    <cellStyle name="Bemærk! 2 13 14 2" xfId="3724"/>
    <cellStyle name="Bemærk! 2 13 15" xfId="1035"/>
    <cellStyle name="Bemærk! 2 13 15 2" xfId="3790"/>
    <cellStyle name="Bemærk! 2 13 16" xfId="1099"/>
    <cellStyle name="Bemærk! 2 13 16 2" xfId="3854"/>
    <cellStyle name="Bemærk! 2 13 17" xfId="1165"/>
    <cellStyle name="Bemærk! 2 13 17 2" xfId="3920"/>
    <cellStyle name="Bemærk! 2 13 18" xfId="1230"/>
    <cellStyle name="Bemærk! 2 13 18 2" xfId="3985"/>
    <cellStyle name="Bemærk! 2 13 19" xfId="1295"/>
    <cellStyle name="Bemærk! 2 13 19 2" xfId="4050"/>
    <cellStyle name="Bemærk! 2 13 2" xfId="194"/>
    <cellStyle name="Bemærk! 2 13 2 2" xfId="2949"/>
    <cellStyle name="Bemærk! 2 13 20" xfId="1360"/>
    <cellStyle name="Bemærk! 2 13 20 2" xfId="4115"/>
    <cellStyle name="Bemærk! 2 13 21" xfId="1425"/>
    <cellStyle name="Bemærk! 2 13 21 2" xfId="4180"/>
    <cellStyle name="Bemærk! 2 13 22" xfId="1490"/>
    <cellStyle name="Bemærk! 2 13 22 2" xfId="4245"/>
    <cellStyle name="Bemærk! 2 13 23" xfId="1555"/>
    <cellStyle name="Bemærk! 2 13 23 2" xfId="4310"/>
    <cellStyle name="Bemærk! 2 13 24" xfId="1620"/>
    <cellStyle name="Bemærk! 2 13 24 2" xfId="4375"/>
    <cellStyle name="Bemærk! 2 13 25" xfId="1685"/>
    <cellStyle name="Bemærk! 2 13 25 2" xfId="4440"/>
    <cellStyle name="Bemærk! 2 13 26" xfId="1750"/>
    <cellStyle name="Bemærk! 2 13 26 2" xfId="4505"/>
    <cellStyle name="Bemærk! 2 13 27" xfId="1814"/>
    <cellStyle name="Bemærk! 2 13 27 2" xfId="4569"/>
    <cellStyle name="Bemærk! 2 13 28" xfId="1878"/>
    <cellStyle name="Bemærk! 2 13 28 2" xfId="4633"/>
    <cellStyle name="Bemærk! 2 13 29" xfId="1941"/>
    <cellStyle name="Bemærk! 2 13 29 2" xfId="4696"/>
    <cellStyle name="Bemærk! 2 13 3" xfId="260"/>
    <cellStyle name="Bemærk! 2 13 3 2" xfId="3015"/>
    <cellStyle name="Bemærk! 2 13 30" xfId="2004"/>
    <cellStyle name="Bemærk! 2 13 30 2" xfId="4759"/>
    <cellStyle name="Bemærk! 2 13 31" xfId="2066"/>
    <cellStyle name="Bemærk! 2 13 31 2" xfId="4821"/>
    <cellStyle name="Bemærk! 2 13 32" xfId="2128"/>
    <cellStyle name="Bemærk! 2 13 32 2" xfId="4883"/>
    <cellStyle name="Bemærk! 2 13 33" xfId="2190"/>
    <cellStyle name="Bemærk! 2 13 33 2" xfId="4945"/>
    <cellStyle name="Bemærk! 2 13 34" xfId="2252"/>
    <cellStyle name="Bemærk! 2 13 34 2" xfId="5007"/>
    <cellStyle name="Bemærk! 2 13 35" xfId="2313"/>
    <cellStyle name="Bemærk! 2 13 35 2" xfId="5068"/>
    <cellStyle name="Bemærk! 2 13 36" xfId="2374"/>
    <cellStyle name="Bemærk! 2 13 36 2" xfId="5129"/>
    <cellStyle name="Bemærk! 2 13 37" xfId="2435"/>
    <cellStyle name="Bemærk! 2 13 37 2" xfId="5190"/>
    <cellStyle name="Bemærk! 2 13 38" xfId="2850"/>
    <cellStyle name="Bemærk! 2 13 4" xfId="325"/>
    <cellStyle name="Bemærk! 2 13 4 2" xfId="3080"/>
    <cellStyle name="Bemærk! 2 13 5" xfId="389"/>
    <cellStyle name="Bemærk! 2 13 5 2" xfId="3144"/>
    <cellStyle name="Bemærk! 2 13 6" xfId="454"/>
    <cellStyle name="Bemærk! 2 13 6 2" xfId="3209"/>
    <cellStyle name="Bemærk! 2 13 7" xfId="518"/>
    <cellStyle name="Bemærk! 2 13 7 2" xfId="3273"/>
    <cellStyle name="Bemærk! 2 13 8" xfId="583"/>
    <cellStyle name="Bemærk! 2 13 8 2" xfId="3338"/>
    <cellStyle name="Bemærk! 2 13 9" xfId="648"/>
    <cellStyle name="Bemærk! 2 13 9 2" xfId="3403"/>
    <cellStyle name="Bemærk! 2 14" xfId="125"/>
    <cellStyle name="Bemærk! 2 14 2" xfId="2880"/>
    <cellStyle name="Bemærk! 2 15" xfId="127"/>
    <cellStyle name="Bemærk! 2 15 2" xfId="2882"/>
    <cellStyle name="Bemærk! 2 16" xfId="147"/>
    <cellStyle name="Bemærk! 2 16 2" xfId="2902"/>
    <cellStyle name="Bemærk! 2 17" xfId="212"/>
    <cellStyle name="Bemærk! 2 17 2" xfId="2967"/>
    <cellStyle name="Bemærk! 2 18" xfId="130"/>
    <cellStyle name="Bemærk! 2 18 2" xfId="2885"/>
    <cellStyle name="Bemærk! 2 19" xfId="133"/>
    <cellStyle name="Bemærk! 2 19 2" xfId="2888"/>
    <cellStyle name="Bemærk! 2 2" xfId="67"/>
    <cellStyle name="Bemærk! 2 2 10" xfId="685"/>
    <cellStyle name="Bemærk! 2 2 10 2" xfId="3440"/>
    <cellStyle name="Bemærk! 2 2 11" xfId="749"/>
    <cellStyle name="Bemærk! 2 2 11 2" xfId="3504"/>
    <cellStyle name="Bemærk! 2 2 12" xfId="814"/>
    <cellStyle name="Bemærk! 2 2 12 2" xfId="3569"/>
    <cellStyle name="Bemærk! 2 2 13" xfId="877"/>
    <cellStyle name="Bemærk! 2 2 13 2" xfId="3632"/>
    <cellStyle name="Bemærk! 2 2 14" xfId="941"/>
    <cellStyle name="Bemærk! 2 2 14 2" xfId="3696"/>
    <cellStyle name="Bemærk! 2 2 15" xfId="1007"/>
    <cellStyle name="Bemærk! 2 2 15 2" xfId="3762"/>
    <cellStyle name="Bemærk! 2 2 16" xfId="1071"/>
    <cellStyle name="Bemærk! 2 2 16 2" xfId="3826"/>
    <cellStyle name="Bemærk! 2 2 17" xfId="1137"/>
    <cellStyle name="Bemærk! 2 2 17 2" xfId="3892"/>
    <cellStyle name="Bemærk! 2 2 18" xfId="1202"/>
    <cellStyle name="Bemærk! 2 2 18 2" xfId="3957"/>
    <cellStyle name="Bemærk! 2 2 19" xfId="1267"/>
    <cellStyle name="Bemærk! 2 2 19 2" xfId="4022"/>
    <cellStyle name="Bemærk! 2 2 2" xfId="166"/>
    <cellStyle name="Bemærk! 2 2 2 2" xfId="2921"/>
    <cellStyle name="Bemærk! 2 2 2 2 2" xfId="5755"/>
    <cellStyle name="Bemærk! 2 2 2 3" xfId="5756"/>
    <cellStyle name="Bemærk! 2 2 20" xfId="1332"/>
    <cellStyle name="Bemærk! 2 2 20 2" xfId="4087"/>
    <cellStyle name="Bemærk! 2 2 21" xfId="1397"/>
    <cellStyle name="Bemærk! 2 2 21 2" xfId="4152"/>
    <cellStyle name="Bemærk! 2 2 22" xfId="1462"/>
    <cellStyle name="Bemærk! 2 2 22 2" xfId="4217"/>
    <cellStyle name="Bemærk! 2 2 23" xfId="1527"/>
    <cellStyle name="Bemærk! 2 2 23 2" xfId="4282"/>
    <cellStyle name="Bemærk! 2 2 24" xfId="1592"/>
    <cellStyle name="Bemærk! 2 2 24 2" xfId="4347"/>
    <cellStyle name="Bemærk! 2 2 25" xfId="1657"/>
    <cellStyle name="Bemærk! 2 2 25 2" xfId="4412"/>
    <cellStyle name="Bemærk! 2 2 26" xfId="1722"/>
    <cellStyle name="Bemærk! 2 2 26 2" xfId="4477"/>
    <cellStyle name="Bemærk! 2 2 27" xfId="1786"/>
    <cellStyle name="Bemærk! 2 2 27 2" xfId="4541"/>
    <cellStyle name="Bemærk! 2 2 28" xfId="1850"/>
    <cellStyle name="Bemærk! 2 2 28 2" xfId="4605"/>
    <cellStyle name="Bemærk! 2 2 29" xfId="1913"/>
    <cellStyle name="Bemærk! 2 2 29 2" xfId="4668"/>
    <cellStyle name="Bemærk! 2 2 3" xfId="232"/>
    <cellStyle name="Bemærk! 2 2 3 2" xfId="2987"/>
    <cellStyle name="Bemærk! 2 2 3 2 2" xfId="5757"/>
    <cellStyle name="Bemærk! 2 2 3 3" xfId="5758"/>
    <cellStyle name="Bemærk! 2 2 30" xfId="1976"/>
    <cellStyle name="Bemærk! 2 2 30 2" xfId="4731"/>
    <cellStyle name="Bemærk! 2 2 31" xfId="2038"/>
    <cellStyle name="Bemærk! 2 2 31 2" xfId="4793"/>
    <cellStyle name="Bemærk! 2 2 32" xfId="2100"/>
    <cellStyle name="Bemærk! 2 2 32 2" xfId="4855"/>
    <cellStyle name="Bemærk! 2 2 33" xfId="2162"/>
    <cellStyle name="Bemærk! 2 2 33 2" xfId="4917"/>
    <cellStyle name="Bemærk! 2 2 34" xfId="2224"/>
    <cellStyle name="Bemærk! 2 2 34 2" xfId="4979"/>
    <cellStyle name="Bemærk! 2 2 35" xfId="2285"/>
    <cellStyle name="Bemærk! 2 2 35 2" xfId="5040"/>
    <cellStyle name="Bemærk! 2 2 36" xfId="2346"/>
    <cellStyle name="Bemærk! 2 2 36 2" xfId="5101"/>
    <cellStyle name="Bemærk! 2 2 37" xfId="2407"/>
    <cellStyle name="Bemærk! 2 2 37 2" xfId="5162"/>
    <cellStyle name="Bemærk! 2 2 38" xfId="2507"/>
    <cellStyle name="Bemærk! 2 2 39" xfId="2529"/>
    <cellStyle name="Bemærk! 2 2 4" xfId="297"/>
    <cellStyle name="Bemærk! 2 2 4 2" xfId="3052"/>
    <cellStyle name="Bemærk! 2 2 4 2 2" xfId="5759"/>
    <cellStyle name="Bemærk! 2 2 4 3" xfId="5760"/>
    <cellStyle name="Bemærk! 2 2 40" xfId="2504"/>
    <cellStyle name="Bemærk! 2 2 41" xfId="2632"/>
    <cellStyle name="Bemærk! 2 2 42" xfId="2667"/>
    <cellStyle name="Bemærk! 2 2 43" xfId="2703"/>
    <cellStyle name="Bemærk! 2 2 44" xfId="2738"/>
    <cellStyle name="Bemærk! 2 2 45" xfId="2763"/>
    <cellStyle name="Bemærk! 2 2 46" xfId="2453"/>
    <cellStyle name="Bemærk! 2 2 47" xfId="5761"/>
    <cellStyle name="Bemærk! 2 2 5" xfId="361"/>
    <cellStyle name="Bemærk! 2 2 5 2" xfId="3116"/>
    <cellStyle name="Bemærk! 2 2 5 3" xfId="5762"/>
    <cellStyle name="Bemærk! 2 2 6" xfId="426"/>
    <cellStyle name="Bemærk! 2 2 6 2" xfId="3181"/>
    <cellStyle name="Bemærk! 2 2 7" xfId="490"/>
    <cellStyle name="Bemærk! 2 2 7 2" xfId="3245"/>
    <cellStyle name="Bemærk! 2 2 8" xfId="555"/>
    <cellStyle name="Bemærk! 2 2 8 2" xfId="3310"/>
    <cellStyle name="Bemærk! 2 2 9" xfId="620"/>
    <cellStyle name="Bemærk! 2 2 9 2" xfId="3375"/>
    <cellStyle name="Bemærk! 2 20" xfId="144"/>
    <cellStyle name="Bemærk! 2 20 2" xfId="2899"/>
    <cellStyle name="Bemærk! 2 21" xfId="141"/>
    <cellStyle name="Bemærk! 2 21 2" xfId="2896"/>
    <cellStyle name="Bemærk! 2 22" xfId="145"/>
    <cellStyle name="Bemærk! 2 22 2" xfId="2900"/>
    <cellStyle name="Bemærk! 2 23" xfId="137"/>
    <cellStyle name="Bemærk! 2 23 2" xfId="2892"/>
    <cellStyle name="Bemærk! 2 24" xfId="215"/>
    <cellStyle name="Bemærk! 2 24 2" xfId="2970"/>
    <cellStyle name="Bemærk! 2 25" xfId="280"/>
    <cellStyle name="Bemærk! 2 25 2" xfId="3035"/>
    <cellStyle name="Bemærk! 2 26" xfId="216"/>
    <cellStyle name="Bemærk! 2 26 2" xfId="2971"/>
    <cellStyle name="Bemærk! 2 27" xfId="475"/>
    <cellStyle name="Bemærk! 2 27 2" xfId="3230"/>
    <cellStyle name="Bemærk! 2 28" xfId="474"/>
    <cellStyle name="Bemærk! 2 28 2" xfId="3229"/>
    <cellStyle name="Bemærk! 2 29" xfId="733"/>
    <cellStyle name="Bemærk! 2 29 2" xfId="3488"/>
    <cellStyle name="Bemærk! 2 3" xfId="64"/>
    <cellStyle name="Bemærk! 2 3 10" xfId="682"/>
    <cellStyle name="Bemærk! 2 3 10 2" xfId="3437"/>
    <cellStyle name="Bemærk! 2 3 11" xfId="746"/>
    <cellStyle name="Bemærk! 2 3 11 2" xfId="3501"/>
    <cellStyle name="Bemærk! 2 3 12" xfId="811"/>
    <cellStyle name="Bemærk! 2 3 12 2" xfId="3566"/>
    <cellStyle name="Bemærk! 2 3 13" xfId="874"/>
    <cellStyle name="Bemærk! 2 3 13 2" xfId="3629"/>
    <cellStyle name="Bemærk! 2 3 14" xfId="938"/>
    <cellStyle name="Bemærk! 2 3 14 2" xfId="3693"/>
    <cellStyle name="Bemærk! 2 3 15" xfId="1004"/>
    <cellStyle name="Bemærk! 2 3 15 2" xfId="3759"/>
    <cellStyle name="Bemærk! 2 3 16" xfId="1068"/>
    <cellStyle name="Bemærk! 2 3 16 2" xfId="3823"/>
    <cellStyle name="Bemærk! 2 3 17" xfId="1134"/>
    <cellStyle name="Bemærk! 2 3 17 2" xfId="3889"/>
    <cellStyle name="Bemærk! 2 3 18" xfId="1199"/>
    <cellStyle name="Bemærk! 2 3 18 2" xfId="3954"/>
    <cellStyle name="Bemærk! 2 3 19" xfId="1264"/>
    <cellStyle name="Bemærk! 2 3 19 2" xfId="4019"/>
    <cellStyle name="Bemærk! 2 3 2" xfId="163"/>
    <cellStyle name="Bemærk! 2 3 2 2" xfId="2918"/>
    <cellStyle name="Bemærk! 2 3 2 3" xfId="5763"/>
    <cellStyle name="Bemærk! 2 3 20" xfId="1329"/>
    <cellStyle name="Bemærk! 2 3 20 2" xfId="4084"/>
    <cellStyle name="Bemærk! 2 3 21" xfId="1394"/>
    <cellStyle name="Bemærk! 2 3 21 2" xfId="4149"/>
    <cellStyle name="Bemærk! 2 3 22" xfId="1459"/>
    <cellStyle name="Bemærk! 2 3 22 2" xfId="4214"/>
    <cellStyle name="Bemærk! 2 3 23" xfId="1524"/>
    <cellStyle name="Bemærk! 2 3 23 2" xfId="4279"/>
    <cellStyle name="Bemærk! 2 3 24" xfId="1589"/>
    <cellStyle name="Bemærk! 2 3 24 2" xfId="4344"/>
    <cellStyle name="Bemærk! 2 3 25" xfId="1654"/>
    <cellStyle name="Bemærk! 2 3 25 2" xfId="4409"/>
    <cellStyle name="Bemærk! 2 3 26" xfId="1719"/>
    <cellStyle name="Bemærk! 2 3 26 2" xfId="4474"/>
    <cellStyle name="Bemærk! 2 3 27" xfId="1783"/>
    <cellStyle name="Bemærk! 2 3 27 2" xfId="4538"/>
    <cellStyle name="Bemærk! 2 3 28" xfId="1847"/>
    <cellStyle name="Bemærk! 2 3 28 2" xfId="4602"/>
    <cellStyle name="Bemærk! 2 3 29" xfId="1910"/>
    <cellStyle name="Bemærk! 2 3 29 2" xfId="4665"/>
    <cellStyle name="Bemærk! 2 3 3" xfId="229"/>
    <cellStyle name="Bemærk! 2 3 3 2" xfId="2984"/>
    <cellStyle name="Bemærk! 2 3 30" xfId="1973"/>
    <cellStyle name="Bemærk! 2 3 30 2" xfId="4728"/>
    <cellStyle name="Bemærk! 2 3 31" xfId="2035"/>
    <cellStyle name="Bemærk! 2 3 31 2" xfId="4790"/>
    <cellStyle name="Bemærk! 2 3 32" xfId="2097"/>
    <cellStyle name="Bemærk! 2 3 32 2" xfId="4852"/>
    <cellStyle name="Bemærk! 2 3 33" xfId="2159"/>
    <cellStyle name="Bemærk! 2 3 33 2" xfId="4914"/>
    <cellStyle name="Bemærk! 2 3 34" xfId="2221"/>
    <cellStyle name="Bemærk! 2 3 34 2" xfId="4976"/>
    <cellStyle name="Bemærk! 2 3 35" xfId="2282"/>
    <cellStyle name="Bemærk! 2 3 35 2" xfId="5037"/>
    <cellStyle name="Bemærk! 2 3 36" xfId="2343"/>
    <cellStyle name="Bemærk! 2 3 36 2" xfId="5098"/>
    <cellStyle name="Bemærk! 2 3 37" xfId="2404"/>
    <cellStyle name="Bemærk! 2 3 37 2" xfId="5159"/>
    <cellStyle name="Bemærk! 2 3 38" xfId="2469"/>
    <cellStyle name="Bemærk! 2 3 39" xfId="2539"/>
    <cellStyle name="Bemærk! 2 3 4" xfId="294"/>
    <cellStyle name="Bemærk! 2 3 4 2" xfId="3049"/>
    <cellStyle name="Bemærk! 2 3 40" xfId="2576"/>
    <cellStyle name="Bemærk! 2 3 41" xfId="2607"/>
    <cellStyle name="Bemærk! 2 3 42" xfId="2642"/>
    <cellStyle name="Bemærk! 2 3 43" xfId="2677"/>
    <cellStyle name="Bemærk! 2 3 44" xfId="2713"/>
    <cellStyle name="Bemærk! 2 3 45" xfId="2485"/>
    <cellStyle name="Bemærk! 2 3 46" xfId="2769"/>
    <cellStyle name="Bemærk! 2 3 47" xfId="2788"/>
    <cellStyle name="Bemærk! 2 3 48" xfId="2809"/>
    <cellStyle name="Bemærk! 2 3 49" xfId="2752"/>
    <cellStyle name="Bemærk! 2 3 5" xfId="358"/>
    <cellStyle name="Bemærk! 2 3 5 2" xfId="3113"/>
    <cellStyle name="Bemærk! 2 3 50" xfId="5764"/>
    <cellStyle name="Bemærk! 2 3 6" xfId="423"/>
    <cellStyle name="Bemærk! 2 3 6 2" xfId="3178"/>
    <cellStyle name="Bemærk! 2 3 7" xfId="487"/>
    <cellStyle name="Bemærk! 2 3 7 2" xfId="3242"/>
    <cellStyle name="Bemærk! 2 3 8" xfId="552"/>
    <cellStyle name="Bemærk! 2 3 8 2" xfId="3307"/>
    <cellStyle name="Bemærk! 2 3 9" xfId="617"/>
    <cellStyle name="Bemærk! 2 3 9 2" xfId="3372"/>
    <cellStyle name="Bemærk! 2 30" xfId="539"/>
    <cellStyle name="Bemærk! 2 30 2" xfId="3294"/>
    <cellStyle name="Bemærk! 2 31" xfId="1117"/>
    <cellStyle name="Bemærk! 2 31 2" xfId="3872"/>
    <cellStyle name="Bemærk! 2 32" xfId="1055"/>
    <cellStyle name="Bemærk! 2 32 2" xfId="3810"/>
    <cellStyle name="Bemærk! 2 33" xfId="990"/>
    <cellStyle name="Bemærk! 2 33 2" xfId="3745"/>
    <cellStyle name="Bemærk! 2 34" xfId="988"/>
    <cellStyle name="Bemærk! 2 34 2" xfId="3743"/>
    <cellStyle name="Bemærk! 2 35" xfId="409"/>
    <cellStyle name="Bemærk! 2 35 2" xfId="3164"/>
    <cellStyle name="Bemærk! 2 36" xfId="992"/>
    <cellStyle name="Bemærk! 2 36 2" xfId="3747"/>
    <cellStyle name="Bemærk! 2 37" xfId="861"/>
    <cellStyle name="Bemærk! 2 37 2" xfId="3616"/>
    <cellStyle name="Bemærk! 2 38" xfId="1120"/>
    <cellStyle name="Bemærk! 2 38 2" xfId="3875"/>
    <cellStyle name="Bemærk! 2 39" xfId="1185"/>
    <cellStyle name="Bemærk! 2 39 2" xfId="3940"/>
    <cellStyle name="Bemærk! 2 4" xfId="66"/>
    <cellStyle name="Bemærk! 2 4 10" xfId="684"/>
    <cellStyle name="Bemærk! 2 4 10 2" xfId="3439"/>
    <cellStyle name="Bemærk! 2 4 11" xfId="748"/>
    <cellStyle name="Bemærk! 2 4 11 2" xfId="3503"/>
    <cellStyle name="Bemærk! 2 4 12" xfId="813"/>
    <cellStyle name="Bemærk! 2 4 12 2" xfId="3568"/>
    <cellStyle name="Bemærk! 2 4 13" xfId="876"/>
    <cellStyle name="Bemærk! 2 4 13 2" xfId="3631"/>
    <cellStyle name="Bemærk! 2 4 14" xfId="940"/>
    <cellStyle name="Bemærk! 2 4 14 2" xfId="3695"/>
    <cellStyle name="Bemærk! 2 4 15" xfId="1006"/>
    <cellStyle name="Bemærk! 2 4 15 2" xfId="3761"/>
    <cellStyle name="Bemærk! 2 4 16" xfId="1070"/>
    <cellStyle name="Bemærk! 2 4 16 2" xfId="3825"/>
    <cellStyle name="Bemærk! 2 4 17" xfId="1136"/>
    <cellStyle name="Bemærk! 2 4 17 2" xfId="3891"/>
    <cellStyle name="Bemærk! 2 4 18" xfId="1201"/>
    <cellStyle name="Bemærk! 2 4 18 2" xfId="3956"/>
    <cellStyle name="Bemærk! 2 4 19" xfId="1266"/>
    <cellStyle name="Bemærk! 2 4 19 2" xfId="4021"/>
    <cellStyle name="Bemærk! 2 4 2" xfId="165"/>
    <cellStyle name="Bemærk! 2 4 2 2" xfId="2920"/>
    <cellStyle name="Bemærk! 2 4 2 3" xfId="5765"/>
    <cellStyle name="Bemærk! 2 4 20" xfId="1331"/>
    <cellStyle name="Bemærk! 2 4 20 2" xfId="4086"/>
    <cellStyle name="Bemærk! 2 4 21" xfId="1396"/>
    <cellStyle name="Bemærk! 2 4 21 2" xfId="4151"/>
    <cellStyle name="Bemærk! 2 4 22" xfId="1461"/>
    <cellStyle name="Bemærk! 2 4 22 2" xfId="4216"/>
    <cellStyle name="Bemærk! 2 4 23" xfId="1526"/>
    <cellStyle name="Bemærk! 2 4 23 2" xfId="4281"/>
    <cellStyle name="Bemærk! 2 4 24" xfId="1591"/>
    <cellStyle name="Bemærk! 2 4 24 2" xfId="4346"/>
    <cellStyle name="Bemærk! 2 4 25" xfId="1656"/>
    <cellStyle name="Bemærk! 2 4 25 2" xfId="4411"/>
    <cellStyle name="Bemærk! 2 4 26" xfId="1721"/>
    <cellStyle name="Bemærk! 2 4 26 2" xfId="4476"/>
    <cellStyle name="Bemærk! 2 4 27" xfId="1785"/>
    <cellStyle name="Bemærk! 2 4 27 2" xfId="4540"/>
    <cellStyle name="Bemærk! 2 4 28" xfId="1849"/>
    <cellStyle name="Bemærk! 2 4 28 2" xfId="4604"/>
    <cellStyle name="Bemærk! 2 4 29" xfId="1912"/>
    <cellStyle name="Bemærk! 2 4 29 2" xfId="4667"/>
    <cellStyle name="Bemærk! 2 4 3" xfId="231"/>
    <cellStyle name="Bemærk! 2 4 3 2" xfId="2986"/>
    <cellStyle name="Bemærk! 2 4 30" xfId="1975"/>
    <cellStyle name="Bemærk! 2 4 30 2" xfId="4730"/>
    <cellStyle name="Bemærk! 2 4 31" xfId="2037"/>
    <cellStyle name="Bemærk! 2 4 31 2" xfId="4792"/>
    <cellStyle name="Bemærk! 2 4 32" xfId="2099"/>
    <cellStyle name="Bemærk! 2 4 32 2" xfId="4854"/>
    <cellStyle name="Bemærk! 2 4 33" xfId="2161"/>
    <cellStyle name="Bemærk! 2 4 33 2" xfId="4916"/>
    <cellStyle name="Bemærk! 2 4 34" xfId="2223"/>
    <cellStyle name="Bemærk! 2 4 34 2" xfId="4978"/>
    <cellStyle name="Bemærk! 2 4 35" xfId="2284"/>
    <cellStyle name="Bemærk! 2 4 35 2" xfId="5039"/>
    <cellStyle name="Bemærk! 2 4 36" xfId="2345"/>
    <cellStyle name="Bemærk! 2 4 36 2" xfId="5100"/>
    <cellStyle name="Bemærk! 2 4 37" xfId="2406"/>
    <cellStyle name="Bemærk! 2 4 37 2" xfId="5161"/>
    <cellStyle name="Bemærk! 2 4 38" xfId="2466"/>
    <cellStyle name="Bemærk! 2 4 39" xfId="2542"/>
    <cellStyle name="Bemærk! 2 4 4" xfId="296"/>
    <cellStyle name="Bemærk! 2 4 4 2" xfId="3051"/>
    <cellStyle name="Bemærk! 2 4 40" xfId="2579"/>
    <cellStyle name="Bemærk! 2 4 41" xfId="2610"/>
    <cellStyle name="Bemærk! 2 4 42" xfId="2645"/>
    <cellStyle name="Bemærk! 2 4 43" xfId="2680"/>
    <cellStyle name="Bemærk! 2 4 44" xfId="2716"/>
    <cellStyle name="Bemærk! 2 4 45" xfId="2494"/>
    <cellStyle name="Bemærk! 2 4 46" xfId="2772"/>
    <cellStyle name="Bemærk! 2 4 47" xfId="2790"/>
    <cellStyle name="Bemærk! 2 4 48" xfId="2568"/>
    <cellStyle name="Bemærk! 2 4 49" xfId="2832"/>
    <cellStyle name="Bemærk! 2 4 5" xfId="360"/>
    <cellStyle name="Bemærk! 2 4 5 2" xfId="3115"/>
    <cellStyle name="Bemærk! 2 4 50" xfId="5766"/>
    <cellStyle name="Bemærk! 2 4 6" xfId="425"/>
    <cellStyle name="Bemærk! 2 4 6 2" xfId="3180"/>
    <cellStyle name="Bemærk! 2 4 7" xfId="489"/>
    <cellStyle name="Bemærk! 2 4 7 2" xfId="3244"/>
    <cellStyle name="Bemærk! 2 4 8" xfId="554"/>
    <cellStyle name="Bemærk! 2 4 8 2" xfId="3309"/>
    <cellStyle name="Bemærk! 2 4 9" xfId="619"/>
    <cellStyle name="Bemærk! 2 4 9 2" xfId="3374"/>
    <cellStyle name="Bemærk! 2 40" xfId="1250"/>
    <cellStyle name="Bemærk! 2 40 2" xfId="4005"/>
    <cellStyle name="Bemærk! 2 41" xfId="1315"/>
    <cellStyle name="Bemærk! 2 41 2" xfId="4070"/>
    <cellStyle name="Bemærk! 2 42" xfId="1380"/>
    <cellStyle name="Bemærk! 2 42 2" xfId="4135"/>
    <cellStyle name="Bemærk! 2 43" xfId="1445"/>
    <cellStyle name="Bemærk! 2 43 2" xfId="4200"/>
    <cellStyle name="Bemærk! 2 44" xfId="1510"/>
    <cellStyle name="Bemærk! 2 44 2" xfId="4265"/>
    <cellStyle name="Bemærk! 2 45" xfId="1575"/>
    <cellStyle name="Bemærk! 2 45 2" xfId="4330"/>
    <cellStyle name="Bemærk! 2 46" xfId="1640"/>
    <cellStyle name="Bemærk! 2 46 2" xfId="4395"/>
    <cellStyle name="Bemærk! 2 47" xfId="1705"/>
    <cellStyle name="Bemærk! 2 47 2" xfId="4460"/>
    <cellStyle name="Bemærk! 2 48" xfId="1770"/>
    <cellStyle name="Bemærk! 2 48 2" xfId="4525"/>
    <cellStyle name="Bemærk! 2 49" xfId="1834"/>
    <cellStyle name="Bemærk! 2 49 2" xfId="4589"/>
    <cellStyle name="Bemærk! 2 5" xfId="80"/>
    <cellStyle name="Bemærk! 2 5 10" xfId="698"/>
    <cellStyle name="Bemærk! 2 5 10 2" xfId="3453"/>
    <cellStyle name="Bemærk! 2 5 11" xfId="762"/>
    <cellStyle name="Bemærk! 2 5 11 2" xfId="3517"/>
    <cellStyle name="Bemærk! 2 5 12" xfId="827"/>
    <cellStyle name="Bemærk! 2 5 12 2" xfId="3582"/>
    <cellStyle name="Bemærk! 2 5 13" xfId="890"/>
    <cellStyle name="Bemærk! 2 5 13 2" xfId="3645"/>
    <cellStyle name="Bemærk! 2 5 14" xfId="954"/>
    <cellStyle name="Bemærk! 2 5 14 2" xfId="3709"/>
    <cellStyle name="Bemærk! 2 5 15" xfId="1020"/>
    <cellStyle name="Bemærk! 2 5 15 2" xfId="3775"/>
    <cellStyle name="Bemærk! 2 5 16" xfId="1084"/>
    <cellStyle name="Bemærk! 2 5 16 2" xfId="3839"/>
    <cellStyle name="Bemærk! 2 5 17" xfId="1150"/>
    <cellStyle name="Bemærk! 2 5 17 2" xfId="3905"/>
    <cellStyle name="Bemærk! 2 5 18" xfId="1215"/>
    <cellStyle name="Bemærk! 2 5 18 2" xfId="3970"/>
    <cellStyle name="Bemærk! 2 5 19" xfId="1280"/>
    <cellStyle name="Bemærk! 2 5 19 2" xfId="4035"/>
    <cellStyle name="Bemærk! 2 5 2" xfId="179"/>
    <cellStyle name="Bemærk! 2 5 2 2" xfId="2934"/>
    <cellStyle name="Bemærk! 2 5 2 3" xfId="5767"/>
    <cellStyle name="Bemærk! 2 5 20" xfId="1345"/>
    <cellStyle name="Bemærk! 2 5 20 2" xfId="4100"/>
    <cellStyle name="Bemærk! 2 5 21" xfId="1410"/>
    <cellStyle name="Bemærk! 2 5 21 2" xfId="4165"/>
    <cellStyle name="Bemærk! 2 5 22" xfId="1475"/>
    <cellStyle name="Bemærk! 2 5 22 2" xfId="4230"/>
    <cellStyle name="Bemærk! 2 5 23" xfId="1540"/>
    <cellStyle name="Bemærk! 2 5 23 2" xfId="4295"/>
    <cellStyle name="Bemærk! 2 5 24" xfId="1605"/>
    <cellStyle name="Bemærk! 2 5 24 2" xfId="4360"/>
    <cellStyle name="Bemærk! 2 5 25" xfId="1670"/>
    <cellStyle name="Bemærk! 2 5 25 2" xfId="4425"/>
    <cellStyle name="Bemærk! 2 5 26" xfId="1735"/>
    <cellStyle name="Bemærk! 2 5 26 2" xfId="4490"/>
    <cellStyle name="Bemærk! 2 5 27" xfId="1799"/>
    <cellStyle name="Bemærk! 2 5 27 2" xfId="4554"/>
    <cellStyle name="Bemærk! 2 5 28" xfId="1863"/>
    <cellStyle name="Bemærk! 2 5 28 2" xfId="4618"/>
    <cellStyle name="Bemærk! 2 5 29" xfId="1926"/>
    <cellStyle name="Bemærk! 2 5 29 2" xfId="4681"/>
    <cellStyle name="Bemærk! 2 5 3" xfId="245"/>
    <cellStyle name="Bemærk! 2 5 3 2" xfId="3000"/>
    <cellStyle name="Bemærk! 2 5 30" xfId="1989"/>
    <cellStyle name="Bemærk! 2 5 30 2" xfId="4744"/>
    <cellStyle name="Bemærk! 2 5 31" xfId="2051"/>
    <cellStyle name="Bemærk! 2 5 31 2" xfId="4806"/>
    <cellStyle name="Bemærk! 2 5 32" xfId="2113"/>
    <cellStyle name="Bemærk! 2 5 32 2" xfId="4868"/>
    <cellStyle name="Bemærk! 2 5 33" xfId="2175"/>
    <cellStyle name="Bemærk! 2 5 33 2" xfId="4930"/>
    <cellStyle name="Bemærk! 2 5 34" xfId="2237"/>
    <cellStyle name="Bemærk! 2 5 34 2" xfId="4992"/>
    <cellStyle name="Bemærk! 2 5 35" xfId="2298"/>
    <cellStyle name="Bemærk! 2 5 35 2" xfId="5053"/>
    <cellStyle name="Bemærk! 2 5 36" xfId="2359"/>
    <cellStyle name="Bemærk! 2 5 36 2" xfId="5114"/>
    <cellStyle name="Bemærk! 2 5 37" xfId="2420"/>
    <cellStyle name="Bemærk! 2 5 37 2" xfId="5175"/>
    <cellStyle name="Bemærk! 2 5 38" xfId="2491"/>
    <cellStyle name="Bemærk! 2 5 39" xfId="2530"/>
    <cellStyle name="Bemærk! 2 5 4" xfId="310"/>
    <cellStyle name="Bemærk! 2 5 4 2" xfId="3065"/>
    <cellStyle name="Bemærk! 2 5 40" xfId="2569"/>
    <cellStyle name="Bemærk! 2 5 41" xfId="2510"/>
    <cellStyle name="Bemærk! 2 5 42" xfId="2633"/>
    <cellStyle name="Bemærk! 2 5 43" xfId="2668"/>
    <cellStyle name="Bemærk! 2 5 44" xfId="2704"/>
    <cellStyle name="Bemærk! 2 5 45" xfId="2739"/>
    <cellStyle name="Bemærk! 2 5 46" xfId="2764"/>
    <cellStyle name="Bemærk! 2 5 47" xfId="2755"/>
    <cellStyle name="Bemærk! 2 5 48" xfId="2750"/>
    <cellStyle name="Bemærk! 2 5 49" xfId="2813"/>
    <cellStyle name="Bemærk! 2 5 5" xfId="374"/>
    <cellStyle name="Bemærk! 2 5 5 2" xfId="3129"/>
    <cellStyle name="Bemærk! 2 5 50" xfId="5768"/>
    <cellStyle name="Bemærk! 2 5 6" xfId="439"/>
    <cellStyle name="Bemærk! 2 5 6 2" xfId="3194"/>
    <cellStyle name="Bemærk! 2 5 7" xfId="503"/>
    <cellStyle name="Bemærk! 2 5 7 2" xfId="3258"/>
    <cellStyle name="Bemærk! 2 5 8" xfId="568"/>
    <cellStyle name="Bemærk! 2 5 8 2" xfId="3323"/>
    <cellStyle name="Bemærk! 2 5 9" xfId="633"/>
    <cellStyle name="Bemærk! 2 5 9 2" xfId="3388"/>
    <cellStyle name="Bemærk! 2 50" xfId="2479"/>
    <cellStyle name="Bemærk! 2 51" xfId="2572"/>
    <cellStyle name="Bemærk! 2 52" xfId="2574"/>
    <cellStyle name="Bemærk! 2 53" xfId="5769"/>
    <cellStyle name="Bemærk! 2 6" xfId="70"/>
    <cellStyle name="Bemærk! 2 6 10" xfId="688"/>
    <cellStyle name="Bemærk! 2 6 10 2" xfId="3443"/>
    <cellStyle name="Bemærk! 2 6 11" xfId="752"/>
    <cellStyle name="Bemærk! 2 6 11 2" xfId="3507"/>
    <cellStyle name="Bemærk! 2 6 12" xfId="817"/>
    <cellStyle name="Bemærk! 2 6 12 2" xfId="3572"/>
    <cellStyle name="Bemærk! 2 6 13" xfId="880"/>
    <cellStyle name="Bemærk! 2 6 13 2" xfId="3635"/>
    <cellStyle name="Bemærk! 2 6 14" xfId="944"/>
    <cellStyle name="Bemærk! 2 6 14 2" xfId="3699"/>
    <cellStyle name="Bemærk! 2 6 15" xfId="1010"/>
    <cellStyle name="Bemærk! 2 6 15 2" xfId="3765"/>
    <cellStyle name="Bemærk! 2 6 16" xfId="1074"/>
    <cellStyle name="Bemærk! 2 6 16 2" xfId="3829"/>
    <cellStyle name="Bemærk! 2 6 17" xfId="1140"/>
    <cellStyle name="Bemærk! 2 6 17 2" xfId="3895"/>
    <cellStyle name="Bemærk! 2 6 18" xfId="1205"/>
    <cellStyle name="Bemærk! 2 6 18 2" xfId="3960"/>
    <cellStyle name="Bemærk! 2 6 19" xfId="1270"/>
    <cellStyle name="Bemærk! 2 6 19 2" xfId="4025"/>
    <cellStyle name="Bemærk! 2 6 2" xfId="169"/>
    <cellStyle name="Bemærk! 2 6 2 2" xfId="2924"/>
    <cellStyle name="Bemærk! 2 6 20" xfId="1335"/>
    <cellStyle name="Bemærk! 2 6 20 2" xfId="4090"/>
    <cellStyle name="Bemærk! 2 6 21" xfId="1400"/>
    <cellStyle name="Bemærk! 2 6 21 2" xfId="4155"/>
    <cellStyle name="Bemærk! 2 6 22" xfId="1465"/>
    <cellStyle name="Bemærk! 2 6 22 2" xfId="4220"/>
    <cellStyle name="Bemærk! 2 6 23" xfId="1530"/>
    <cellStyle name="Bemærk! 2 6 23 2" xfId="4285"/>
    <cellStyle name="Bemærk! 2 6 24" xfId="1595"/>
    <cellStyle name="Bemærk! 2 6 24 2" xfId="4350"/>
    <cellStyle name="Bemærk! 2 6 25" xfId="1660"/>
    <cellStyle name="Bemærk! 2 6 25 2" xfId="4415"/>
    <cellStyle name="Bemærk! 2 6 26" xfId="1725"/>
    <cellStyle name="Bemærk! 2 6 26 2" xfId="4480"/>
    <cellStyle name="Bemærk! 2 6 27" xfId="1789"/>
    <cellStyle name="Bemærk! 2 6 27 2" xfId="4544"/>
    <cellStyle name="Bemærk! 2 6 28" xfId="1853"/>
    <cellStyle name="Bemærk! 2 6 28 2" xfId="4608"/>
    <cellStyle name="Bemærk! 2 6 29" xfId="1916"/>
    <cellStyle name="Bemærk! 2 6 29 2" xfId="4671"/>
    <cellStyle name="Bemærk! 2 6 3" xfId="235"/>
    <cellStyle name="Bemærk! 2 6 3 2" xfId="2990"/>
    <cellStyle name="Bemærk! 2 6 30" xfId="1979"/>
    <cellStyle name="Bemærk! 2 6 30 2" xfId="4734"/>
    <cellStyle name="Bemærk! 2 6 31" xfId="2041"/>
    <cellStyle name="Bemærk! 2 6 31 2" xfId="4796"/>
    <cellStyle name="Bemærk! 2 6 32" xfId="2103"/>
    <cellStyle name="Bemærk! 2 6 32 2" xfId="4858"/>
    <cellStyle name="Bemærk! 2 6 33" xfId="2165"/>
    <cellStyle name="Bemærk! 2 6 33 2" xfId="4920"/>
    <cellStyle name="Bemærk! 2 6 34" xfId="2227"/>
    <cellStyle name="Bemærk! 2 6 34 2" xfId="4982"/>
    <cellStyle name="Bemærk! 2 6 35" xfId="2288"/>
    <cellStyle name="Bemærk! 2 6 35 2" xfId="5043"/>
    <cellStyle name="Bemærk! 2 6 36" xfId="2349"/>
    <cellStyle name="Bemærk! 2 6 36 2" xfId="5104"/>
    <cellStyle name="Bemærk! 2 6 37" xfId="2410"/>
    <cellStyle name="Bemærk! 2 6 37 2" xfId="5165"/>
    <cellStyle name="Bemærk! 2 6 38" xfId="2456"/>
    <cellStyle name="Bemærk! 2 6 39" xfId="2552"/>
    <cellStyle name="Bemærk! 2 6 4" xfId="300"/>
    <cellStyle name="Bemærk! 2 6 4 2" xfId="3055"/>
    <cellStyle name="Bemærk! 2 6 40" xfId="2589"/>
    <cellStyle name="Bemærk! 2 6 41" xfId="2620"/>
    <cellStyle name="Bemærk! 2 6 42" xfId="2655"/>
    <cellStyle name="Bemærk! 2 6 43" xfId="2690"/>
    <cellStyle name="Bemærk! 2 6 44" xfId="2726"/>
    <cellStyle name="Bemærk! 2 6 45" xfId="2483"/>
    <cellStyle name="Bemærk! 2 6 46" xfId="2781"/>
    <cellStyle name="Bemærk! 2 6 47" xfId="2799"/>
    <cellStyle name="Bemærk! 2 6 48" xfId="2756"/>
    <cellStyle name="Bemærk! 2 6 49" xfId="2825"/>
    <cellStyle name="Bemærk! 2 6 5" xfId="364"/>
    <cellStyle name="Bemærk! 2 6 5 2" xfId="3119"/>
    <cellStyle name="Bemærk! 2 6 50" xfId="5770"/>
    <cellStyle name="Bemærk! 2 6 6" xfId="429"/>
    <cellStyle name="Bemærk! 2 6 6 2" xfId="3184"/>
    <cellStyle name="Bemærk! 2 6 7" xfId="493"/>
    <cellStyle name="Bemærk! 2 6 7 2" xfId="3248"/>
    <cellStyle name="Bemærk! 2 6 8" xfId="558"/>
    <cellStyle name="Bemærk! 2 6 8 2" xfId="3313"/>
    <cellStyle name="Bemærk! 2 6 9" xfId="623"/>
    <cellStyle name="Bemærk! 2 6 9 2" xfId="3378"/>
    <cellStyle name="Bemærk! 2 7" xfId="62"/>
    <cellStyle name="Bemærk! 2 7 10" xfId="680"/>
    <cellStyle name="Bemærk! 2 7 10 2" xfId="3435"/>
    <cellStyle name="Bemærk! 2 7 11" xfId="744"/>
    <cellStyle name="Bemærk! 2 7 11 2" xfId="3499"/>
    <cellStyle name="Bemærk! 2 7 12" xfId="809"/>
    <cellStyle name="Bemærk! 2 7 12 2" xfId="3564"/>
    <cellStyle name="Bemærk! 2 7 13" xfId="872"/>
    <cellStyle name="Bemærk! 2 7 13 2" xfId="3627"/>
    <cellStyle name="Bemærk! 2 7 14" xfId="936"/>
    <cellStyle name="Bemærk! 2 7 14 2" xfId="3691"/>
    <cellStyle name="Bemærk! 2 7 15" xfId="1002"/>
    <cellStyle name="Bemærk! 2 7 15 2" xfId="3757"/>
    <cellStyle name="Bemærk! 2 7 16" xfId="1066"/>
    <cellStyle name="Bemærk! 2 7 16 2" xfId="3821"/>
    <cellStyle name="Bemærk! 2 7 17" xfId="1132"/>
    <cellStyle name="Bemærk! 2 7 17 2" xfId="3887"/>
    <cellStyle name="Bemærk! 2 7 18" xfId="1197"/>
    <cellStyle name="Bemærk! 2 7 18 2" xfId="3952"/>
    <cellStyle name="Bemærk! 2 7 19" xfId="1262"/>
    <cellStyle name="Bemærk! 2 7 19 2" xfId="4017"/>
    <cellStyle name="Bemærk! 2 7 2" xfId="161"/>
    <cellStyle name="Bemærk! 2 7 2 2" xfId="2916"/>
    <cellStyle name="Bemærk! 2 7 20" xfId="1327"/>
    <cellStyle name="Bemærk! 2 7 20 2" xfId="4082"/>
    <cellStyle name="Bemærk! 2 7 21" xfId="1392"/>
    <cellStyle name="Bemærk! 2 7 21 2" xfId="4147"/>
    <cellStyle name="Bemærk! 2 7 22" xfId="1457"/>
    <cellStyle name="Bemærk! 2 7 22 2" xfId="4212"/>
    <cellStyle name="Bemærk! 2 7 23" xfId="1522"/>
    <cellStyle name="Bemærk! 2 7 23 2" xfId="4277"/>
    <cellStyle name="Bemærk! 2 7 24" xfId="1587"/>
    <cellStyle name="Bemærk! 2 7 24 2" xfId="4342"/>
    <cellStyle name="Bemærk! 2 7 25" xfId="1652"/>
    <cellStyle name="Bemærk! 2 7 25 2" xfId="4407"/>
    <cellStyle name="Bemærk! 2 7 26" xfId="1717"/>
    <cellStyle name="Bemærk! 2 7 26 2" xfId="4472"/>
    <cellStyle name="Bemærk! 2 7 27" xfId="1781"/>
    <cellStyle name="Bemærk! 2 7 27 2" xfId="4536"/>
    <cellStyle name="Bemærk! 2 7 28" xfId="1845"/>
    <cellStyle name="Bemærk! 2 7 28 2" xfId="4600"/>
    <cellStyle name="Bemærk! 2 7 29" xfId="1908"/>
    <cellStyle name="Bemærk! 2 7 29 2" xfId="4663"/>
    <cellStyle name="Bemærk! 2 7 3" xfId="227"/>
    <cellStyle name="Bemærk! 2 7 3 2" xfId="2982"/>
    <cellStyle name="Bemærk! 2 7 30" xfId="1971"/>
    <cellStyle name="Bemærk! 2 7 30 2" xfId="4726"/>
    <cellStyle name="Bemærk! 2 7 31" xfId="2033"/>
    <cellStyle name="Bemærk! 2 7 31 2" xfId="4788"/>
    <cellStyle name="Bemærk! 2 7 32" xfId="2095"/>
    <cellStyle name="Bemærk! 2 7 32 2" xfId="4850"/>
    <cellStyle name="Bemærk! 2 7 33" xfId="2157"/>
    <cellStyle name="Bemærk! 2 7 33 2" xfId="4912"/>
    <cellStyle name="Bemærk! 2 7 34" xfId="2219"/>
    <cellStyle name="Bemærk! 2 7 34 2" xfId="4974"/>
    <cellStyle name="Bemærk! 2 7 35" xfId="2280"/>
    <cellStyle name="Bemærk! 2 7 35 2" xfId="5035"/>
    <cellStyle name="Bemærk! 2 7 36" xfId="2341"/>
    <cellStyle name="Bemærk! 2 7 36 2" xfId="5096"/>
    <cellStyle name="Bemærk! 2 7 37" xfId="2402"/>
    <cellStyle name="Bemærk! 2 7 37 2" xfId="5157"/>
    <cellStyle name="Bemærk! 2 7 38" xfId="2496"/>
    <cellStyle name="Bemærk! 2 7 39" xfId="2470"/>
    <cellStyle name="Bemærk! 2 7 4" xfId="292"/>
    <cellStyle name="Bemærk! 2 7 4 2" xfId="3047"/>
    <cellStyle name="Bemærk! 2 7 40" xfId="2538"/>
    <cellStyle name="Bemærk! 2 7 41" xfId="2575"/>
    <cellStyle name="Bemærk! 2 7 42" xfId="2606"/>
    <cellStyle name="Bemærk! 2 7 43" xfId="2641"/>
    <cellStyle name="Bemærk! 2 7 44" xfId="2676"/>
    <cellStyle name="Bemærk! 2 7 45" xfId="2712"/>
    <cellStyle name="Bemærk! 2 7 46" xfId="2495"/>
    <cellStyle name="Bemærk! 2 7 47" xfId="2830"/>
    <cellStyle name="Bemærk! 2 7 48" xfId="5771"/>
    <cellStyle name="Bemærk! 2 7 5" xfId="356"/>
    <cellStyle name="Bemærk! 2 7 5 2" xfId="3111"/>
    <cellStyle name="Bemærk! 2 7 6" xfId="421"/>
    <cellStyle name="Bemærk! 2 7 6 2" xfId="3176"/>
    <cellStyle name="Bemærk! 2 7 7" xfId="485"/>
    <cellStyle name="Bemærk! 2 7 7 2" xfId="3240"/>
    <cellStyle name="Bemærk! 2 7 8" xfId="550"/>
    <cellStyle name="Bemærk! 2 7 8 2" xfId="3305"/>
    <cellStyle name="Bemærk! 2 7 9" xfId="615"/>
    <cellStyle name="Bemærk! 2 7 9 2" xfId="3370"/>
    <cellStyle name="Bemærk! 2 8" xfId="56"/>
    <cellStyle name="Bemærk! 2 8 10" xfId="674"/>
    <cellStyle name="Bemærk! 2 8 10 2" xfId="3429"/>
    <cellStyle name="Bemærk! 2 8 11" xfId="738"/>
    <cellStyle name="Bemærk! 2 8 11 2" xfId="3493"/>
    <cellStyle name="Bemærk! 2 8 12" xfId="803"/>
    <cellStyle name="Bemærk! 2 8 12 2" xfId="3558"/>
    <cellStyle name="Bemærk! 2 8 13" xfId="866"/>
    <cellStyle name="Bemærk! 2 8 13 2" xfId="3621"/>
    <cellStyle name="Bemærk! 2 8 14" xfId="930"/>
    <cellStyle name="Bemærk! 2 8 14 2" xfId="3685"/>
    <cellStyle name="Bemærk! 2 8 15" xfId="996"/>
    <cellStyle name="Bemærk! 2 8 15 2" xfId="3751"/>
    <cellStyle name="Bemærk! 2 8 16" xfId="1060"/>
    <cellStyle name="Bemærk! 2 8 16 2" xfId="3815"/>
    <cellStyle name="Bemærk! 2 8 17" xfId="1126"/>
    <cellStyle name="Bemærk! 2 8 17 2" xfId="3881"/>
    <cellStyle name="Bemærk! 2 8 18" xfId="1191"/>
    <cellStyle name="Bemærk! 2 8 18 2" xfId="3946"/>
    <cellStyle name="Bemærk! 2 8 19" xfId="1256"/>
    <cellStyle name="Bemærk! 2 8 19 2" xfId="4011"/>
    <cellStyle name="Bemærk! 2 8 2" xfId="155"/>
    <cellStyle name="Bemærk! 2 8 2 2" xfId="2910"/>
    <cellStyle name="Bemærk! 2 8 20" xfId="1321"/>
    <cellStyle name="Bemærk! 2 8 20 2" xfId="4076"/>
    <cellStyle name="Bemærk! 2 8 21" xfId="1386"/>
    <cellStyle name="Bemærk! 2 8 21 2" xfId="4141"/>
    <cellStyle name="Bemærk! 2 8 22" xfId="1451"/>
    <cellStyle name="Bemærk! 2 8 22 2" xfId="4206"/>
    <cellStyle name="Bemærk! 2 8 23" xfId="1516"/>
    <cellStyle name="Bemærk! 2 8 23 2" xfId="4271"/>
    <cellStyle name="Bemærk! 2 8 24" xfId="1581"/>
    <cellStyle name="Bemærk! 2 8 24 2" xfId="4336"/>
    <cellStyle name="Bemærk! 2 8 25" xfId="1646"/>
    <cellStyle name="Bemærk! 2 8 25 2" xfId="4401"/>
    <cellStyle name="Bemærk! 2 8 26" xfId="1711"/>
    <cellStyle name="Bemærk! 2 8 26 2" xfId="4466"/>
    <cellStyle name="Bemærk! 2 8 27" xfId="1775"/>
    <cellStyle name="Bemærk! 2 8 27 2" xfId="4530"/>
    <cellStyle name="Bemærk! 2 8 28" xfId="1839"/>
    <cellStyle name="Bemærk! 2 8 28 2" xfId="4594"/>
    <cellStyle name="Bemærk! 2 8 29" xfId="1902"/>
    <cellStyle name="Bemærk! 2 8 29 2" xfId="4657"/>
    <cellStyle name="Bemærk! 2 8 3" xfId="221"/>
    <cellStyle name="Bemærk! 2 8 3 2" xfId="2976"/>
    <cellStyle name="Bemærk! 2 8 30" xfId="1965"/>
    <cellStyle name="Bemærk! 2 8 30 2" xfId="4720"/>
    <cellStyle name="Bemærk! 2 8 31" xfId="2027"/>
    <cellStyle name="Bemærk! 2 8 31 2" xfId="4782"/>
    <cellStyle name="Bemærk! 2 8 32" xfId="2089"/>
    <cellStyle name="Bemærk! 2 8 32 2" xfId="4844"/>
    <cellStyle name="Bemærk! 2 8 33" xfId="2151"/>
    <cellStyle name="Bemærk! 2 8 33 2" xfId="4906"/>
    <cellStyle name="Bemærk! 2 8 34" xfId="2213"/>
    <cellStyle name="Bemærk! 2 8 34 2" xfId="4968"/>
    <cellStyle name="Bemærk! 2 8 35" xfId="2274"/>
    <cellStyle name="Bemærk! 2 8 35 2" xfId="5029"/>
    <cellStyle name="Bemærk! 2 8 36" xfId="2335"/>
    <cellStyle name="Bemærk! 2 8 36 2" xfId="5090"/>
    <cellStyle name="Bemærk! 2 8 37" xfId="2396"/>
    <cellStyle name="Bemærk! 2 8 37 2" xfId="5151"/>
    <cellStyle name="Bemærk! 2 8 38" xfId="2506"/>
    <cellStyle name="Bemærk! 2 8 39" xfId="2457"/>
    <cellStyle name="Bemærk! 2 8 4" xfId="286"/>
    <cellStyle name="Bemærk! 2 8 4 2" xfId="3041"/>
    <cellStyle name="Bemærk! 2 8 40" xfId="2551"/>
    <cellStyle name="Bemærk! 2 8 41" xfId="2588"/>
    <cellStyle name="Bemærk! 2 8 42" xfId="2619"/>
    <cellStyle name="Bemærk! 2 8 43" xfId="2654"/>
    <cellStyle name="Bemærk! 2 8 44" xfId="2689"/>
    <cellStyle name="Bemærk! 2 8 45" xfId="2725"/>
    <cellStyle name="Bemærk! 2 8 46" xfId="2493"/>
    <cellStyle name="Bemærk! 2 8 47" xfId="2768"/>
    <cellStyle name="Bemærk! 2 8 5" xfId="350"/>
    <cellStyle name="Bemærk! 2 8 5 2" xfId="3105"/>
    <cellStyle name="Bemærk! 2 8 6" xfId="415"/>
    <cellStyle name="Bemærk! 2 8 6 2" xfId="3170"/>
    <cellStyle name="Bemærk! 2 8 7" xfId="479"/>
    <cellStyle name="Bemærk! 2 8 7 2" xfId="3234"/>
    <cellStyle name="Bemærk! 2 8 8" xfId="544"/>
    <cellStyle name="Bemærk! 2 8 8 2" xfId="3299"/>
    <cellStyle name="Bemærk! 2 8 9" xfId="609"/>
    <cellStyle name="Bemærk! 2 8 9 2" xfId="3364"/>
    <cellStyle name="Bemærk! 2 9" xfId="76"/>
    <cellStyle name="Bemærk! 2 9 10" xfId="694"/>
    <cellStyle name="Bemærk! 2 9 10 2" xfId="3449"/>
    <cellStyle name="Bemærk! 2 9 11" xfId="758"/>
    <cellStyle name="Bemærk! 2 9 11 2" xfId="3513"/>
    <cellStyle name="Bemærk! 2 9 12" xfId="823"/>
    <cellStyle name="Bemærk! 2 9 12 2" xfId="3578"/>
    <cellStyle name="Bemærk! 2 9 13" xfId="886"/>
    <cellStyle name="Bemærk! 2 9 13 2" xfId="3641"/>
    <cellStyle name="Bemærk! 2 9 14" xfId="950"/>
    <cellStyle name="Bemærk! 2 9 14 2" xfId="3705"/>
    <cellStyle name="Bemærk! 2 9 15" xfId="1016"/>
    <cellStyle name="Bemærk! 2 9 15 2" xfId="3771"/>
    <cellStyle name="Bemærk! 2 9 16" xfId="1080"/>
    <cellStyle name="Bemærk! 2 9 16 2" xfId="3835"/>
    <cellStyle name="Bemærk! 2 9 17" xfId="1146"/>
    <cellStyle name="Bemærk! 2 9 17 2" xfId="3901"/>
    <cellStyle name="Bemærk! 2 9 18" xfId="1211"/>
    <cellStyle name="Bemærk! 2 9 18 2" xfId="3966"/>
    <cellStyle name="Bemærk! 2 9 19" xfId="1276"/>
    <cellStyle name="Bemærk! 2 9 19 2" xfId="4031"/>
    <cellStyle name="Bemærk! 2 9 2" xfId="175"/>
    <cellStyle name="Bemærk! 2 9 2 2" xfId="2930"/>
    <cellStyle name="Bemærk! 2 9 20" xfId="1341"/>
    <cellStyle name="Bemærk! 2 9 20 2" xfId="4096"/>
    <cellStyle name="Bemærk! 2 9 21" xfId="1406"/>
    <cellStyle name="Bemærk! 2 9 21 2" xfId="4161"/>
    <cellStyle name="Bemærk! 2 9 22" xfId="1471"/>
    <cellStyle name="Bemærk! 2 9 22 2" xfId="4226"/>
    <cellStyle name="Bemærk! 2 9 23" xfId="1536"/>
    <cellStyle name="Bemærk! 2 9 23 2" xfId="4291"/>
    <cellStyle name="Bemærk! 2 9 24" xfId="1601"/>
    <cellStyle name="Bemærk! 2 9 24 2" xfId="4356"/>
    <cellStyle name="Bemærk! 2 9 25" xfId="1666"/>
    <cellStyle name="Bemærk! 2 9 25 2" xfId="4421"/>
    <cellStyle name="Bemærk! 2 9 26" xfId="1731"/>
    <cellStyle name="Bemærk! 2 9 26 2" xfId="4486"/>
    <cellStyle name="Bemærk! 2 9 27" xfId="1795"/>
    <cellStyle name="Bemærk! 2 9 27 2" xfId="4550"/>
    <cellStyle name="Bemærk! 2 9 28" xfId="1859"/>
    <cellStyle name="Bemærk! 2 9 28 2" xfId="4614"/>
    <cellStyle name="Bemærk! 2 9 29" xfId="1922"/>
    <cellStyle name="Bemærk! 2 9 29 2" xfId="4677"/>
    <cellStyle name="Bemærk! 2 9 3" xfId="241"/>
    <cellStyle name="Bemærk! 2 9 3 2" xfId="2996"/>
    <cellStyle name="Bemærk! 2 9 30" xfId="1985"/>
    <cellStyle name="Bemærk! 2 9 30 2" xfId="4740"/>
    <cellStyle name="Bemærk! 2 9 31" xfId="2047"/>
    <cellStyle name="Bemærk! 2 9 31 2" xfId="4802"/>
    <cellStyle name="Bemærk! 2 9 32" xfId="2109"/>
    <cellStyle name="Bemærk! 2 9 32 2" xfId="4864"/>
    <cellStyle name="Bemærk! 2 9 33" xfId="2171"/>
    <cellStyle name="Bemærk! 2 9 33 2" xfId="4926"/>
    <cellStyle name="Bemærk! 2 9 34" xfId="2233"/>
    <cellStyle name="Bemærk! 2 9 34 2" xfId="4988"/>
    <cellStyle name="Bemærk! 2 9 35" xfId="2294"/>
    <cellStyle name="Bemærk! 2 9 35 2" xfId="5049"/>
    <cellStyle name="Bemærk! 2 9 36" xfId="2355"/>
    <cellStyle name="Bemærk! 2 9 36 2" xfId="5110"/>
    <cellStyle name="Bemærk! 2 9 37" xfId="2416"/>
    <cellStyle name="Bemærk! 2 9 37 2" xfId="5171"/>
    <cellStyle name="Bemærk! 2 9 38" xfId="2826"/>
    <cellStyle name="Bemærk! 2 9 4" xfId="306"/>
    <cellStyle name="Bemærk! 2 9 4 2" xfId="3061"/>
    <cellStyle name="Bemærk! 2 9 5" xfId="370"/>
    <cellStyle name="Bemærk! 2 9 5 2" xfId="3125"/>
    <cellStyle name="Bemærk! 2 9 6" xfId="435"/>
    <cellStyle name="Bemærk! 2 9 6 2" xfId="3190"/>
    <cellStyle name="Bemærk! 2 9 7" xfId="499"/>
    <cellStyle name="Bemærk! 2 9 7 2" xfId="3254"/>
    <cellStyle name="Bemærk! 2 9 8" xfId="564"/>
    <cellStyle name="Bemærk! 2 9 8 2" xfId="3319"/>
    <cellStyle name="Bemærk! 2 9 9" xfId="629"/>
    <cellStyle name="Bemærk! 2 9 9 2" xfId="3384"/>
    <cellStyle name="Bemærk! 20" xfId="5772"/>
    <cellStyle name="Bemærk! 20 2" xfId="5773"/>
    <cellStyle name="Bemærk! 21" xfId="5774"/>
    <cellStyle name="Bemærk! 21 2" xfId="5775"/>
    <cellStyle name="Bemærk! 22" xfId="5776"/>
    <cellStyle name="Bemærk! 23" xfId="5777"/>
    <cellStyle name="Bemærk! 23 2" xfId="5778"/>
    <cellStyle name="Bemærk! 3" xfId="5779"/>
    <cellStyle name="Bemærk! 3 2" xfId="5780"/>
    <cellStyle name="Bemærk! 3 2 2" xfId="5781"/>
    <cellStyle name="Bemærk! 3 3" xfId="5782"/>
    <cellStyle name="Bemærk! 3 3 2" xfId="5783"/>
    <cellStyle name="Bemærk! 3 4" xfId="5784"/>
    <cellStyle name="Bemærk! 3 4 2" xfId="5785"/>
    <cellStyle name="Bemærk! 3 5" xfId="5786"/>
    <cellStyle name="Bemærk! 4" xfId="5787"/>
    <cellStyle name="Bemærk! 4 2" xfId="5788"/>
    <cellStyle name="Bemærk! 4 2 2" xfId="5789"/>
    <cellStyle name="Bemærk! 4 3" xfId="5790"/>
    <cellStyle name="Bemærk! 4 3 2" xfId="5791"/>
    <cellStyle name="Bemærk! 4 4" xfId="5792"/>
    <cellStyle name="Bemærk! 5" xfId="5793"/>
    <cellStyle name="Bemærk! 5 2" xfId="5794"/>
    <cellStyle name="Bemærk! 6" xfId="5795"/>
    <cellStyle name="Bemærk! 6 2" xfId="5796"/>
    <cellStyle name="Bemærk! 7" xfId="5797"/>
    <cellStyle name="Bemærk! 7 2" xfId="5798"/>
    <cellStyle name="Bemærk! 8" xfId="5799"/>
    <cellStyle name="Bemærk! 8 2" xfId="5800"/>
    <cellStyle name="Bemærk! 9" xfId="5801"/>
    <cellStyle name="Bemærk! 9 2" xfId="5802"/>
    <cellStyle name="Beregning 10" xfId="5803"/>
    <cellStyle name="Beregning 11" xfId="5804"/>
    <cellStyle name="Beregning 12" xfId="5805"/>
    <cellStyle name="Beregning 13" xfId="5806"/>
    <cellStyle name="Beregning 14" xfId="5807"/>
    <cellStyle name="Beregning 15" xfId="5808"/>
    <cellStyle name="Beregning 16" xfId="5809"/>
    <cellStyle name="Beregning 17" xfId="5810"/>
    <cellStyle name="Beregning 2" xfId="26"/>
    <cellStyle name="Beregning 2 10" xfId="96"/>
    <cellStyle name="Beregning 2 10 10" xfId="714"/>
    <cellStyle name="Beregning 2 10 10 2" xfId="3469"/>
    <cellStyle name="Beregning 2 10 11" xfId="778"/>
    <cellStyle name="Beregning 2 10 11 2" xfId="3533"/>
    <cellStyle name="Beregning 2 10 12" xfId="843"/>
    <cellStyle name="Beregning 2 10 12 2" xfId="3598"/>
    <cellStyle name="Beregning 2 10 13" xfId="906"/>
    <cellStyle name="Beregning 2 10 13 2" xfId="3661"/>
    <cellStyle name="Beregning 2 10 14" xfId="970"/>
    <cellStyle name="Beregning 2 10 14 2" xfId="3725"/>
    <cellStyle name="Beregning 2 10 15" xfId="1036"/>
    <cellStyle name="Beregning 2 10 15 2" xfId="3791"/>
    <cellStyle name="Beregning 2 10 16" xfId="1100"/>
    <cellStyle name="Beregning 2 10 16 2" xfId="3855"/>
    <cellStyle name="Beregning 2 10 17" xfId="1166"/>
    <cellStyle name="Beregning 2 10 17 2" xfId="3921"/>
    <cellStyle name="Beregning 2 10 18" xfId="1231"/>
    <cellStyle name="Beregning 2 10 18 2" xfId="3986"/>
    <cellStyle name="Beregning 2 10 19" xfId="1296"/>
    <cellStyle name="Beregning 2 10 19 2" xfId="4051"/>
    <cellStyle name="Beregning 2 10 2" xfId="195"/>
    <cellStyle name="Beregning 2 10 2 2" xfId="2950"/>
    <cellStyle name="Beregning 2 10 20" xfId="1361"/>
    <cellStyle name="Beregning 2 10 20 2" xfId="4116"/>
    <cellStyle name="Beregning 2 10 21" xfId="1426"/>
    <cellStyle name="Beregning 2 10 21 2" xfId="4181"/>
    <cellStyle name="Beregning 2 10 22" xfId="1491"/>
    <cellStyle name="Beregning 2 10 22 2" xfId="4246"/>
    <cellStyle name="Beregning 2 10 23" xfId="1556"/>
    <cellStyle name="Beregning 2 10 23 2" xfId="4311"/>
    <cellStyle name="Beregning 2 10 24" xfId="1621"/>
    <cellStyle name="Beregning 2 10 24 2" xfId="4376"/>
    <cellStyle name="Beregning 2 10 25" xfId="1686"/>
    <cellStyle name="Beregning 2 10 25 2" xfId="4441"/>
    <cellStyle name="Beregning 2 10 26" xfId="1751"/>
    <cellStyle name="Beregning 2 10 26 2" xfId="4506"/>
    <cellStyle name="Beregning 2 10 27" xfId="1815"/>
    <cellStyle name="Beregning 2 10 27 2" xfId="4570"/>
    <cellStyle name="Beregning 2 10 28" xfId="1879"/>
    <cellStyle name="Beregning 2 10 28 2" xfId="4634"/>
    <cellStyle name="Beregning 2 10 29" xfId="1942"/>
    <cellStyle name="Beregning 2 10 29 2" xfId="4697"/>
    <cellStyle name="Beregning 2 10 3" xfId="261"/>
    <cellStyle name="Beregning 2 10 3 2" xfId="3016"/>
    <cellStyle name="Beregning 2 10 30" xfId="2005"/>
    <cellStyle name="Beregning 2 10 30 2" xfId="4760"/>
    <cellStyle name="Beregning 2 10 31" xfId="2067"/>
    <cellStyle name="Beregning 2 10 31 2" xfId="4822"/>
    <cellStyle name="Beregning 2 10 32" xfId="2129"/>
    <cellStyle name="Beregning 2 10 32 2" xfId="4884"/>
    <cellStyle name="Beregning 2 10 33" xfId="2191"/>
    <cellStyle name="Beregning 2 10 33 2" xfId="4946"/>
    <cellStyle name="Beregning 2 10 34" xfId="2253"/>
    <cellStyle name="Beregning 2 10 34 2" xfId="5008"/>
    <cellStyle name="Beregning 2 10 35" xfId="2314"/>
    <cellStyle name="Beregning 2 10 35 2" xfId="5069"/>
    <cellStyle name="Beregning 2 10 36" xfId="2375"/>
    <cellStyle name="Beregning 2 10 36 2" xfId="5130"/>
    <cellStyle name="Beregning 2 10 37" xfId="2436"/>
    <cellStyle name="Beregning 2 10 37 2" xfId="5191"/>
    <cellStyle name="Beregning 2 10 38" xfId="2851"/>
    <cellStyle name="Beregning 2 10 4" xfId="326"/>
    <cellStyle name="Beregning 2 10 4 2" xfId="3081"/>
    <cellStyle name="Beregning 2 10 5" xfId="390"/>
    <cellStyle name="Beregning 2 10 5 2" xfId="3145"/>
    <cellStyle name="Beregning 2 10 6" xfId="455"/>
    <cellStyle name="Beregning 2 10 6 2" xfId="3210"/>
    <cellStyle name="Beregning 2 10 7" xfId="519"/>
    <cellStyle name="Beregning 2 10 7 2" xfId="3274"/>
    <cellStyle name="Beregning 2 10 8" xfId="584"/>
    <cellStyle name="Beregning 2 10 8 2" xfId="3339"/>
    <cellStyle name="Beregning 2 10 9" xfId="649"/>
    <cellStyle name="Beregning 2 10 9 2" xfId="3404"/>
    <cellStyle name="Beregning 2 11" xfId="99"/>
    <cellStyle name="Beregning 2 11 10" xfId="717"/>
    <cellStyle name="Beregning 2 11 10 2" xfId="3472"/>
    <cellStyle name="Beregning 2 11 11" xfId="781"/>
    <cellStyle name="Beregning 2 11 11 2" xfId="3536"/>
    <cellStyle name="Beregning 2 11 12" xfId="846"/>
    <cellStyle name="Beregning 2 11 12 2" xfId="3601"/>
    <cellStyle name="Beregning 2 11 13" xfId="909"/>
    <cellStyle name="Beregning 2 11 13 2" xfId="3664"/>
    <cellStyle name="Beregning 2 11 14" xfId="973"/>
    <cellStyle name="Beregning 2 11 14 2" xfId="3728"/>
    <cellStyle name="Beregning 2 11 15" xfId="1039"/>
    <cellStyle name="Beregning 2 11 15 2" xfId="3794"/>
    <cellStyle name="Beregning 2 11 16" xfId="1103"/>
    <cellStyle name="Beregning 2 11 16 2" xfId="3858"/>
    <cellStyle name="Beregning 2 11 17" xfId="1169"/>
    <cellStyle name="Beregning 2 11 17 2" xfId="3924"/>
    <cellStyle name="Beregning 2 11 18" xfId="1234"/>
    <cellStyle name="Beregning 2 11 18 2" xfId="3989"/>
    <cellStyle name="Beregning 2 11 19" xfId="1299"/>
    <cellStyle name="Beregning 2 11 19 2" xfId="4054"/>
    <cellStyle name="Beregning 2 11 2" xfId="198"/>
    <cellStyle name="Beregning 2 11 2 2" xfId="2953"/>
    <cellStyle name="Beregning 2 11 20" xfId="1364"/>
    <cellStyle name="Beregning 2 11 20 2" xfId="4119"/>
    <cellStyle name="Beregning 2 11 21" xfId="1429"/>
    <cellStyle name="Beregning 2 11 21 2" xfId="4184"/>
    <cellStyle name="Beregning 2 11 22" xfId="1494"/>
    <cellStyle name="Beregning 2 11 22 2" xfId="4249"/>
    <cellStyle name="Beregning 2 11 23" xfId="1559"/>
    <cellStyle name="Beregning 2 11 23 2" xfId="4314"/>
    <cellStyle name="Beregning 2 11 24" xfId="1624"/>
    <cellStyle name="Beregning 2 11 24 2" xfId="4379"/>
    <cellStyle name="Beregning 2 11 25" xfId="1689"/>
    <cellStyle name="Beregning 2 11 25 2" xfId="4444"/>
    <cellStyle name="Beregning 2 11 26" xfId="1754"/>
    <cellStyle name="Beregning 2 11 26 2" xfId="4509"/>
    <cellStyle name="Beregning 2 11 27" xfId="1818"/>
    <cellStyle name="Beregning 2 11 27 2" xfId="4573"/>
    <cellStyle name="Beregning 2 11 28" xfId="1882"/>
    <cellStyle name="Beregning 2 11 28 2" xfId="4637"/>
    <cellStyle name="Beregning 2 11 29" xfId="1945"/>
    <cellStyle name="Beregning 2 11 29 2" xfId="4700"/>
    <cellStyle name="Beregning 2 11 3" xfId="264"/>
    <cellStyle name="Beregning 2 11 3 2" xfId="3019"/>
    <cellStyle name="Beregning 2 11 30" xfId="2008"/>
    <cellStyle name="Beregning 2 11 30 2" xfId="4763"/>
    <cellStyle name="Beregning 2 11 31" xfId="2070"/>
    <cellStyle name="Beregning 2 11 31 2" xfId="4825"/>
    <cellStyle name="Beregning 2 11 32" xfId="2132"/>
    <cellStyle name="Beregning 2 11 32 2" xfId="4887"/>
    <cellStyle name="Beregning 2 11 33" xfId="2194"/>
    <cellStyle name="Beregning 2 11 33 2" xfId="4949"/>
    <cellStyle name="Beregning 2 11 34" xfId="2256"/>
    <cellStyle name="Beregning 2 11 34 2" xfId="5011"/>
    <cellStyle name="Beregning 2 11 35" xfId="2317"/>
    <cellStyle name="Beregning 2 11 35 2" xfId="5072"/>
    <cellStyle name="Beregning 2 11 36" xfId="2378"/>
    <cellStyle name="Beregning 2 11 36 2" xfId="5133"/>
    <cellStyle name="Beregning 2 11 37" xfId="2439"/>
    <cellStyle name="Beregning 2 11 37 2" xfId="5194"/>
    <cellStyle name="Beregning 2 11 38" xfId="2854"/>
    <cellStyle name="Beregning 2 11 4" xfId="329"/>
    <cellStyle name="Beregning 2 11 4 2" xfId="3084"/>
    <cellStyle name="Beregning 2 11 5" xfId="393"/>
    <cellStyle name="Beregning 2 11 5 2" xfId="3148"/>
    <cellStyle name="Beregning 2 11 6" xfId="458"/>
    <cellStyle name="Beregning 2 11 6 2" xfId="3213"/>
    <cellStyle name="Beregning 2 11 7" xfId="522"/>
    <cellStyle name="Beregning 2 11 7 2" xfId="3277"/>
    <cellStyle name="Beregning 2 11 8" xfId="587"/>
    <cellStyle name="Beregning 2 11 8 2" xfId="3342"/>
    <cellStyle name="Beregning 2 11 9" xfId="652"/>
    <cellStyle name="Beregning 2 11 9 2" xfId="3407"/>
    <cellStyle name="Beregning 2 12" xfId="102"/>
    <cellStyle name="Beregning 2 12 10" xfId="720"/>
    <cellStyle name="Beregning 2 12 10 2" xfId="3475"/>
    <cellStyle name="Beregning 2 12 11" xfId="784"/>
    <cellStyle name="Beregning 2 12 11 2" xfId="3539"/>
    <cellStyle name="Beregning 2 12 12" xfId="849"/>
    <cellStyle name="Beregning 2 12 12 2" xfId="3604"/>
    <cellStyle name="Beregning 2 12 13" xfId="912"/>
    <cellStyle name="Beregning 2 12 13 2" xfId="3667"/>
    <cellStyle name="Beregning 2 12 14" xfId="976"/>
    <cellStyle name="Beregning 2 12 14 2" xfId="3731"/>
    <cellStyle name="Beregning 2 12 15" xfId="1042"/>
    <cellStyle name="Beregning 2 12 15 2" xfId="3797"/>
    <cellStyle name="Beregning 2 12 16" xfId="1106"/>
    <cellStyle name="Beregning 2 12 16 2" xfId="3861"/>
    <cellStyle name="Beregning 2 12 17" xfId="1172"/>
    <cellStyle name="Beregning 2 12 17 2" xfId="3927"/>
    <cellStyle name="Beregning 2 12 18" xfId="1237"/>
    <cellStyle name="Beregning 2 12 18 2" xfId="3992"/>
    <cellStyle name="Beregning 2 12 19" xfId="1302"/>
    <cellStyle name="Beregning 2 12 19 2" xfId="4057"/>
    <cellStyle name="Beregning 2 12 2" xfId="201"/>
    <cellStyle name="Beregning 2 12 2 2" xfId="2956"/>
    <cellStyle name="Beregning 2 12 20" xfId="1367"/>
    <cellStyle name="Beregning 2 12 20 2" xfId="4122"/>
    <cellStyle name="Beregning 2 12 21" xfId="1432"/>
    <cellStyle name="Beregning 2 12 21 2" xfId="4187"/>
    <cellStyle name="Beregning 2 12 22" xfId="1497"/>
    <cellStyle name="Beregning 2 12 22 2" xfId="4252"/>
    <cellStyle name="Beregning 2 12 23" xfId="1562"/>
    <cellStyle name="Beregning 2 12 23 2" xfId="4317"/>
    <cellStyle name="Beregning 2 12 24" xfId="1627"/>
    <cellStyle name="Beregning 2 12 24 2" xfId="4382"/>
    <cellStyle name="Beregning 2 12 25" xfId="1692"/>
    <cellStyle name="Beregning 2 12 25 2" xfId="4447"/>
    <cellStyle name="Beregning 2 12 26" xfId="1757"/>
    <cellStyle name="Beregning 2 12 26 2" xfId="4512"/>
    <cellStyle name="Beregning 2 12 27" xfId="1821"/>
    <cellStyle name="Beregning 2 12 27 2" xfId="4576"/>
    <cellStyle name="Beregning 2 12 28" xfId="1885"/>
    <cellStyle name="Beregning 2 12 28 2" xfId="4640"/>
    <cellStyle name="Beregning 2 12 29" xfId="1948"/>
    <cellStyle name="Beregning 2 12 29 2" xfId="4703"/>
    <cellStyle name="Beregning 2 12 3" xfId="267"/>
    <cellStyle name="Beregning 2 12 3 2" xfId="3022"/>
    <cellStyle name="Beregning 2 12 30" xfId="2011"/>
    <cellStyle name="Beregning 2 12 30 2" xfId="4766"/>
    <cellStyle name="Beregning 2 12 31" xfId="2073"/>
    <cellStyle name="Beregning 2 12 31 2" xfId="4828"/>
    <cellStyle name="Beregning 2 12 32" xfId="2135"/>
    <cellStyle name="Beregning 2 12 32 2" xfId="4890"/>
    <cellStyle name="Beregning 2 12 33" xfId="2197"/>
    <cellStyle name="Beregning 2 12 33 2" xfId="4952"/>
    <cellStyle name="Beregning 2 12 34" xfId="2259"/>
    <cellStyle name="Beregning 2 12 34 2" xfId="5014"/>
    <cellStyle name="Beregning 2 12 35" xfId="2320"/>
    <cellStyle name="Beregning 2 12 35 2" xfId="5075"/>
    <cellStyle name="Beregning 2 12 36" xfId="2381"/>
    <cellStyle name="Beregning 2 12 36 2" xfId="5136"/>
    <cellStyle name="Beregning 2 12 37" xfId="2442"/>
    <cellStyle name="Beregning 2 12 37 2" xfId="5197"/>
    <cellStyle name="Beregning 2 12 38" xfId="2857"/>
    <cellStyle name="Beregning 2 12 4" xfId="332"/>
    <cellStyle name="Beregning 2 12 4 2" xfId="3087"/>
    <cellStyle name="Beregning 2 12 5" xfId="396"/>
    <cellStyle name="Beregning 2 12 5 2" xfId="3151"/>
    <cellStyle name="Beregning 2 12 6" xfId="461"/>
    <cellStyle name="Beregning 2 12 6 2" xfId="3216"/>
    <cellStyle name="Beregning 2 12 7" xfId="525"/>
    <cellStyle name="Beregning 2 12 7 2" xfId="3280"/>
    <cellStyle name="Beregning 2 12 8" xfId="590"/>
    <cellStyle name="Beregning 2 12 8 2" xfId="3345"/>
    <cellStyle name="Beregning 2 12 9" xfId="655"/>
    <cellStyle name="Beregning 2 12 9 2" xfId="3410"/>
    <cellStyle name="Beregning 2 13" xfId="105"/>
    <cellStyle name="Beregning 2 13 10" xfId="723"/>
    <cellStyle name="Beregning 2 13 10 2" xfId="3478"/>
    <cellStyle name="Beregning 2 13 11" xfId="787"/>
    <cellStyle name="Beregning 2 13 11 2" xfId="3542"/>
    <cellStyle name="Beregning 2 13 12" xfId="852"/>
    <cellStyle name="Beregning 2 13 12 2" xfId="3607"/>
    <cellStyle name="Beregning 2 13 13" xfId="915"/>
    <cellStyle name="Beregning 2 13 13 2" xfId="3670"/>
    <cellStyle name="Beregning 2 13 14" xfId="979"/>
    <cellStyle name="Beregning 2 13 14 2" xfId="3734"/>
    <cellStyle name="Beregning 2 13 15" xfId="1045"/>
    <cellStyle name="Beregning 2 13 15 2" xfId="3800"/>
    <cellStyle name="Beregning 2 13 16" xfId="1109"/>
    <cellStyle name="Beregning 2 13 16 2" xfId="3864"/>
    <cellStyle name="Beregning 2 13 17" xfId="1175"/>
    <cellStyle name="Beregning 2 13 17 2" xfId="3930"/>
    <cellStyle name="Beregning 2 13 18" xfId="1240"/>
    <cellStyle name="Beregning 2 13 18 2" xfId="3995"/>
    <cellStyle name="Beregning 2 13 19" xfId="1305"/>
    <cellStyle name="Beregning 2 13 19 2" xfId="4060"/>
    <cellStyle name="Beregning 2 13 2" xfId="204"/>
    <cellStyle name="Beregning 2 13 2 2" xfId="2959"/>
    <cellStyle name="Beregning 2 13 20" xfId="1370"/>
    <cellStyle name="Beregning 2 13 20 2" xfId="4125"/>
    <cellStyle name="Beregning 2 13 21" xfId="1435"/>
    <cellStyle name="Beregning 2 13 21 2" xfId="4190"/>
    <cellStyle name="Beregning 2 13 22" xfId="1500"/>
    <cellStyle name="Beregning 2 13 22 2" xfId="4255"/>
    <cellStyle name="Beregning 2 13 23" xfId="1565"/>
    <cellStyle name="Beregning 2 13 23 2" xfId="4320"/>
    <cellStyle name="Beregning 2 13 24" xfId="1630"/>
    <cellStyle name="Beregning 2 13 24 2" xfId="4385"/>
    <cellStyle name="Beregning 2 13 25" xfId="1695"/>
    <cellStyle name="Beregning 2 13 25 2" xfId="4450"/>
    <cellStyle name="Beregning 2 13 26" xfId="1760"/>
    <cellStyle name="Beregning 2 13 26 2" xfId="4515"/>
    <cellStyle name="Beregning 2 13 27" xfId="1824"/>
    <cellStyle name="Beregning 2 13 27 2" xfId="4579"/>
    <cellStyle name="Beregning 2 13 28" xfId="1888"/>
    <cellStyle name="Beregning 2 13 28 2" xfId="4643"/>
    <cellStyle name="Beregning 2 13 29" xfId="1951"/>
    <cellStyle name="Beregning 2 13 29 2" xfId="4706"/>
    <cellStyle name="Beregning 2 13 3" xfId="270"/>
    <cellStyle name="Beregning 2 13 3 2" xfId="3025"/>
    <cellStyle name="Beregning 2 13 30" xfId="2014"/>
    <cellStyle name="Beregning 2 13 30 2" xfId="4769"/>
    <cellStyle name="Beregning 2 13 31" xfId="2076"/>
    <cellStyle name="Beregning 2 13 31 2" xfId="4831"/>
    <cellStyle name="Beregning 2 13 32" xfId="2138"/>
    <cellStyle name="Beregning 2 13 32 2" xfId="4893"/>
    <cellStyle name="Beregning 2 13 33" xfId="2200"/>
    <cellStyle name="Beregning 2 13 33 2" xfId="4955"/>
    <cellStyle name="Beregning 2 13 34" xfId="2262"/>
    <cellStyle name="Beregning 2 13 34 2" xfId="5017"/>
    <cellStyle name="Beregning 2 13 35" xfId="2323"/>
    <cellStyle name="Beregning 2 13 35 2" xfId="5078"/>
    <cellStyle name="Beregning 2 13 36" xfId="2384"/>
    <cellStyle name="Beregning 2 13 36 2" xfId="5139"/>
    <cellStyle name="Beregning 2 13 37" xfId="2445"/>
    <cellStyle name="Beregning 2 13 37 2" xfId="5200"/>
    <cellStyle name="Beregning 2 13 38" xfId="2860"/>
    <cellStyle name="Beregning 2 13 4" xfId="335"/>
    <cellStyle name="Beregning 2 13 4 2" xfId="3090"/>
    <cellStyle name="Beregning 2 13 5" xfId="399"/>
    <cellStyle name="Beregning 2 13 5 2" xfId="3154"/>
    <cellStyle name="Beregning 2 13 6" xfId="464"/>
    <cellStyle name="Beregning 2 13 6 2" xfId="3219"/>
    <cellStyle name="Beregning 2 13 7" xfId="528"/>
    <cellStyle name="Beregning 2 13 7 2" xfId="3283"/>
    <cellStyle name="Beregning 2 13 8" xfId="593"/>
    <cellStyle name="Beregning 2 13 8 2" xfId="3348"/>
    <cellStyle name="Beregning 2 13 9" xfId="658"/>
    <cellStyle name="Beregning 2 13 9 2" xfId="3413"/>
    <cellStyle name="Beregning 2 14" xfId="132"/>
    <cellStyle name="Beregning 2 14 2" xfId="2887"/>
    <cellStyle name="Beregning 2 15" xfId="135"/>
    <cellStyle name="Beregning 2 15 2" xfId="2890"/>
    <cellStyle name="Beregning 2 16" xfId="129"/>
    <cellStyle name="Beregning 2 16 2" xfId="2884"/>
    <cellStyle name="Beregning 2 17" xfId="143"/>
    <cellStyle name="Beregning 2 17 2" xfId="2898"/>
    <cellStyle name="Beregning 2 18" xfId="134"/>
    <cellStyle name="Beregning 2 18 2" xfId="2889"/>
    <cellStyle name="Beregning 2 19" xfId="116"/>
    <cellStyle name="Beregning 2 19 2" xfId="2871"/>
    <cellStyle name="Beregning 2 2" xfId="68"/>
    <cellStyle name="Beregning 2 2 10" xfId="686"/>
    <cellStyle name="Beregning 2 2 10 2" xfId="3441"/>
    <cellStyle name="Beregning 2 2 11" xfId="750"/>
    <cellStyle name="Beregning 2 2 11 2" xfId="3505"/>
    <cellStyle name="Beregning 2 2 12" xfId="815"/>
    <cellStyle name="Beregning 2 2 12 2" xfId="3570"/>
    <cellStyle name="Beregning 2 2 13" xfId="878"/>
    <cellStyle name="Beregning 2 2 13 2" xfId="3633"/>
    <cellStyle name="Beregning 2 2 14" xfId="942"/>
    <cellStyle name="Beregning 2 2 14 2" xfId="3697"/>
    <cellStyle name="Beregning 2 2 15" xfId="1008"/>
    <cellStyle name="Beregning 2 2 15 2" xfId="3763"/>
    <cellStyle name="Beregning 2 2 16" xfId="1072"/>
    <cellStyle name="Beregning 2 2 16 2" xfId="3827"/>
    <cellStyle name="Beregning 2 2 17" xfId="1138"/>
    <cellStyle name="Beregning 2 2 17 2" xfId="3893"/>
    <cellStyle name="Beregning 2 2 18" xfId="1203"/>
    <cellStyle name="Beregning 2 2 18 2" xfId="3958"/>
    <cellStyle name="Beregning 2 2 19" xfId="1268"/>
    <cellStyle name="Beregning 2 2 19 2" xfId="4023"/>
    <cellStyle name="Beregning 2 2 2" xfId="167"/>
    <cellStyle name="Beregning 2 2 2 2" xfId="2922"/>
    <cellStyle name="Beregning 2 2 20" xfId="1333"/>
    <cellStyle name="Beregning 2 2 20 2" xfId="4088"/>
    <cellStyle name="Beregning 2 2 21" xfId="1398"/>
    <cellStyle name="Beregning 2 2 21 2" xfId="4153"/>
    <cellStyle name="Beregning 2 2 22" xfId="1463"/>
    <cellStyle name="Beregning 2 2 22 2" xfId="4218"/>
    <cellStyle name="Beregning 2 2 23" xfId="1528"/>
    <cellStyle name="Beregning 2 2 23 2" xfId="4283"/>
    <cellStyle name="Beregning 2 2 24" xfId="1593"/>
    <cellStyle name="Beregning 2 2 24 2" xfId="4348"/>
    <cellStyle name="Beregning 2 2 25" xfId="1658"/>
    <cellStyle name="Beregning 2 2 25 2" xfId="4413"/>
    <cellStyle name="Beregning 2 2 26" xfId="1723"/>
    <cellStyle name="Beregning 2 2 26 2" xfId="4478"/>
    <cellStyle name="Beregning 2 2 27" xfId="1787"/>
    <cellStyle name="Beregning 2 2 27 2" xfId="4542"/>
    <cellStyle name="Beregning 2 2 28" xfId="1851"/>
    <cellStyle name="Beregning 2 2 28 2" xfId="4606"/>
    <cellStyle name="Beregning 2 2 29" xfId="1914"/>
    <cellStyle name="Beregning 2 2 29 2" xfId="4669"/>
    <cellStyle name="Beregning 2 2 3" xfId="233"/>
    <cellStyle name="Beregning 2 2 3 2" xfId="2988"/>
    <cellStyle name="Beregning 2 2 30" xfId="1977"/>
    <cellStyle name="Beregning 2 2 30 2" xfId="4732"/>
    <cellStyle name="Beregning 2 2 31" xfId="2039"/>
    <cellStyle name="Beregning 2 2 31 2" xfId="4794"/>
    <cellStyle name="Beregning 2 2 32" xfId="2101"/>
    <cellStyle name="Beregning 2 2 32 2" xfId="4856"/>
    <cellStyle name="Beregning 2 2 33" xfId="2163"/>
    <cellStyle name="Beregning 2 2 33 2" xfId="4918"/>
    <cellStyle name="Beregning 2 2 34" xfId="2225"/>
    <cellStyle name="Beregning 2 2 34 2" xfId="4980"/>
    <cellStyle name="Beregning 2 2 35" xfId="2286"/>
    <cellStyle name="Beregning 2 2 35 2" xfId="5041"/>
    <cellStyle name="Beregning 2 2 36" xfId="2347"/>
    <cellStyle name="Beregning 2 2 36 2" xfId="5102"/>
    <cellStyle name="Beregning 2 2 37" xfId="2408"/>
    <cellStyle name="Beregning 2 2 37 2" xfId="5163"/>
    <cellStyle name="Beregning 2 2 38" xfId="2471"/>
    <cellStyle name="Beregning 2 2 39" xfId="2537"/>
    <cellStyle name="Beregning 2 2 4" xfId="298"/>
    <cellStyle name="Beregning 2 2 4 2" xfId="3053"/>
    <cellStyle name="Beregning 2 2 40" xfId="2605"/>
    <cellStyle name="Beregning 2 2 41" xfId="2640"/>
    <cellStyle name="Beregning 2 2 42" xfId="2675"/>
    <cellStyle name="Beregning 2 2 43" xfId="2711"/>
    <cellStyle name="Beregning 2 2 44" xfId="2745"/>
    <cellStyle name="Beregning 2 2 45" xfId="2812"/>
    <cellStyle name="Beregning 2 2 46" xfId="2823"/>
    <cellStyle name="Beregning 2 2 47" xfId="5811"/>
    <cellStyle name="Beregning 2 2 5" xfId="362"/>
    <cellStyle name="Beregning 2 2 5 2" xfId="3117"/>
    <cellStyle name="Beregning 2 2 6" xfId="427"/>
    <cellStyle name="Beregning 2 2 6 2" xfId="3182"/>
    <cellStyle name="Beregning 2 2 7" xfId="491"/>
    <cellStyle name="Beregning 2 2 7 2" xfId="3246"/>
    <cellStyle name="Beregning 2 2 8" xfId="556"/>
    <cellStyle name="Beregning 2 2 8 2" xfId="3311"/>
    <cellStyle name="Beregning 2 2 9" xfId="621"/>
    <cellStyle name="Beregning 2 2 9 2" xfId="3376"/>
    <cellStyle name="Beregning 2 20" xfId="142"/>
    <cellStyle name="Beregning 2 20 2" xfId="2897"/>
    <cellStyle name="Beregning 2 21" xfId="146"/>
    <cellStyle name="Beregning 2 21 2" xfId="2901"/>
    <cellStyle name="Beregning 2 22" xfId="124"/>
    <cellStyle name="Beregning 2 22 2" xfId="2879"/>
    <cellStyle name="Beregning 2 23" xfId="126"/>
    <cellStyle name="Beregning 2 23 2" xfId="2881"/>
    <cellStyle name="Beregning 2 24" xfId="128"/>
    <cellStyle name="Beregning 2 24 2" xfId="2883"/>
    <cellStyle name="Beregning 2 25" xfId="151"/>
    <cellStyle name="Beregning 2 25 2" xfId="2906"/>
    <cellStyle name="Beregning 2 26" xfId="139"/>
    <cellStyle name="Beregning 2 26 2" xfId="2894"/>
    <cellStyle name="Beregning 2 27" xfId="281"/>
    <cellStyle name="Beregning 2 27 2" xfId="3036"/>
    <cellStyle name="Beregning 2 28" xfId="345"/>
    <cellStyle name="Beregning 2 28 2" xfId="3100"/>
    <cellStyle name="Beregning 2 29" xfId="115"/>
    <cellStyle name="Beregning 2 29 2" xfId="2870"/>
    <cellStyle name="Beregning 2 3" xfId="81"/>
    <cellStyle name="Beregning 2 3 10" xfId="699"/>
    <cellStyle name="Beregning 2 3 10 2" xfId="3454"/>
    <cellStyle name="Beregning 2 3 11" xfId="763"/>
    <cellStyle name="Beregning 2 3 11 2" xfId="3518"/>
    <cellStyle name="Beregning 2 3 12" xfId="828"/>
    <cellStyle name="Beregning 2 3 12 2" xfId="3583"/>
    <cellStyle name="Beregning 2 3 13" xfId="891"/>
    <cellStyle name="Beregning 2 3 13 2" xfId="3646"/>
    <cellStyle name="Beregning 2 3 14" xfId="955"/>
    <cellStyle name="Beregning 2 3 14 2" xfId="3710"/>
    <cellStyle name="Beregning 2 3 15" xfId="1021"/>
    <cellStyle name="Beregning 2 3 15 2" xfId="3776"/>
    <cellStyle name="Beregning 2 3 16" xfId="1085"/>
    <cellStyle name="Beregning 2 3 16 2" xfId="3840"/>
    <cellStyle name="Beregning 2 3 17" xfId="1151"/>
    <cellStyle name="Beregning 2 3 17 2" xfId="3906"/>
    <cellStyle name="Beregning 2 3 18" xfId="1216"/>
    <cellStyle name="Beregning 2 3 18 2" xfId="3971"/>
    <cellStyle name="Beregning 2 3 19" xfId="1281"/>
    <cellStyle name="Beregning 2 3 19 2" xfId="4036"/>
    <cellStyle name="Beregning 2 3 2" xfId="180"/>
    <cellStyle name="Beregning 2 3 2 2" xfId="2935"/>
    <cellStyle name="Beregning 2 3 20" xfId="1346"/>
    <cellStyle name="Beregning 2 3 20 2" xfId="4101"/>
    <cellStyle name="Beregning 2 3 21" xfId="1411"/>
    <cellStyle name="Beregning 2 3 21 2" xfId="4166"/>
    <cellStyle name="Beregning 2 3 22" xfId="1476"/>
    <cellStyle name="Beregning 2 3 22 2" xfId="4231"/>
    <cellStyle name="Beregning 2 3 23" xfId="1541"/>
    <cellStyle name="Beregning 2 3 23 2" xfId="4296"/>
    <cellStyle name="Beregning 2 3 24" xfId="1606"/>
    <cellStyle name="Beregning 2 3 24 2" xfId="4361"/>
    <cellStyle name="Beregning 2 3 25" xfId="1671"/>
    <cellStyle name="Beregning 2 3 25 2" xfId="4426"/>
    <cellStyle name="Beregning 2 3 26" xfId="1736"/>
    <cellStyle name="Beregning 2 3 26 2" xfId="4491"/>
    <cellStyle name="Beregning 2 3 27" xfId="1800"/>
    <cellStyle name="Beregning 2 3 27 2" xfId="4555"/>
    <cellStyle name="Beregning 2 3 28" xfId="1864"/>
    <cellStyle name="Beregning 2 3 28 2" xfId="4619"/>
    <cellStyle name="Beregning 2 3 29" xfId="1927"/>
    <cellStyle name="Beregning 2 3 29 2" xfId="4682"/>
    <cellStyle name="Beregning 2 3 3" xfId="246"/>
    <cellStyle name="Beregning 2 3 3 2" xfId="3001"/>
    <cellStyle name="Beregning 2 3 30" xfId="1990"/>
    <cellStyle name="Beregning 2 3 30 2" xfId="4745"/>
    <cellStyle name="Beregning 2 3 31" xfId="2052"/>
    <cellStyle name="Beregning 2 3 31 2" xfId="4807"/>
    <cellStyle name="Beregning 2 3 32" xfId="2114"/>
    <cellStyle name="Beregning 2 3 32 2" xfId="4869"/>
    <cellStyle name="Beregning 2 3 33" xfId="2176"/>
    <cellStyle name="Beregning 2 3 33 2" xfId="4931"/>
    <cellStyle name="Beregning 2 3 34" xfId="2238"/>
    <cellStyle name="Beregning 2 3 34 2" xfId="4993"/>
    <cellStyle name="Beregning 2 3 35" xfId="2299"/>
    <cellStyle name="Beregning 2 3 35 2" xfId="5054"/>
    <cellStyle name="Beregning 2 3 36" xfId="2360"/>
    <cellStyle name="Beregning 2 3 36 2" xfId="5115"/>
    <cellStyle name="Beregning 2 3 37" xfId="2421"/>
    <cellStyle name="Beregning 2 3 37 2" xfId="5176"/>
    <cellStyle name="Beregning 2 3 38" xfId="2500"/>
    <cellStyle name="Beregning 2 3 39" xfId="2531"/>
    <cellStyle name="Beregning 2 3 4" xfId="311"/>
    <cellStyle name="Beregning 2 3 4 2" xfId="3066"/>
    <cellStyle name="Beregning 2 3 40" xfId="2570"/>
    <cellStyle name="Beregning 2 3 41" xfId="2492"/>
    <cellStyle name="Beregning 2 3 42" xfId="2634"/>
    <cellStyle name="Beregning 2 3 43" xfId="2669"/>
    <cellStyle name="Beregning 2 3 44" xfId="2705"/>
    <cellStyle name="Beregning 2 3 45" xfId="2503"/>
    <cellStyle name="Beregning 2 3 46" xfId="2765"/>
    <cellStyle name="Beregning 2 3 47" xfId="2753"/>
    <cellStyle name="Beregning 2 3 48" xfId="2480"/>
    <cellStyle name="Beregning 2 3 49" xfId="2783"/>
    <cellStyle name="Beregning 2 3 5" xfId="375"/>
    <cellStyle name="Beregning 2 3 5 2" xfId="3130"/>
    <cellStyle name="Beregning 2 3 50" xfId="5812"/>
    <cellStyle name="Beregning 2 3 6" xfId="440"/>
    <cellStyle name="Beregning 2 3 6 2" xfId="3195"/>
    <cellStyle name="Beregning 2 3 7" xfId="504"/>
    <cellStyle name="Beregning 2 3 7 2" xfId="3259"/>
    <cellStyle name="Beregning 2 3 8" xfId="569"/>
    <cellStyle name="Beregning 2 3 8 2" xfId="3324"/>
    <cellStyle name="Beregning 2 3 9" xfId="634"/>
    <cellStyle name="Beregning 2 3 9 2" xfId="3389"/>
    <cellStyle name="Beregning 2 30" xfId="670"/>
    <cellStyle name="Beregning 2 30 2" xfId="3425"/>
    <cellStyle name="Beregning 2 31" xfId="987"/>
    <cellStyle name="Beregning 2 31 2" xfId="3742"/>
    <cellStyle name="Beregning 2 32" xfId="799"/>
    <cellStyle name="Beregning 2 32 2" xfId="3554"/>
    <cellStyle name="Beregning 2 33" xfId="734"/>
    <cellStyle name="Beregning 2 33 2" xfId="3489"/>
    <cellStyle name="Beregning 2 34" xfId="924"/>
    <cellStyle name="Beregning 2 34 2" xfId="3679"/>
    <cellStyle name="Beregning 2 35" xfId="991"/>
    <cellStyle name="Beregning 2 35 2" xfId="3746"/>
    <cellStyle name="Beregning 2 36" xfId="1056"/>
    <cellStyle name="Beregning 2 36 2" xfId="3811"/>
    <cellStyle name="Beregning 2 37" xfId="926"/>
    <cellStyle name="Beregning 2 37 2" xfId="3681"/>
    <cellStyle name="Beregning 2 38" xfId="668"/>
    <cellStyle name="Beregning 2 38 2" xfId="3423"/>
    <cellStyle name="Beregning 2 39" xfId="862"/>
    <cellStyle name="Beregning 2 39 2" xfId="3617"/>
    <cellStyle name="Beregning 2 4" xfId="65"/>
    <cellStyle name="Beregning 2 4 10" xfId="683"/>
    <cellStyle name="Beregning 2 4 10 2" xfId="3438"/>
    <cellStyle name="Beregning 2 4 11" xfId="747"/>
    <cellStyle name="Beregning 2 4 11 2" xfId="3502"/>
    <cellStyle name="Beregning 2 4 12" xfId="812"/>
    <cellStyle name="Beregning 2 4 12 2" xfId="3567"/>
    <cellStyle name="Beregning 2 4 13" xfId="875"/>
    <cellStyle name="Beregning 2 4 13 2" xfId="3630"/>
    <cellStyle name="Beregning 2 4 14" xfId="939"/>
    <cellStyle name="Beregning 2 4 14 2" xfId="3694"/>
    <cellStyle name="Beregning 2 4 15" xfId="1005"/>
    <cellStyle name="Beregning 2 4 15 2" xfId="3760"/>
    <cellStyle name="Beregning 2 4 16" xfId="1069"/>
    <cellStyle name="Beregning 2 4 16 2" xfId="3824"/>
    <cellStyle name="Beregning 2 4 17" xfId="1135"/>
    <cellStyle name="Beregning 2 4 17 2" xfId="3890"/>
    <cellStyle name="Beregning 2 4 18" xfId="1200"/>
    <cellStyle name="Beregning 2 4 18 2" xfId="3955"/>
    <cellStyle name="Beregning 2 4 19" xfId="1265"/>
    <cellStyle name="Beregning 2 4 19 2" xfId="4020"/>
    <cellStyle name="Beregning 2 4 2" xfId="164"/>
    <cellStyle name="Beregning 2 4 2 2" xfId="2919"/>
    <cellStyle name="Beregning 2 4 20" xfId="1330"/>
    <cellStyle name="Beregning 2 4 20 2" xfId="4085"/>
    <cellStyle name="Beregning 2 4 21" xfId="1395"/>
    <cellStyle name="Beregning 2 4 21 2" xfId="4150"/>
    <cellStyle name="Beregning 2 4 22" xfId="1460"/>
    <cellStyle name="Beregning 2 4 22 2" xfId="4215"/>
    <cellStyle name="Beregning 2 4 23" xfId="1525"/>
    <cellStyle name="Beregning 2 4 23 2" xfId="4280"/>
    <cellStyle name="Beregning 2 4 24" xfId="1590"/>
    <cellStyle name="Beregning 2 4 24 2" xfId="4345"/>
    <cellStyle name="Beregning 2 4 25" xfId="1655"/>
    <cellStyle name="Beregning 2 4 25 2" xfId="4410"/>
    <cellStyle name="Beregning 2 4 26" xfId="1720"/>
    <cellStyle name="Beregning 2 4 26 2" xfId="4475"/>
    <cellStyle name="Beregning 2 4 27" xfId="1784"/>
    <cellStyle name="Beregning 2 4 27 2" xfId="4539"/>
    <cellStyle name="Beregning 2 4 28" xfId="1848"/>
    <cellStyle name="Beregning 2 4 28 2" xfId="4603"/>
    <cellStyle name="Beregning 2 4 29" xfId="1911"/>
    <cellStyle name="Beregning 2 4 29 2" xfId="4666"/>
    <cellStyle name="Beregning 2 4 3" xfId="230"/>
    <cellStyle name="Beregning 2 4 3 2" xfId="2985"/>
    <cellStyle name="Beregning 2 4 30" xfId="1974"/>
    <cellStyle name="Beregning 2 4 30 2" xfId="4729"/>
    <cellStyle name="Beregning 2 4 31" xfId="2036"/>
    <cellStyle name="Beregning 2 4 31 2" xfId="4791"/>
    <cellStyle name="Beregning 2 4 32" xfId="2098"/>
    <cellStyle name="Beregning 2 4 32 2" xfId="4853"/>
    <cellStyle name="Beregning 2 4 33" xfId="2160"/>
    <cellStyle name="Beregning 2 4 33 2" xfId="4915"/>
    <cellStyle name="Beregning 2 4 34" xfId="2222"/>
    <cellStyle name="Beregning 2 4 34 2" xfId="4977"/>
    <cellStyle name="Beregning 2 4 35" xfId="2283"/>
    <cellStyle name="Beregning 2 4 35 2" xfId="5038"/>
    <cellStyle name="Beregning 2 4 36" xfId="2344"/>
    <cellStyle name="Beregning 2 4 36 2" xfId="5099"/>
    <cellStyle name="Beregning 2 4 37" xfId="2405"/>
    <cellStyle name="Beregning 2 4 37 2" xfId="5160"/>
    <cellStyle name="Beregning 2 4 38" xfId="2467"/>
    <cellStyle name="Beregning 2 4 39" xfId="2541"/>
    <cellStyle name="Beregning 2 4 4" xfId="295"/>
    <cellStyle name="Beregning 2 4 4 2" xfId="3050"/>
    <cellStyle name="Beregning 2 4 40" xfId="2578"/>
    <cellStyle name="Beregning 2 4 41" xfId="2609"/>
    <cellStyle name="Beregning 2 4 42" xfId="2644"/>
    <cellStyle name="Beregning 2 4 43" xfId="2679"/>
    <cellStyle name="Beregning 2 4 44" xfId="2715"/>
    <cellStyle name="Beregning 2 4 45" xfId="2501"/>
    <cellStyle name="Beregning 2 4 46" xfId="2771"/>
    <cellStyle name="Beregning 2 4 47" xfId="2789"/>
    <cellStyle name="Beregning 2 4 48" xfId="2807"/>
    <cellStyle name="Beregning 2 4 49" xfId="2810"/>
    <cellStyle name="Beregning 2 4 5" xfId="359"/>
    <cellStyle name="Beregning 2 4 5 2" xfId="3114"/>
    <cellStyle name="Beregning 2 4 50" xfId="5813"/>
    <cellStyle name="Beregning 2 4 6" xfId="424"/>
    <cellStyle name="Beregning 2 4 6 2" xfId="3179"/>
    <cellStyle name="Beregning 2 4 7" xfId="488"/>
    <cellStyle name="Beregning 2 4 7 2" xfId="3243"/>
    <cellStyle name="Beregning 2 4 8" xfId="553"/>
    <cellStyle name="Beregning 2 4 8 2" xfId="3308"/>
    <cellStyle name="Beregning 2 4 9" xfId="618"/>
    <cellStyle name="Beregning 2 4 9 2" xfId="3373"/>
    <cellStyle name="Beregning 2 40" xfId="1121"/>
    <cellStyle name="Beregning 2 40 2" xfId="3876"/>
    <cellStyle name="Beregning 2 41" xfId="1186"/>
    <cellStyle name="Beregning 2 41 2" xfId="3941"/>
    <cellStyle name="Beregning 2 42" xfId="1251"/>
    <cellStyle name="Beregning 2 42 2" xfId="4006"/>
    <cellStyle name="Beregning 2 43" xfId="1316"/>
    <cellStyle name="Beregning 2 43 2" xfId="4071"/>
    <cellStyle name="Beregning 2 44" xfId="1381"/>
    <cellStyle name="Beregning 2 44 2" xfId="4136"/>
    <cellStyle name="Beregning 2 45" xfId="1446"/>
    <cellStyle name="Beregning 2 45 2" xfId="4201"/>
    <cellStyle name="Beregning 2 46" xfId="1511"/>
    <cellStyle name="Beregning 2 46 2" xfId="4266"/>
    <cellStyle name="Beregning 2 47" xfId="1576"/>
    <cellStyle name="Beregning 2 47 2" xfId="4331"/>
    <cellStyle name="Beregning 2 48" xfId="1641"/>
    <cellStyle name="Beregning 2 48 2" xfId="4396"/>
    <cellStyle name="Beregning 2 49" xfId="1706"/>
    <cellStyle name="Beregning 2 49 2" xfId="4461"/>
    <cellStyle name="Beregning 2 5" xfId="63"/>
    <cellStyle name="Beregning 2 5 10" xfId="681"/>
    <cellStyle name="Beregning 2 5 10 2" xfId="3436"/>
    <cellStyle name="Beregning 2 5 11" xfId="745"/>
    <cellStyle name="Beregning 2 5 11 2" xfId="3500"/>
    <cellStyle name="Beregning 2 5 12" xfId="810"/>
    <cellStyle name="Beregning 2 5 12 2" xfId="3565"/>
    <cellStyle name="Beregning 2 5 13" xfId="873"/>
    <cellStyle name="Beregning 2 5 13 2" xfId="3628"/>
    <cellStyle name="Beregning 2 5 14" xfId="937"/>
    <cellStyle name="Beregning 2 5 14 2" xfId="3692"/>
    <cellStyle name="Beregning 2 5 15" xfId="1003"/>
    <cellStyle name="Beregning 2 5 15 2" xfId="3758"/>
    <cellStyle name="Beregning 2 5 16" xfId="1067"/>
    <cellStyle name="Beregning 2 5 16 2" xfId="3822"/>
    <cellStyle name="Beregning 2 5 17" xfId="1133"/>
    <cellStyle name="Beregning 2 5 17 2" xfId="3888"/>
    <cellStyle name="Beregning 2 5 18" xfId="1198"/>
    <cellStyle name="Beregning 2 5 18 2" xfId="3953"/>
    <cellStyle name="Beregning 2 5 19" xfId="1263"/>
    <cellStyle name="Beregning 2 5 19 2" xfId="4018"/>
    <cellStyle name="Beregning 2 5 2" xfId="162"/>
    <cellStyle name="Beregning 2 5 2 2" xfId="2917"/>
    <cellStyle name="Beregning 2 5 20" xfId="1328"/>
    <cellStyle name="Beregning 2 5 20 2" xfId="4083"/>
    <cellStyle name="Beregning 2 5 21" xfId="1393"/>
    <cellStyle name="Beregning 2 5 21 2" xfId="4148"/>
    <cellStyle name="Beregning 2 5 22" xfId="1458"/>
    <cellStyle name="Beregning 2 5 22 2" xfId="4213"/>
    <cellStyle name="Beregning 2 5 23" xfId="1523"/>
    <cellStyle name="Beregning 2 5 23 2" xfId="4278"/>
    <cellStyle name="Beregning 2 5 24" xfId="1588"/>
    <cellStyle name="Beregning 2 5 24 2" xfId="4343"/>
    <cellStyle name="Beregning 2 5 25" xfId="1653"/>
    <cellStyle name="Beregning 2 5 25 2" xfId="4408"/>
    <cellStyle name="Beregning 2 5 26" xfId="1718"/>
    <cellStyle name="Beregning 2 5 26 2" xfId="4473"/>
    <cellStyle name="Beregning 2 5 27" xfId="1782"/>
    <cellStyle name="Beregning 2 5 27 2" xfId="4537"/>
    <cellStyle name="Beregning 2 5 28" xfId="1846"/>
    <cellStyle name="Beregning 2 5 28 2" xfId="4601"/>
    <cellStyle name="Beregning 2 5 29" xfId="1909"/>
    <cellStyle name="Beregning 2 5 29 2" xfId="4664"/>
    <cellStyle name="Beregning 2 5 3" xfId="228"/>
    <cellStyle name="Beregning 2 5 3 2" xfId="2983"/>
    <cellStyle name="Beregning 2 5 30" xfId="1972"/>
    <cellStyle name="Beregning 2 5 30 2" xfId="4727"/>
    <cellStyle name="Beregning 2 5 31" xfId="2034"/>
    <cellStyle name="Beregning 2 5 31 2" xfId="4789"/>
    <cellStyle name="Beregning 2 5 32" xfId="2096"/>
    <cellStyle name="Beregning 2 5 32 2" xfId="4851"/>
    <cellStyle name="Beregning 2 5 33" xfId="2158"/>
    <cellStyle name="Beregning 2 5 33 2" xfId="4913"/>
    <cellStyle name="Beregning 2 5 34" xfId="2220"/>
    <cellStyle name="Beregning 2 5 34 2" xfId="4975"/>
    <cellStyle name="Beregning 2 5 35" xfId="2281"/>
    <cellStyle name="Beregning 2 5 35 2" xfId="5036"/>
    <cellStyle name="Beregning 2 5 36" xfId="2342"/>
    <cellStyle name="Beregning 2 5 36 2" xfId="5097"/>
    <cellStyle name="Beregning 2 5 37" xfId="2403"/>
    <cellStyle name="Beregning 2 5 37 2" xfId="5158"/>
    <cellStyle name="Beregning 2 5 38" xfId="2463"/>
    <cellStyle name="Beregning 2 5 39" xfId="2545"/>
    <cellStyle name="Beregning 2 5 4" xfId="293"/>
    <cellStyle name="Beregning 2 5 4 2" xfId="3048"/>
    <cellStyle name="Beregning 2 5 40" xfId="2582"/>
    <cellStyle name="Beregning 2 5 41" xfId="2613"/>
    <cellStyle name="Beregning 2 5 42" xfId="2648"/>
    <cellStyle name="Beregning 2 5 43" xfId="2683"/>
    <cellStyle name="Beregning 2 5 44" xfId="2719"/>
    <cellStyle name="Beregning 2 5 45" xfId="2477"/>
    <cellStyle name="Beregning 2 5 46" xfId="2775"/>
    <cellStyle name="Beregning 2 5 47" xfId="2793"/>
    <cellStyle name="Beregning 2 5 48" xfId="2749"/>
    <cellStyle name="Beregning 2 5 49" xfId="2816"/>
    <cellStyle name="Beregning 2 5 5" xfId="357"/>
    <cellStyle name="Beregning 2 5 5 2" xfId="3112"/>
    <cellStyle name="Beregning 2 5 6" xfId="422"/>
    <cellStyle name="Beregning 2 5 6 2" xfId="3177"/>
    <cellStyle name="Beregning 2 5 7" xfId="486"/>
    <cellStyle name="Beregning 2 5 7 2" xfId="3241"/>
    <cellStyle name="Beregning 2 5 8" xfId="551"/>
    <cellStyle name="Beregning 2 5 8 2" xfId="3306"/>
    <cellStyle name="Beregning 2 5 9" xfId="616"/>
    <cellStyle name="Beregning 2 5 9 2" xfId="3371"/>
    <cellStyle name="Beregning 2 50" xfId="2505"/>
    <cellStyle name="Beregning 2 51" xfId="2488"/>
    <cellStyle name="Beregning 2 52" xfId="2837"/>
    <cellStyle name="Beregning 2 53" xfId="5814"/>
    <cellStyle name="Beregning 2 6" xfId="85"/>
    <cellStyle name="Beregning 2 6 10" xfId="703"/>
    <cellStyle name="Beregning 2 6 10 2" xfId="3458"/>
    <cellStyle name="Beregning 2 6 11" xfId="767"/>
    <cellStyle name="Beregning 2 6 11 2" xfId="3522"/>
    <cellStyle name="Beregning 2 6 12" xfId="832"/>
    <cellStyle name="Beregning 2 6 12 2" xfId="3587"/>
    <cellStyle name="Beregning 2 6 13" xfId="895"/>
    <cellStyle name="Beregning 2 6 13 2" xfId="3650"/>
    <cellStyle name="Beregning 2 6 14" xfId="959"/>
    <cellStyle name="Beregning 2 6 14 2" xfId="3714"/>
    <cellStyle name="Beregning 2 6 15" xfId="1025"/>
    <cellStyle name="Beregning 2 6 15 2" xfId="3780"/>
    <cellStyle name="Beregning 2 6 16" xfId="1089"/>
    <cellStyle name="Beregning 2 6 16 2" xfId="3844"/>
    <cellStyle name="Beregning 2 6 17" xfId="1155"/>
    <cellStyle name="Beregning 2 6 17 2" xfId="3910"/>
    <cellStyle name="Beregning 2 6 18" xfId="1220"/>
    <cellStyle name="Beregning 2 6 18 2" xfId="3975"/>
    <cellStyle name="Beregning 2 6 19" xfId="1285"/>
    <cellStyle name="Beregning 2 6 19 2" xfId="4040"/>
    <cellStyle name="Beregning 2 6 2" xfId="184"/>
    <cellStyle name="Beregning 2 6 2 2" xfId="2939"/>
    <cellStyle name="Beregning 2 6 20" xfId="1350"/>
    <cellStyle name="Beregning 2 6 20 2" xfId="4105"/>
    <cellStyle name="Beregning 2 6 21" xfId="1415"/>
    <cellStyle name="Beregning 2 6 21 2" xfId="4170"/>
    <cellStyle name="Beregning 2 6 22" xfId="1480"/>
    <cellStyle name="Beregning 2 6 22 2" xfId="4235"/>
    <cellStyle name="Beregning 2 6 23" xfId="1545"/>
    <cellStyle name="Beregning 2 6 23 2" xfId="4300"/>
    <cellStyle name="Beregning 2 6 24" xfId="1610"/>
    <cellStyle name="Beregning 2 6 24 2" xfId="4365"/>
    <cellStyle name="Beregning 2 6 25" xfId="1675"/>
    <cellStyle name="Beregning 2 6 25 2" xfId="4430"/>
    <cellStyle name="Beregning 2 6 26" xfId="1740"/>
    <cellStyle name="Beregning 2 6 26 2" xfId="4495"/>
    <cellStyle name="Beregning 2 6 27" xfId="1804"/>
    <cellStyle name="Beregning 2 6 27 2" xfId="4559"/>
    <cellStyle name="Beregning 2 6 28" xfId="1868"/>
    <cellStyle name="Beregning 2 6 28 2" xfId="4623"/>
    <cellStyle name="Beregning 2 6 29" xfId="1931"/>
    <cellStyle name="Beregning 2 6 29 2" xfId="4686"/>
    <cellStyle name="Beregning 2 6 3" xfId="250"/>
    <cellStyle name="Beregning 2 6 3 2" xfId="3005"/>
    <cellStyle name="Beregning 2 6 30" xfId="1994"/>
    <cellStyle name="Beregning 2 6 30 2" xfId="4749"/>
    <cellStyle name="Beregning 2 6 31" xfId="2056"/>
    <cellStyle name="Beregning 2 6 31 2" xfId="4811"/>
    <cellStyle name="Beregning 2 6 32" xfId="2118"/>
    <cellStyle name="Beregning 2 6 32 2" xfId="4873"/>
    <cellStyle name="Beregning 2 6 33" xfId="2180"/>
    <cellStyle name="Beregning 2 6 33 2" xfId="4935"/>
    <cellStyle name="Beregning 2 6 34" xfId="2242"/>
    <cellStyle name="Beregning 2 6 34 2" xfId="4997"/>
    <cellStyle name="Beregning 2 6 35" xfId="2303"/>
    <cellStyle name="Beregning 2 6 35 2" xfId="5058"/>
    <cellStyle name="Beregning 2 6 36" xfId="2364"/>
    <cellStyle name="Beregning 2 6 36 2" xfId="5119"/>
    <cellStyle name="Beregning 2 6 37" xfId="2425"/>
    <cellStyle name="Beregning 2 6 37 2" xfId="5180"/>
    <cellStyle name="Beregning 2 6 38" xfId="2455"/>
    <cellStyle name="Beregning 2 6 39" xfId="2553"/>
    <cellStyle name="Beregning 2 6 4" xfId="315"/>
    <cellStyle name="Beregning 2 6 4 2" xfId="3070"/>
    <cellStyle name="Beregning 2 6 40" xfId="2590"/>
    <cellStyle name="Beregning 2 6 41" xfId="2621"/>
    <cellStyle name="Beregning 2 6 42" xfId="2656"/>
    <cellStyle name="Beregning 2 6 43" xfId="2691"/>
    <cellStyle name="Beregning 2 6 44" xfId="2727"/>
    <cellStyle name="Beregning 2 6 45" xfId="2565"/>
    <cellStyle name="Beregning 2 6 46" xfId="2782"/>
    <cellStyle name="Beregning 2 6 47" xfId="2800"/>
    <cellStyle name="Beregning 2 6 48" xfId="2742"/>
    <cellStyle name="Beregning 2 6 49" xfId="2824"/>
    <cellStyle name="Beregning 2 6 5" xfId="379"/>
    <cellStyle name="Beregning 2 6 5 2" xfId="3134"/>
    <cellStyle name="Beregning 2 6 6" xfId="444"/>
    <cellStyle name="Beregning 2 6 6 2" xfId="3199"/>
    <cellStyle name="Beregning 2 6 7" xfId="508"/>
    <cellStyle name="Beregning 2 6 7 2" xfId="3263"/>
    <cellStyle name="Beregning 2 6 8" xfId="573"/>
    <cellStyle name="Beregning 2 6 8 2" xfId="3328"/>
    <cellStyle name="Beregning 2 6 9" xfId="638"/>
    <cellStyle name="Beregning 2 6 9 2" xfId="3393"/>
    <cellStyle name="Beregning 2 7" xfId="55"/>
    <cellStyle name="Beregning 2 7 10" xfId="673"/>
    <cellStyle name="Beregning 2 7 10 2" xfId="3428"/>
    <cellStyle name="Beregning 2 7 11" xfId="737"/>
    <cellStyle name="Beregning 2 7 11 2" xfId="3492"/>
    <cellStyle name="Beregning 2 7 12" xfId="802"/>
    <cellStyle name="Beregning 2 7 12 2" xfId="3557"/>
    <cellStyle name="Beregning 2 7 13" xfId="865"/>
    <cellStyle name="Beregning 2 7 13 2" xfId="3620"/>
    <cellStyle name="Beregning 2 7 14" xfId="929"/>
    <cellStyle name="Beregning 2 7 14 2" xfId="3684"/>
    <cellStyle name="Beregning 2 7 15" xfId="995"/>
    <cellStyle name="Beregning 2 7 15 2" xfId="3750"/>
    <cellStyle name="Beregning 2 7 16" xfId="1059"/>
    <cellStyle name="Beregning 2 7 16 2" xfId="3814"/>
    <cellStyle name="Beregning 2 7 17" xfId="1125"/>
    <cellStyle name="Beregning 2 7 17 2" xfId="3880"/>
    <cellStyle name="Beregning 2 7 18" xfId="1190"/>
    <cellStyle name="Beregning 2 7 18 2" xfId="3945"/>
    <cellStyle name="Beregning 2 7 19" xfId="1255"/>
    <cellStyle name="Beregning 2 7 19 2" xfId="4010"/>
    <cellStyle name="Beregning 2 7 2" xfId="154"/>
    <cellStyle name="Beregning 2 7 2 2" xfId="2909"/>
    <cellStyle name="Beregning 2 7 20" xfId="1320"/>
    <cellStyle name="Beregning 2 7 20 2" xfId="4075"/>
    <cellStyle name="Beregning 2 7 21" xfId="1385"/>
    <cellStyle name="Beregning 2 7 21 2" xfId="4140"/>
    <cellStyle name="Beregning 2 7 22" xfId="1450"/>
    <cellStyle name="Beregning 2 7 22 2" xfId="4205"/>
    <cellStyle name="Beregning 2 7 23" xfId="1515"/>
    <cellStyle name="Beregning 2 7 23 2" xfId="4270"/>
    <cellStyle name="Beregning 2 7 24" xfId="1580"/>
    <cellStyle name="Beregning 2 7 24 2" xfId="4335"/>
    <cellStyle name="Beregning 2 7 25" xfId="1645"/>
    <cellStyle name="Beregning 2 7 25 2" xfId="4400"/>
    <cellStyle name="Beregning 2 7 26" xfId="1710"/>
    <cellStyle name="Beregning 2 7 26 2" xfId="4465"/>
    <cellStyle name="Beregning 2 7 27" xfId="1774"/>
    <cellStyle name="Beregning 2 7 27 2" xfId="4529"/>
    <cellStyle name="Beregning 2 7 28" xfId="1838"/>
    <cellStyle name="Beregning 2 7 28 2" xfId="4593"/>
    <cellStyle name="Beregning 2 7 29" xfId="1901"/>
    <cellStyle name="Beregning 2 7 29 2" xfId="4656"/>
    <cellStyle name="Beregning 2 7 3" xfId="220"/>
    <cellStyle name="Beregning 2 7 3 2" xfId="2975"/>
    <cellStyle name="Beregning 2 7 30" xfId="1964"/>
    <cellStyle name="Beregning 2 7 30 2" xfId="4719"/>
    <cellStyle name="Beregning 2 7 31" xfId="2026"/>
    <cellStyle name="Beregning 2 7 31 2" xfId="4781"/>
    <cellStyle name="Beregning 2 7 32" xfId="2088"/>
    <cellStyle name="Beregning 2 7 32 2" xfId="4843"/>
    <cellStyle name="Beregning 2 7 33" xfId="2150"/>
    <cellStyle name="Beregning 2 7 33 2" xfId="4905"/>
    <cellStyle name="Beregning 2 7 34" xfId="2212"/>
    <cellStyle name="Beregning 2 7 34 2" xfId="4967"/>
    <cellStyle name="Beregning 2 7 35" xfId="2273"/>
    <cellStyle name="Beregning 2 7 35 2" xfId="5028"/>
    <cellStyle name="Beregning 2 7 36" xfId="2334"/>
    <cellStyle name="Beregning 2 7 36 2" xfId="5089"/>
    <cellStyle name="Beregning 2 7 37" xfId="2395"/>
    <cellStyle name="Beregning 2 7 37 2" xfId="5150"/>
    <cellStyle name="Beregning 2 7 38" xfId="2498"/>
    <cellStyle name="Beregning 2 7 39" xfId="2468"/>
    <cellStyle name="Beregning 2 7 4" xfId="285"/>
    <cellStyle name="Beregning 2 7 4 2" xfId="3040"/>
    <cellStyle name="Beregning 2 7 40" xfId="2540"/>
    <cellStyle name="Beregning 2 7 41" xfId="2577"/>
    <cellStyle name="Beregning 2 7 42" xfId="2608"/>
    <cellStyle name="Beregning 2 7 43" xfId="2643"/>
    <cellStyle name="Beregning 2 7 44" xfId="2678"/>
    <cellStyle name="Beregning 2 7 45" xfId="2714"/>
    <cellStyle name="Beregning 2 7 46" xfId="2482"/>
    <cellStyle name="Beregning 2 7 47" xfId="2820"/>
    <cellStyle name="Beregning 2 7 5" xfId="349"/>
    <cellStyle name="Beregning 2 7 5 2" xfId="3104"/>
    <cellStyle name="Beregning 2 7 6" xfId="414"/>
    <cellStyle name="Beregning 2 7 6 2" xfId="3169"/>
    <cellStyle name="Beregning 2 7 7" xfId="478"/>
    <cellStyle name="Beregning 2 7 7 2" xfId="3233"/>
    <cellStyle name="Beregning 2 7 8" xfId="543"/>
    <cellStyle name="Beregning 2 7 8 2" xfId="3298"/>
    <cellStyle name="Beregning 2 7 9" xfId="608"/>
    <cellStyle name="Beregning 2 7 9 2" xfId="3363"/>
    <cellStyle name="Beregning 2 8" xfId="88"/>
    <cellStyle name="Beregning 2 8 10" xfId="706"/>
    <cellStyle name="Beregning 2 8 10 2" xfId="3461"/>
    <cellStyle name="Beregning 2 8 11" xfId="770"/>
    <cellStyle name="Beregning 2 8 11 2" xfId="3525"/>
    <cellStyle name="Beregning 2 8 12" xfId="835"/>
    <cellStyle name="Beregning 2 8 12 2" xfId="3590"/>
    <cellStyle name="Beregning 2 8 13" xfId="898"/>
    <cellStyle name="Beregning 2 8 13 2" xfId="3653"/>
    <cellStyle name="Beregning 2 8 14" xfId="962"/>
    <cellStyle name="Beregning 2 8 14 2" xfId="3717"/>
    <cellStyle name="Beregning 2 8 15" xfId="1028"/>
    <cellStyle name="Beregning 2 8 15 2" xfId="3783"/>
    <cellStyle name="Beregning 2 8 16" xfId="1092"/>
    <cellStyle name="Beregning 2 8 16 2" xfId="3847"/>
    <cellStyle name="Beregning 2 8 17" xfId="1158"/>
    <cellStyle name="Beregning 2 8 17 2" xfId="3913"/>
    <cellStyle name="Beregning 2 8 18" xfId="1223"/>
    <cellStyle name="Beregning 2 8 18 2" xfId="3978"/>
    <cellStyle name="Beregning 2 8 19" xfId="1288"/>
    <cellStyle name="Beregning 2 8 19 2" xfId="4043"/>
    <cellStyle name="Beregning 2 8 2" xfId="187"/>
    <cellStyle name="Beregning 2 8 2 2" xfId="2942"/>
    <cellStyle name="Beregning 2 8 20" xfId="1353"/>
    <cellStyle name="Beregning 2 8 20 2" xfId="4108"/>
    <cellStyle name="Beregning 2 8 21" xfId="1418"/>
    <cellStyle name="Beregning 2 8 21 2" xfId="4173"/>
    <cellStyle name="Beregning 2 8 22" xfId="1483"/>
    <cellStyle name="Beregning 2 8 22 2" xfId="4238"/>
    <cellStyle name="Beregning 2 8 23" xfId="1548"/>
    <cellStyle name="Beregning 2 8 23 2" xfId="4303"/>
    <cellStyle name="Beregning 2 8 24" xfId="1613"/>
    <cellStyle name="Beregning 2 8 24 2" xfId="4368"/>
    <cellStyle name="Beregning 2 8 25" xfId="1678"/>
    <cellStyle name="Beregning 2 8 25 2" xfId="4433"/>
    <cellStyle name="Beregning 2 8 26" xfId="1743"/>
    <cellStyle name="Beregning 2 8 26 2" xfId="4498"/>
    <cellStyle name="Beregning 2 8 27" xfId="1807"/>
    <cellStyle name="Beregning 2 8 27 2" xfId="4562"/>
    <cellStyle name="Beregning 2 8 28" xfId="1871"/>
    <cellStyle name="Beregning 2 8 28 2" xfId="4626"/>
    <cellStyle name="Beregning 2 8 29" xfId="1934"/>
    <cellStyle name="Beregning 2 8 29 2" xfId="4689"/>
    <cellStyle name="Beregning 2 8 3" xfId="253"/>
    <cellStyle name="Beregning 2 8 3 2" xfId="3008"/>
    <cellStyle name="Beregning 2 8 30" xfId="1997"/>
    <cellStyle name="Beregning 2 8 30 2" xfId="4752"/>
    <cellStyle name="Beregning 2 8 31" xfId="2059"/>
    <cellStyle name="Beregning 2 8 31 2" xfId="4814"/>
    <cellStyle name="Beregning 2 8 32" xfId="2121"/>
    <cellStyle name="Beregning 2 8 32 2" xfId="4876"/>
    <cellStyle name="Beregning 2 8 33" xfId="2183"/>
    <cellStyle name="Beregning 2 8 33 2" xfId="4938"/>
    <cellStyle name="Beregning 2 8 34" xfId="2245"/>
    <cellStyle name="Beregning 2 8 34 2" xfId="5000"/>
    <cellStyle name="Beregning 2 8 35" xfId="2306"/>
    <cellStyle name="Beregning 2 8 35 2" xfId="5061"/>
    <cellStyle name="Beregning 2 8 36" xfId="2367"/>
    <cellStyle name="Beregning 2 8 36 2" xfId="5122"/>
    <cellStyle name="Beregning 2 8 37" xfId="2428"/>
    <cellStyle name="Beregning 2 8 37 2" xfId="5183"/>
    <cellStyle name="Beregning 2 8 38" xfId="2509"/>
    <cellStyle name="Beregning 2 8 39" xfId="2518"/>
    <cellStyle name="Beregning 2 8 4" xfId="318"/>
    <cellStyle name="Beregning 2 8 4 2" xfId="3073"/>
    <cellStyle name="Beregning 2 8 40" xfId="2554"/>
    <cellStyle name="Beregning 2 8 41" xfId="2591"/>
    <cellStyle name="Beregning 2 8 42" xfId="2622"/>
    <cellStyle name="Beregning 2 8 43" xfId="2657"/>
    <cellStyle name="Beregning 2 8 44" xfId="2692"/>
    <cellStyle name="Beregning 2 8 45" xfId="2728"/>
    <cellStyle name="Beregning 2 8 46" xfId="2487"/>
    <cellStyle name="Beregning 2 8 47" xfId="2843"/>
    <cellStyle name="Beregning 2 8 5" xfId="382"/>
    <cellStyle name="Beregning 2 8 5 2" xfId="3137"/>
    <cellStyle name="Beregning 2 8 6" xfId="447"/>
    <cellStyle name="Beregning 2 8 6 2" xfId="3202"/>
    <cellStyle name="Beregning 2 8 7" xfId="511"/>
    <cellStyle name="Beregning 2 8 7 2" xfId="3266"/>
    <cellStyle name="Beregning 2 8 8" xfId="576"/>
    <cellStyle name="Beregning 2 8 8 2" xfId="3331"/>
    <cellStyle name="Beregning 2 8 9" xfId="641"/>
    <cellStyle name="Beregning 2 8 9 2" xfId="3396"/>
    <cellStyle name="Beregning 2 9" xfId="92"/>
    <cellStyle name="Beregning 2 9 10" xfId="710"/>
    <cellStyle name="Beregning 2 9 10 2" xfId="3465"/>
    <cellStyle name="Beregning 2 9 11" xfId="774"/>
    <cellStyle name="Beregning 2 9 11 2" xfId="3529"/>
    <cellStyle name="Beregning 2 9 12" xfId="839"/>
    <cellStyle name="Beregning 2 9 12 2" xfId="3594"/>
    <cellStyle name="Beregning 2 9 13" xfId="902"/>
    <cellStyle name="Beregning 2 9 13 2" xfId="3657"/>
    <cellStyle name="Beregning 2 9 14" xfId="966"/>
    <cellStyle name="Beregning 2 9 14 2" xfId="3721"/>
    <cellStyle name="Beregning 2 9 15" xfId="1032"/>
    <cellStyle name="Beregning 2 9 15 2" xfId="3787"/>
    <cellStyle name="Beregning 2 9 16" xfId="1096"/>
    <cellStyle name="Beregning 2 9 16 2" xfId="3851"/>
    <cellStyle name="Beregning 2 9 17" xfId="1162"/>
    <cellStyle name="Beregning 2 9 17 2" xfId="3917"/>
    <cellStyle name="Beregning 2 9 18" xfId="1227"/>
    <cellStyle name="Beregning 2 9 18 2" xfId="3982"/>
    <cellStyle name="Beregning 2 9 19" xfId="1292"/>
    <cellStyle name="Beregning 2 9 19 2" xfId="4047"/>
    <cellStyle name="Beregning 2 9 2" xfId="191"/>
    <cellStyle name="Beregning 2 9 2 2" xfId="2946"/>
    <cellStyle name="Beregning 2 9 20" xfId="1357"/>
    <cellStyle name="Beregning 2 9 20 2" xfId="4112"/>
    <cellStyle name="Beregning 2 9 21" xfId="1422"/>
    <cellStyle name="Beregning 2 9 21 2" xfId="4177"/>
    <cellStyle name="Beregning 2 9 22" xfId="1487"/>
    <cellStyle name="Beregning 2 9 22 2" xfId="4242"/>
    <cellStyle name="Beregning 2 9 23" xfId="1552"/>
    <cellStyle name="Beregning 2 9 23 2" xfId="4307"/>
    <cellStyle name="Beregning 2 9 24" xfId="1617"/>
    <cellStyle name="Beregning 2 9 24 2" xfId="4372"/>
    <cellStyle name="Beregning 2 9 25" xfId="1682"/>
    <cellStyle name="Beregning 2 9 25 2" xfId="4437"/>
    <cellStyle name="Beregning 2 9 26" xfId="1747"/>
    <cellStyle name="Beregning 2 9 26 2" xfId="4502"/>
    <cellStyle name="Beregning 2 9 27" xfId="1811"/>
    <cellStyle name="Beregning 2 9 27 2" xfId="4566"/>
    <cellStyle name="Beregning 2 9 28" xfId="1875"/>
    <cellStyle name="Beregning 2 9 28 2" xfId="4630"/>
    <cellStyle name="Beregning 2 9 29" xfId="1938"/>
    <cellStyle name="Beregning 2 9 29 2" xfId="4693"/>
    <cellStyle name="Beregning 2 9 3" xfId="257"/>
    <cellStyle name="Beregning 2 9 3 2" xfId="3012"/>
    <cellStyle name="Beregning 2 9 30" xfId="2001"/>
    <cellStyle name="Beregning 2 9 30 2" xfId="4756"/>
    <cellStyle name="Beregning 2 9 31" xfId="2063"/>
    <cellStyle name="Beregning 2 9 31 2" xfId="4818"/>
    <cellStyle name="Beregning 2 9 32" xfId="2125"/>
    <cellStyle name="Beregning 2 9 32 2" xfId="4880"/>
    <cellStyle name="Beregning 2 9 33" xfId="2187"/>
    <cellStyle name="Beregning 2 9 33 2" xfId="4942"/>
    <cellStyle name="Beregning 2 9 34" xfId="2249"/>
    <cellStyle name="Beregning 2 9 34 2" xfId="5004"/>
    <cellStyle name="Beregning 2 9 35" xfId="2310"/>
    <cellStyle name="Beregning 2 9 35 2" xfId="5065"/>
    <cellStyle name="Beregning 2 9 36" xfId="2371"/>
    <cellStyle name="Beregning 2 9 36 2" xfId="5126"/>
    <cellStyle name="Beregning 2 9 37" xfId="2432"/>
    <cellStyle name="Beregning 2 9 37 2" xfId="5187"/>
    <cellStyle name="Beregning 2 9 38" xfId="2847"/>
    <cellStyle name="Beregning 2 9 4" xfId="322"/>
    <cellStyle name="Beregning 2 9 4 2" xfId="3077"/>
    <cellStyle name="Beregning 2 9 5" xfId="386"/>
    <cellStyle name="Beregning 2 9 5 2" xfId="3141"/>
    <cellStyle name="Beregning 2 9 6" xfId="451"/>
    <cellStyle name="Beregning 2 9 6 2" xfId="3206"/>
    <cellStyle name="Beregning 2 9 7" xfId="515"/>
    <cellStyle name="Beregning 2 9 7 2" xfId="3270"/>
    <cellStyle name="Beregning 2 9 8" xfId="580"/>
    <cellStyle name="Beregning 2 9 8 2" xfId="3335"/>
    <cellStyle name="Beregning 2 9 9" xfId="645"/>
    <cellStyle name="Beregning 2 9 9 2" xfId="3400"/>
    <cellStyle name="Beregning 3" xfId="5815"/>
    <cellStyle name="Beregning 4" xfId="5816"/>
    <cellStyle name="Beregning 5" xfId="5817"/>
    <cellStyle name="Beregning 6" xfId="5818"/>
    <cellStyle name="Beregning 7" xfId="5819"/>
    <cellStyle name="Beregning 8" xfId="5820"/>
    <cellStyle name="Beregning 9" xfId="5821"/>
    <cellStyle name="Check Cell 2" xfId="5822"/>
    <cellStyle name="Comma" xfId="5823"/>
    <cellStyle name="Comma [0]" xfId="5824"/>
    <cellStyle name="Comma 2" xfId="5825"/>
    <cellStyle name="Currency" xfId="5826"/>
    <cellStyle name="Currency [0]" xfId="5827"/>
    <cellStyle name="Dårlig" xfId="27"/>
    <cellStyle name="Explanatory Text 2" xfId="5828"/>
    <cellStyle name="Forklarende tekst 2" xfId="28"/>
    <cellStyle name="Forklarende tekst 2 2" xfId="5829"/>
    <cellStyle name="God 2" xfId="29"/>
    <cellStyle name="God 2 2" xfId="5830"/>
    <cellStyle name="God 2 3" xfId="5831"/>
    <cellStyle name="God 2 4" xfId="5832"/>
    <cellStyle name="God 2 5" xfId="5833"/>
    <cellStyle name="God 3" xfId="5834"/>
    <cellStyle name="Heading 1 2" xfId="5835"/>
    <cellStyle name="Heading 2 2" xfId="5836"/>
    <cellStyle name="Heading 3 2" xfId="5837"/>
    <cellStyle name="Heading 4 2" xfId="5838"/>
    <cellStyle name="Hyperlink" xfId="5839"/>
    <cellStyle name="Hyperlink 2" xfId="5840"/>
    <cellStyle name="Hyperlink 2 2" xfId="5841"/>
    <cellStyle name="Hyperlink 2 2 2" xfId="5842"/>
    <cellStyle name="Hyperlink 2 2 2 2" xfId="5843"/>
    <cellStyle name="Hyperlink 2 2 2 3" xfId="5844"/>
    <cellStyle name="Hyperlink 2 2 2 3 2" xfId="5845"/>
    <cellStyle name="Hyperlink 2 3" xfId="5846"/>
    <cellStyle name="Hyperlink 2 3 2" xfId="5847"/>
    <cellStyle name="Hyperlink 2 4" xfId="5848"/>
    <cellStyle name="Hyperlink 2 5" xfId="5849"/>
    <cellStyle name="Hyperlink 2 6" xfId="5850"/>
    <cellStyle name="Hyperlink 3" xfId="5851"/>
    <cellStyle name="Hyperlink 3 2" xfId="5852"/>
    <cellStyle name="Hyperlink 4" xfId="5853"/>
    <cellStyle name="Hyperlink 4 2" xfId="5854"/>
    <cellStyle name="Hyperlink 5" xfId="5855"/>
    <cellStyle name="Hyperlink 5 2" xfId="5856"/>
    <cellStyle name="Hyperlink 5 3" xfId="5857"/>
    <cellStyle name="Hyperlink 5 4" xfId="5858"/>
    <cellStyle name="Hyperlink 6" xfId="5859"/>
    <cellStyle name="Input 2" xfId="30"/>
    <cellStyle name="Input 2 10" xfId="84"/>
    <cellStyle name="Input 2 10 10" xfId="702"/>
    <cellStyle name="Input 2 10 10 2" xfId="3457"/>
    <cellStyle name="Input 2 10 11" xfId="766"/>
    <cellStyle name="Input 2 10 11 2" xfId="3521"/>
    <cellStyle name="Input 2 10 12" xfId="831"/>
    <cellStyle name="Input 2 10 12 2" xfId="3586"/>
    <cellStyle name="Input 2 10 13" xfId="894"/>
    <cellStyle name="Input 2 10 13 2" xfId="3649"/>
    <cellStyle name="Input 2 10 14" xfId="958"/>
    <cellStyle name="Input 2 10 14 2" xfId="3713"/>
    <cellStyle name="Input 2 10 15" xfId="1024"/>
    <cellStyle name="Input 2 10 15 2" xfId="3779"/>
    <cellStyle name="Input 2 10 16" xfId="1088"/>
    <cellStyle name="Input 2 10 16 2" xfId="3843"/>
    <cellStyle name="Input 2 10 17" xfId="1154"/>
    <cellStyle name="Input 2 10 17 2" xfId="3909"/>
    <cellStyle name="Input 2 10 18" xfId="1219"/>
    <cellStyle name="Input 2 10 18 2" xfId="3974"/>
    <cellStyle name="Input 2 10 19" xfId="1284"/>
    <cellStyle name="Input 2 10 19 2" xfId="4039"/>
    <cellStyle name="Input 2 10 2" xfId="183"/>
    <cellStyle name="Input 2 10 2 2" xfId="2938"/>
    <cellStyle name="Input 2 10 20" xfId="1349"/>
    <cellStyle name="Input 2 10 20 2" xfId="4104"/>
    <cellStyle name="Input 2 10 21" xfId="1414"/>
    <cellStyle name="Input 2 10 21 2" xfId="4169"/>
    <cellStyle name="Input 2 10 22" xfId="1479"/>
    <cellStyle name="Input 2 10 22 2" xfId="4234"/>
    <cellStyle name="Input 2 10 23" xfId="1544"/>
    <cellStyle name="Input 2 10 23 2" xfId="4299"/>
    <cellStyle name="Input 2 10 24" xfId="1609"/>
    <cellStyle name="Input 2 10 24 2" xfId="4364"/>
    <cellStyle name="Input 2 10 25" xfId="1674"/>
    <cellStyle name="Input 2 10 25 2" xfId="4429"/>
    <cellStyle name="Input 2 10 26" xfId="1739"/>
    <cellStyle name="Input 2 10 26 2" xfId="4494"/>
    <cellStyle name="Input 2 10 27" xfId="1803"/>
    <cellStyle name="Input 2 10 27 2" xfId="4558"/>
    <cellStyle name="Input 2 10 28" xfId="1867"/>
    <cellStyle name="Input 2 10 28 2" xfId="4622"/>
    <cellStyle name="Input 2 10 29" xfId="1930"/>
    <cellStyle name="Input 2 10 29 2" xfId="4685"/>
    <cellStyle name="Input 2 10 3" xfId="249"/>
    <cellStyle name="Input 2 10 3 2" xfId="3004"/>
    <cellStyle name="Input 2 10 30" xfId="1993"/>
    <cellStyle name="Input 2 10 30 2" xfId="4748"/>
    <cellStyle name="Input 2 10 31" xfId="2055"/>
    <cellStyle name="Input 2 10 31 2" xfId="4810"/>
    <cellStyle name="Input 2 10 32" xfId="2117"/>
    <cellStyle name="Input 2 10 32 2" xfId="4872"/>
    <cellStyle name="Input 2 10 33" xfId="2179"/>
    <cellStyle name="Input 2 10 33 2" xfId="4934"/>
    <cellStyle name="Input 2 10 34" xfId="2241"/>
    <cellStyle name="Input 2 10 34 2" xfId="4996"/>
    <cellStyle name="Input 2 10 35" xfId="2302"/>
    <cellStyle name="Input 2 10 35 2" xfId="5057"/>
    <cellStyle name="Input 2 10 36" xfId="2363"/>
    <cellStyle name="Input 2 10 36 2" xfId="5118"/>
    <cellStyle name="Input 2 10 37" xfId="2424"/>
    <cellStyle name="Input 2 10 37 2" xfId="5179"/>
    <cellStyle name="Input 2 10 38" xfId="2747"/>
    <cellStyle name="Input 2 10 4" xfId="314"/>
    <cellStyle name="Input 2 10 4 2" xfId="3069"/>
    <cellStyle name="Input 2 10 5" xfId="378"/>
    <cellStyle name="Input 2 10 5 2" xfId="3133"/>
    <cellStyle name="Input 2 10 6" xfId="443"/>
    <cellStyle name="Input 2 10 6 2" xfId="3198"/>
    <cellStyle name="Input 2 10 7" xfId="507"/>
    <cellStyle name="Input 2 10 7 2" xfId="3262"/>
    <cellStyle name="Input 2 10 8" xfId="572"/>
    <cellStyle name="Input 2 10 8 2" xfId="3327"/>
    <cellStyle name="Input 2 10 9" xfId="637"/>
    <cellStyle name="Input 2 10 9 2" xfId="3392"/>
    <cellStyle name="Input 2 11" xfId="53"/>
    <cellStyle name="Input 2 11 10" xfId="671"/>
    <cellStyle name="Input 2 11 10 2" xfId="3426"/>
    <cellStyle name="Input 2 11 11" xfId="735"/>
    <cellStyle name="Input 2 11 11 2" xfId="3490"/>
    <cellStyle name="Input 2 11 12" xfId="800"/>
    <cellStyle name="Input 2 11 12 2" xfId="3555"/>
    <cellStyle name="Input 2 11 13" xfId="863"/>
    <cellStyle name="Input 2 11 13 2" xfId="3618"/>
    <cellStyle name="Input 2 11 14" xfId="927"/>
    <cellStyle name="Input 2 11 14 2" xfId="3682"/>
    <cellStyle name="Input 2 11 15" xfId="993"/>
    <cellStyle name="Input 2 11 15 2" xfId="3748"/>
    <cellStyle name="Input 2 11 16" xfId="1057"/>
    <cellStyle name="Input 2 11 16 2" xfId="3812"/>
    <cellStyle name="Input 2 11 17" xfId="1123"/>
    <cellStyle name="Input 2 11 17 2" xfId="3878"/>
    <cellStyle name="Input 2 11 18" xfId="1188"/>
    <cellStyle name="Input 2 11 18 2" xfId="3943"/>
    <cellStyle name="Input 2 11 19" xfId="1253"/>
    <cellStyle name="Input 2 11 19 2" xfId="4008"/>
    <cellStyle name="Input 2 11 2" xfId="152"/>
    <cellStyle name="Input 2 11 2 2" xfId="2907"/>
    <cellStyle name="Input 2 11 20" xfId="1318"/>
    <cellStyle name="Input 2 11 20 2" xfId="4073"/>
    <cellStyle name="Input 2 11 21" xfId="1383"/>
    <cellStyle name="Input 2 11 21 2" xfId="4138"/>
    <cellStyle name="Input 2 11 22" xfId="1448"/>
    <cellStyle name="Input 2 11 22 2" xfId="4203"/>
    <cellStyle name="Input 2 11 23" xfId="1513"/>
    <cellStyle name="Input 2 11 23 2" xfId="4268"/>
    <cellStyle name="Input 2 11 24" xfId="1578"/>
    <cellStyle name="Input 2 11 24 2" xfId="4333"/>
    <cellStyle name="Input 2 11 25" xfId="1643"/>
    <cellStyle name="Input 2 11 25 2" xfId="4398"/>
    <cellStyle name="Input 2 11 26" xfId="1708"/>
    <cellStyle name="Input 2 11 26 2" xfId="4463"/>
    <cellStyle name="Input 2 11 27" xfId="1772"/>
    <cellStyle name="Input 2 11 27 2" xfId="4527"/>
    <cellStyle name="Input 2 11 28" xfId="1836"/>
    <cellStyle name="Input 2 11 28 2" xfId="4591"/>
    <cellStyle name="Input 2 11 29" xfId="1899"/>
    <cellStyle name="Input 2 11 29 2" xfId="4654"/>
    <cellStyle name="Input 2 11 3" xfId="218"/>
    <cellStyle name="Input 2 11 3 2" xfId="2973"/>
    <cellStyle name="Input 2 11 30" xfId="1962"/>
    <cellStyle name="Input 2 11 30 2" xfId="4717"/>
    <cellStyle name="Input 2 11 31" xfId="2024"/>
    <cellStyle name="Input 2 11 31 2" xfId="4779"/>
    <cellStyle name="Input 2 11 32" xfId="2086"/>
    <cellStyle name="Input 2 11 32 2" xfId="4841"/>
    <cellStyle name="Input 2 11 33" xfId="2148"/>
    <cellStyle name="Input 2 11 33 2" xfId="4903"/>
    <cellStyle name="Input 2 11 34" xfId="2210"/>
    <cellStyle name="Input 2 11 34 2" xfId="4965"/>
    <cellStyle name="Input 2 11 35" xfId="2271"/>
    <cellStyle name="Input 2 11 35 2" xfId="5026"/>
    <cellStyle name="Input 2 11 36" xfId="2332"/>
    <cellStyle name="Input 2 11 36 2" xfId="5087"/>
    <cellStyle name="Input 2 11 37" xfId="2393"/>
    <cellStyle name="Input 2 11 37 2" xfId="5148"/>
    <cellStyle name="Input 2 11 38" xfId="2814"/>
    <cellStyle name="Input 2 11 4" xfId="283"/>
    <cellStyle name="Input 2 11 4 2" xfId="3038"/>
    <cellStyle name="Input 2 11 5" xfId="347"/>
    <cellStyle name="Input 2 11 5 2" xfId="3102"/>
    <cellStyle name="Input 2 11 6" xfId="412"/>
    <cellStyle name="Input 2 11 6 2" xfId="3167"/>
    <cellStyle name="Input 2 11 7" xfId="476"/>
    <cellStyle name="Input 2 11 7 2" xfId="3231"/>
    <cellStyle name="Input 2 11 8" xfId="541"/>
    <cellStyle name="Input 2 11 8 2" xfId="3296"/>
    <cellStyle name="Input 2 11 9" xfId="606"/>
    <cellStyle name="Input 2 11 9 2" xfId="3361"/>
    <cellStyle name="Input 2 12" xfId="58"/>
    <cellStyle name="Input 2 12 10" xfId="676"/>
    <cellStyle name="Input 2 12 10 2" xfId="3431"/>
    <cellStyle name="Input 2 12 11" xfId="740"/>
    <cellStyle name="Input 2 12 11 2" xfId="3495"/>
    <cellStyle name="Input 2 12 12" xfId="805"/>
    <cellStyle name="Input 2 12 12 2" xfId="3560"/>
    <cellStyle name="Input 2 12 13" xfId="868"/>
    <cellStyle name="Input 2 12 13 2" xfId="3623"/>
    <cellStyle name="Input 2 12 14" xfId="932"/>
    <cellStyle name="Input 2 12 14 2" xfId="3687"/>
    <cellStyle name="Input 2 12 15" xfId="998"/>
    <cellStyle name="Input 2 12 15 2" xfId="3753"/>
    <cellStyle name="Input 2 12 16" xfId="1062"/>
    <cellStyle name="Input 2 12 16 2" xfId="3817"/>
    <cellStyle name="Input 2 12 17" xfId="1128"/>
    <cellStyle name="Input 2 12 17 2" xfId="3883"/>
    <cellStyle name="Input 2 12 18" xfId="1193"/>
    <cellStyle name="Input 2 12 18 2" xfId="3948"/>
    <cellStyle name="Input 2 12 19" xfId="1258"/>
    <cellStyle name="Input 2 12 19 2" xfId="4013"/>
    <cellStyle name="Input 2 12 2" xfId="157"/>
    <cellStyle name="Input 2 12 2 2" xfId="2912"/>
    <cellStyle name="Input 2 12 20" xfId="1323"/>
    <cellStyle name="Input 2 12 20 2" xfId="4078"/>
    <cellStyle name="Input 2 12 21" xfId="1388"/>
    <cellStyle name="Input 2 12 21 2" xfId="4143"/>
    <cellStyle name="Input 2 12 22" xfId="1453"/>
    <cellStyle name="Input 2 12 22 2" xfId="4208"/>
    <cellStyle name="Input 2 12 23" xfId="1518"/>
    <cellStyle name="Input 2 12 23 2" xfId="4273"/>
    <cellStyle name="Input 2 12 24" xfId="1583"/>
    <cellStyle name="Input 2 12 24 2" xfId="4338"/>
    <cellStyle name="Input 2 12 25" xfId="1648"/>
    <cellStyle name="Input 2 12 25 2" xfId="4403"/>
    <cellStyle name="Input 2 12 26" xfId="1713"/>
    <cellStyle name="Input 2 12 26 2" xfId="4468"/>
    <cellStyle name="Input 2 12 27" xfId="1777"/>
    <cellStyle name="Input 2 12 27 2" xfId="4532"/>
    <cellStyle name="Input 2 12 28" xfId="1841"/>
    <cellStyle name="Input 2 12 28 2" xfId="4596"/>
    <cellStyle name="Input 2 12 29" xfId="1904"/>
    <cellStyle name="Input 2 12 29 2" xfId="4659"/>
    <cellStyle name="Input 2 12 3" xfId="223"/>
    <cellStyle name="Input 2 12 3 2" xfId="2978"/>
    <cellStyle name="Input 2 12 30" xfId="1967"/>
    <cellStyle name="Input 2 12 30 2" xfId="4722"/>
    <cellStyle name="Input 2 12 31" xfId="2029"/>
    <cellStyle name="Input 2 12 31 2" xfId="4784"/>
    <cellStyle name="Input 2 12 32" xfId="2091"/>
    <cellStyle name="Input 2 12 32 2" xfId="4846"/>
    <cellStyle name="Input 2 12 33" xfId="2153"/>
    <cellStyle name="Input 2 12 33 2" xfId="4908"/>
    <cellStyle name="Input 2 12 34" xfId="2215"/>
    <cellStyle name="Input 2 12 34 2" xfId="4970"/>
    <cellStyle name="Input 2 12 35" xfId="2276"/>
    <cellStyle name="Input 2 12 35 2" xfId="5031"/>
    <cellStyle name="Input 2 12 36" xfId="2337"/>
    <cellStyle name="Input 2 12 36 2" xfId="5092"/>
    <cellStyle name="Input 2 12 37" xfId="2398"/>
    <cellStyle name="Input 2 12 37 2" xfId="5153"/>
    <cellStyle name="Input 2 12 38" xfId="2836"/>
    <cellStyle name="Input 2 12 4" xfId="288"/>
    <cellStyle name="Input 2 12 4 2" xfId="3043"/>
    <cellStyle name="Input 2 12 5" xfId="352"/>
    <cellStyle name="Input 2 12 5 2" xfId="3107"/>
    <cellStyle name="Input 2 12 6" xfId="417"/>
    <cellStyle name="Input 2 12 6 2" xfId="3172"/>
    <cellStyle name="Input 2 12 7" xfId="481"/>
    <cellStyle name="Input 2 12 7 2" xfId="3236"/>
    <cellStyle name="Input 2 12 8" xfId="546"/>
    <cellStyle name="Input 2 12 8 2" xfId="3301"/>
    <cellStyle name="Input 2 12 9" xfId="611"/>
    <cellStyle name="Input 2 12 9 2" xfId="3366"/>
    <cellStyle name="Input 2 13" xfId="74"/>
    <cellStyle name="Input 2 13 10" xfId="692"/>
    <cellStyle name="Input 2 13 10 2" xfId="3447"/>
    <cellStyle name="Input 2 13 11" xfId="756"/>
    <cellStyle name="Input 2 13 11 2" xfId="3511"/>
    <cellStyle name="Input 2 13 12" xfId="821"/>
    <cellStyle name="Input 2 13 12 2" xfId="3576"/>
    <cellStyle name="Input 2 13 13" xfId="884"/>
    <cellStyle name="Input 2 13 13 2" xfId="3639"/>
    <cellStyle name="Input 2 13 14" xfId="948"/>
    <cellStyle name="Input 2 13 14 2" xfId="3703"/>
    <cellStyle name="Input 2 13 15" xfId="1014"/>
    <cellStyle name="Input 2 13 15 2" xfId="3769"/>
    <cellStyle name="Input 2 13 16" xfId="1078"/>
    <cellStyle name="Input 2 13 16 2" xfId="3833"/>
    <cellStyle name="Input 2 13 17" xfId="1144"/>
    <cellStyle name="Input 2 13 17 2" xfId="3899"/>
    <cellStyle name="Input 2 13 18" xfId="1209"/>
    <cellStyle name="Input 2 13 18 2" xfId="3964"/>
    <cellStyle name="Input 2 13 19" xfId="1274"/>
    <cellStyle name="Input 2 13 19 2" xfId="4029"/>
    <cellStyle name="Input 2 13 2" xfId="173"/>
    <cellStyle name="Input 2 13 2 2" xfId="2928"/>
    <cellStyle name="Input 2 13 20" xfId="1339"/>
    <cellStyle name="Input 2 13 20 2" xfId="4094"/>
    <cellStyle name="Input 2 13 21" xfId="1404"/>
    <cellStyle name="Input 2 13 21 2" xfId="4159"/>
    <cellStyle name="Input 2 13 22" xfId="1469"/>
    <cellStyle name="Input 2 13 22 2" xfId="4224"/>
    <cellStyle name="Input 2 13 23" xfId="1534"/>
    <cellStyle name="Input 2 13 23 2" xfId="4289"/>
    <cellStyle name="Input 2 13 24" xfId="1599"/>
    <cellStyle name="Input 2 13 24 2" xfId="4354"/>
    <cellStyle name="Input 2 13 25" xfId="1664"/>
    <cellStyle name="Input 2 13 25 2" xfId="4419"/>
    <cellStyle name="Input 2 13 26" xfId="1729"/>
    <cellStyle name="Input 2 13 26 2" xfId="4484"/>
    <cellStyle name="Input 2 13 27" xfId="1793"/>
    <cellStyle name="Input 2 13 27 2" xfId="4548"/>
    <cellStyle name="Input 2 13 28" xfId="1857"/>
    <cellStyle name="Input 2 13 28 2" xfId="4612"/>
    <cellStyle name="Input 2 13 29" xfId="1920"/>
    <cellStyle name="Input 2 13 29 2" xfId="4675"/>
    <cellStyle name="Input 2 13 3" xfId="239"/>
    <cellStyle name="Input 2 13 3 2" xfId="2994"/>
    <cellStyle name="Input 2 13 30" xfId="1983"/>
    <cellStyle name="Input 2 13 30 2" xfId="4738"/>
    <cellStyle name="Input 2 13 31" xfId="2045"/>
    <cellStyle name="Input 2 13 31 2" xfId="4800"/>
    <cellStyle name="Input 2 13 32" xfId="2107"/>
    <cellStyle name="Input 2 13 32 2" xfId="4862"/>
    <cellStyle name="Input 2 13 33" xfId="2169"/>
    <cellStyle name="Input 2 13 33 2" xfId="4924"/>
    <cellStyle name="Input 2 13 34" xfId="2231"/>
    <cellStyle name="Input 2 13 34 2" xfId="4986"/>
    <cellStyle name="Input 2 13 35" xfId="2292"/>
    <cellStyle name="Input 2 13 35 2" xfId="5047"/>
    <cellStyle name="Input 2 13 36" xfId="2353"/>
    <cellStyle name="Input 2 13 36 2" xfId="5108"/>
    <cellStyle name="Input 2 13 37" xfId="2414"/>
    <cellStyle name="Input 2 13 37 2" xfId="5169"/>
    <cellStyle name="Input 2 13 38" xfId="2827"/>
    <cellStyle name="Input 2 13 4" xfId="304"/>
    <cellStyle name="Input 2 13 4 2" xfId="3059"/>
    <cellStyle name="Input 2 13 5" xfId="368"/>
    <cellStyle name="Input 2 13 5 2" xfId="3123"/>
    <cellStyle name="Input 2 13 6" xfId="433"/>
    <cellStyle name="Input 2 13 6 2" xfId="3188"/>
    <cellStyle name="Input 2 13 7" xfId="497"/>
    <cellStyle name="Input 2 13 7 2" xfId="3252"/>
    <cellStyle name="Input 2 13 8" xfId="562"/>
    <cellStyle name="Input 2 13 8 2" xfId="3317"/>
    <cellStyle name="Input 2 13 9" xfId="627"/>
    <cellStyle name="Input 2 13 9 2" xfId="3382"/>
    <cellStyle name="Input 2 14" xfId="118"/>
    <cellStyle name="Input 2 14 2" xfId="2873"/>
    <cellStyle name="Input 2 15" xfId="114"/>
    <cellStyle name="Input 2 15 2" xfId="2869"/>
    <cellStyle name="Input 2 16" xfId="131"/>
    <cellStyle name="Input 2 16 2" xfId="2886"/>
    <cellStyle name="Input 2 17" xfId="121"/>
    <cellStyle name="Input 2 17 2" xfId="2876"/>
    <cellStyle name="Input 2 18" xfId="138"/>
    <cellStyle name="Input 2 18 2" xfId="2893"/>
    <cellStyle name="Input 2 19" xfId="122"/>
    <cellStyle name="Input 2 19 2" xfId="2877"/>
    <cellStyle name="Input 2 2" xfId="72"/>
    <cellStyle name="Input 2 2 10" xfId="690"/>
    <cellStyle name="Input 2 2 10 2" xfId="3445"/>
    <cellStyle name="Input 2 2 11" xfId="754"/>
    <cellStyle name="Input 2 2 11 2" xfId="3509"/>
    <cellStyle name="Input 2 2 12" xfId="819"/>
    <cellStyle name="Input 2 2 12 2" xfId="3574"/>
    <cellStyle name="Input 2 2 13" xfId="882"/>
    <cellStyle name="Input 2 2 13 2" xfId="3637"/>
    <cellStyle name="Input 2 2 14" xfId="946"/>
    <cellStyle name="Input 2 2 14 2" xfId="3701"/>
    <cellStyle name="Input 2 2 15" xfId="1012"/>
    <cellStyle name="Input 2 2 15 2" xfId="3767"/>
    <cellStyle name="Input 2 2 16" xfId="1076"/>
    <cellStyle name="Input 2 2 16 2" xfId="3831"/>
    <cellStyle name="Input 2 2 17" xfId="1142"/>
    <cellStyle name="Input 2 2 17 2" xfId="3897"/>
    <cellStyle name="Input 2 2 18" xfId="1207"/>
    <cellStyle name="Input 2 2 18 2" xfId="3962"/>
    <cellStyle name="Input 2 2 19" xfId="1272"/>
    <cellStyle name="Input 2 2 19 2" xfId="4027"/>
    <cellStyle name="Input 2 2 2" xfId="171"/>
    <cellStyle name="Input 2 2 2 2" xfId="2926"/>
    <cellStyle name="Input 2 2 20" xfId="1337"/>
    <cellStyle name="Input 2 2 20 2" xfId="4092"/>
    <cellStyle name="Input 2 2 21" xfId="1402"/>
    <cellStyle name="Input 2 2 21 2" xfId="4157"/>
    <cellStyle name="Input 2 2 22" xfId="1467"/>
    <cellStyle name="Input 2 2 22 2" xfId="4222"/>
    <cellStyle name="Input 2 2 23" xfId="1532"/>
    <cellStyle name="Input 2 2 23 2" xfId="4287"/>
    <cellStyle name="Input 2 2 24" xfId="1597"/>
    <cellStyle name="Input 2 2 24 2" xfId="4352"/>
    <cellStyle name="Input 2 2 25" xfId="1662"/>
    <cellStyle name="Input 2 2 25 2" xfId="4417"/>
    <cellStyle name="Input 2 2 26" xfId="1727"/>
    <cellStyle name="Input 2 2 26 2" xfId="4482"/>
    <cellStyle name="Input 2 2 27" xfId="1791"/>
    <cellStyle name="Input 2 2 27 2" xfId="4546"/>
    <cellStyle name="Input 2 2 28" xfId="1855"/>
    <cellStyle name="Input 2 2 28 2" xfId="4610"/>
    <cellStyle name="Input 2 2 29" xfId="1918"/>
    <cellStyle name="Input 2 2 29 2" xfId="4673"/>
    <cellStyle name="Input 2 2 3" xfId="237"/>
    <cellStyle name="Input 2 2 3 2" xfId="2992"/>
    <cellStyle name="Input 2 2 30" xfId="1981"/>
    <cellStyle name="Input 2 2 30 2" xfId="4736"/>
    <cellStyle name="Input 2 2 31" xfId="2043"/>
    <cellStyle name="Input 2 2 31 2" xfId="4798"/>
    <cellStyle name="Input 2 2 32" xfId="2105"/>
    <cellStyle name="Input 2 2 32 2" xfId="4860"/>
    <cellStyle name="Input 2 2 33" xfId="2167"/>
    <cellStyle name="Input 2 2 33 2" xfId="4922"/>
    <cellStyle name="Input 2 2 34" xfId="2229"/>
    <cellStyle name="Input 2 2 34 2" xfId="4984"/>
    <cellStyle name="Input 2 2 35" xfId="2290"/>
    <cellStyle name="Input 2 2 35 2" xfId="5045"/>
    <cellStyle name="Input 2 2 36" xfId="2351"/>
    <cellStyle name="Input 2 2 36 2" xfId="5106"/>
    <cellStyle name="Input 2 2 37" xfId="2412"/>
    <cellStyle name="Input 2 2 37 2" xfId="5167"/>
    <cellStyle name="Input 2 2 38" xfId="2473"/>
    <cellStyle name="Input 2 2 39" xfId="2535"/>
    <cellStyle name="Input 2 2 4" xfId="302"/>
    <cellStyle name="Input 2 2 4 2" xfId="3057"/>
    <cellStyle name="Input 2 2 40" xfId="2603"/>
    <cellStyle name="Input 2 2 41" xfId="2638"/>
    <cellStyle name="Input 2 2 42" xfId="2673"/>
    <cellStyle name="Input 2 2 43" xfId="2709"/>
    <cellStyle name="Input 2 2 44" xfId="2743"/>
    <cellStyle name="Input 2 2 45" xfId="2811"/>
    <cellStyle name="Input 2 2 46" xfId="2817"/>
    <cellStyle name="Input 2 2 5" xfId="366"/>
    <cellStyle name="Input 2 2 5 2" xfId="3121"/>
    <cellStyle name="Input 2 2 6" xfId="431"/>
    <cellStyle name="Input 2 2 6 2" xfId="3186"/>
    <cellStyle name="Input 2 2 7" xfId="495"/>
    <cellStyle name="Input 2 2 7 2" xfId="3250"/>
    <cellStyle name="Input 2 2 8" xfId="560"/>
    <cellStyle name="Input 2 2 8 2" xfId="3315"/>
    <cellStyle name="Input 2 2 9" xfId="625"/>
    <cellStyle name="Input 2 2 9 2" xfId="3380"/>
    <cellStyle name="Input 2 20" xfId="123"/>
    <cellStyle name="Input 2 20 2" xfId="2878"/>
    <cellStyle name="Input 2 21" xfId="150"/>
    <cellStyle name="Input 2 21 2" xfId="2905"/>
    <cellStyle name="Input 2 22" xfId="217"/>
    <cellStyle name="Input 2 22 2" xfId="2972"/>
    <cellStyle name="Input 2 23" xfId="282"/>
    <cellStyle name="Input 2 23 2" xfId="3037"/>
    <cellStyle name="Input 2 24" xfId="346"/>
    <cellStyle name="Input 2 24 2" xfId="3101"/>
    <cellStyle name="Input 2 25" xfId="411"/>
    <cellStyle name="Input 2 25 2" xfId="3166"/>
    <cellStyle name="Input 2 26" xfId="410"/>
    <cellStyle name="Input 2 26 2" xfId="3165"/>
    <cellStyle name="Input 2 27" xfId="540"/>
    <cellStyle name="Input 2 27 2" xfId="3295"/>
    <cellStyle name="Input 2 28" xfId="605"/>
    <cellStyle name="Input 2 28 2" xfId="3360"/>
    <cellStyle name="Input 2 29" xfId="604"/>
    <cellStyle name="Input 2 29 2" xfId="3359"/>
    <cellStyle name="Input 2 3" xfId="69"/>
    <cellStyle name="Input 2 3 10" xfId="687"/>
    <cellStyle name="Input 2 3 10 2" xfId="3442"/>
    <cellStyle name="Input 2 3 11" xfId="751"/>
    <cellStyle name="Input 2 3 11 2" xfId="3506"/>
    <cellStyle name="Input 2 3 12" xfId="816"/>
    <cellStyle name="Input 2 3 12 2" xfId="3571"/>
    <cellStyle name="Input 2 3 13" xfId="879"/>
    <cellStyle name="Input 2 3 13 2" xfId="3634"/>
    <cellStyle name="Input 2 3 14" xfId="943"/>
    <cellStyle name="Input 2 3 14 2" xfId="3698"/>
    <cellStyle name="Input 2 3 15" xfId="1009"/>
    <cellStyle name="Input 2 3 15 2" xfId="3764"/>
    <cellStyle name="Input 2 3 16" xfId="1073"/>
    <cellStyle name="Input 2 3 16 2" xfId="3828"/>
    <cellStyle name="Input 2 3 17" xfId="1139"/>
    <cellStyle name="Input 2 3 17 2" xfId="3894"/>
    <cellStyle name="Input 2 3 18" xfId="1204"/>
    <cellStyle name="Input 2 3 18 2" xfId="3959"/>
    <cellStyle name="Input 2 3 19" xfId="1269"/>
    <cellStyle name="Input 2 3 19 2" xfId="4024"/>
    <cellStyle name="Input 2 3 2" xfId="168"/>
    <cellStyle name="Input 2 3 2 2" xfId="2923"/>
    <cellStyle name="Input 2 3 20" xfId="1334"/>
    <cellStyle name="Input 2 3 20 2" xfId="4089"/>
    <cellStyle name="Input 2 3 21" xfId="1399"/>
    <cellStyle name="Input 2 3 21 2" xfId="4154"/>
    <cellStyle name="Input 2 3 22" xfId="1464"/>
    <cellStyle name="Input 2 3 22 2" xfId="4219"/>
    <cellStyle name="Input 2 3 23" xfId="1529"/>
    <cellStyle name="Input 2 3 23 2" xfId="4284"/>
    <cellStyle name="Input 2 3 24" xfId="1594"/>
    <cellStyle name="Input 2 3 24 2" xfId="4349"/>
    <cellStyle name="Input 2 3 25" xfId="1659"/>
    <cellStyle name="Input 2 3 25 2" xfId="4414"/>
    <cellStyle name="Input 2 3 26" xfId="1724"/>
    <cellStyle name="Input 2 3 26 2" xfId="4479"/>
    <cellStyle name="Input 2 3 27" xfId="1788"/>
    <cellStyle name="Input 2 3 27 2" xfId="4543"/>
    <cellStyle name="Input 2 3 28" xfId="1852"/>
    <cellStyle name="Input 2 3 28 2" xfId="4607"/>
    <cellStyle name="Input 2 3 29" xfId="1915"/>
    <cellStyle name="Input 2 3 29 2" xfId="4670"/>
    <cellStyle name="Input 2 3 3" xfId="234"/>
    <cellStyle name="Input 2 3 3 2" xfId="2989"/>
    <cellStyle name="Input 2 3 30" xfId="1978"/>
    <cellStyle name="Input 2 3 30 2" xfId="4733"/>
    <cellStyle name="Input 2 3 31" xfId="2040"/>
    <cellStyle name="Input 2 3 31 2" xfId="4795"/>
    <cellStyle name="Input 2 3 32" xfId="2102"/>
    <cellStyle name="Input 2 3 32 2" xfId="4857"/>
    <cellStyle name="Input 2 3 33" xfId="2164"/>
    <cellStyle name="Input 2 3 33 2" xfId="4919"/>
    <cellStyle name="Input 2 3 34" xfId="2226"/>
    <cellStyle name="Input 2 3 34 2" xfId="4981"/>
    <cellStyle name="Input 2 3 35" xfId="2287"/>
    <cellStyle name="Input 2 3 35 2" xfId="5042"/>
    <cellStyle name="Input 2 3 36" xfId="2348"/>
    <cellStyle name="Input 2 3 36 2" xfId="5103"/>
    <cellStyle name="Input 2 3 37" xfId="2409"/>
    <cellStyle name="Input 2 3 37 2" xfId="5164"/>
    <cellStyle name="Input 2 3 38" xfId="2465"/>
    <cellStyle name="Input 2 3 39" xfId="2543"/>
    <cellStyle name="Input 2 3 4" xfId="299"/>
    <cellStyle name="Input 2 3 4 2" xfId="3054"/>
    <cellStyle name="Input 2 3 40" xfId="2580"/>
    <cellStyle name="Input 2 3 41" xfId="2611"/>
    <cellStyle name="Input 2 3 42" xfId="2646"/>
    <cellStyle name="Input 2 3 43" xfId="2681"/>
    <cellStyle name="Input 2 3 44" xfId="2717"/>
    <cellStyle name="Input 2 3 45" xfId="2502"/>
    <cellStyle name="Input 2 3 46" xfId="2773"/>
    <cellStyle name="Input 2 3 47" xfId="2791"/>
    <cellStyle name="Input 2 3 48" xfId="2787"/>
    <cellStyle name="Input 2 3 49" xfId="2828"/>
    <cellStyle name="Input 2 3 5" xfId="363"/>
    <cellStyle name="Input 2 3 5 2" xfId="3118"/>
    <cellStyle name="Input 2 3 6" xfId="428"/>
    <cellStyle name="Input 2 3 6 2" xfId="3183"/>
    <cellStyle name="Input 2 3 7" xfId="492"/>
    <cellStyle name="Input 2 3 7 2" xfId="3247"/>
    <cellStyle name="Input 2 3 8" xfId="557"/>
    <cellStyle name="Input 2 3 8 2" xfId="3312"/>
    <cellStyle name="Input 2 3 9" xfId="622"/>
    <cellStyle name="Input 2 3 9 2" xfId="3377"/>
    <cellStyle name="Input 2 30" xfId="120"/>
    <cellStyle name="Input 2 30 2" xfId="2875"/>
    <cellStyle name="Input 2 31" xfId="113"/>
    <cellStyle name="Input 2 31 2" xfId="2868"/>
    <cellStyle name="Input 2 32" xfId="669"/>
    <cellStyle name="Input 2 32 2" xfId="3424"/>
    <cellStyle name="Input 2 33" xfId="538"/>
    <cellStyle name="Input 2 33 2" xfId="3293"/>
    <cellStyle name="Input 2 34" xfId="798"/>
    <cellStyle name="Input 2 34 2" xfId="3553"/>
    <cellStyle name="Input 2 35" xfId="1054"/>
    <cellStyle name="Input 2 35 2" xfId="3809"/>
    <cellStyle name="Input 2 36" xfId="1122"/>
    <cellStyle name="Input 2 36 2" xfId="3877"/>
    <cellStyle name="Input 2 37" xfId="1187"/>
    <cellStyle name="Input 2 37 2" xfId="3942"/>
    <cellStyle name="Input 2 38" xfId="1252"/>
    <cellStyle name="Input 2 38 2" xfId="4007"/>
    <cellStyle name="Input 2 39" xfId="1317"/>
    <cellStyle name="Input 2 39 2" xfId="4072"/>
    <cellStyle name="Input 2 4" xfId="79"/>
    <cellStyle name="Input 2 4 10" xfId="697"/>
    <cellStyle name="Input 2 4 10 2" xfId="3452"/>
    <cellStyle name="Input 2 4 11" xfId="761"/>
    <cellStyle name="Input 2 4 11 2" xfId="3516"/>
    <cellStyle name="Input 2 4 12" xfId="826"/>
    <cellStyle name="Input 2 4 12 2" xfId="3581"/>
    <cellStyle name="Input 2 4 13" xfId="889"/>
    <cellStyle name="Input 2 4 13 2" xfId="3644"/>
    <cellStyle name="Input 2 4 14" xfId="953"/>
    <cellStyle name="Input 2 4 14 2" xfId="3708"/>
    <cellStyle name="Input 2 4 15" xfId="1019"/>
    <cellStyle name="Input 2 4 15 2" xfId="3774"/>
    <cellStyle name="Input 2 4 16" xfId="1083"/>
    <cellStyle name="Input 2 4 16 2" xfId="3838"/>
    <cellStyle name="Input 2 4 17" xfId="1149"/>
    <cellStyle name="Input 2 4 17 2" xfId="3904"/>
    <cellStyle name="Input 2 4 18" xfId="1214"/>
    <cellStyle name="Input 2 4 18 2" xfId="3969"/>
    <cellStyle name="Input 2 4 19" xfId="1279"/>
    <cellStyle name="Input 2 4 19 2" xfId="4034"/>
    <cellStyle name="Input 2 4 2" xfId="178"/>
    <cellStyle name="Input 2 4 2 2" xfId="2933"/>
    <cellStyle name="Input 2 4 20" xfId="1344"/>
    <cellStyle name="Input 2 4 20 2" xfId="4099"/>
    <cellStyle name="Input 2 4 21" xfId="1409"/>
    <cellStyle name="Input 2 4 21 2" xfId="4164"/>
    <cellStyle name="Input 2 4 22" xfId="1474"/>
    <cellStyle name="Input 2 4 22 2" xfId="4229"/>
    <cellStyle name="Input 2 4 23" xfId="1539"/>
    <cellStyle name="Input 2 4 23 2" xfId="4294"/>
    <cellStyle name="Input 2 4 24" xfId="1604"/>
    <cellStyle name="Input 2 4 24 2" xfId="4359"/>
    <cellStyle name="Input 2 4 25" xfId="1669"/>
    <cellStyle name="Input 2 4 25 2" xfId="4424"/>
    <cellStyle name="Input 2 4 26" xfId="1734"/>
    <cellStyle name="Input 2 4 26 2" xfId="4489"/>
    <cellStyle name="Input 2 4 27" xfId="1798"/>
    <cellStyle name="Input 2 4 27 2" xfId="4553"/>
    <cellStyle name="Input 2 4 28" xfId="1862"/>
    <cellStyle name="Input 2 4 28 2" xfId="4617"/>
    <cellStyle name="Input 2 4 29" xfId="1925"/>
    <cellStyle name="Input 2 4 29 2" xfId="4680"/>
    <cellStyle name="Input 2 4 3" xfId="244"/>
    <cellStyle name="Input 2 4 3 2" xfId="2999"/>
    <cellStyle name="Input 2 4 30" xfId="1988"/>
    <cellStyle name="Input 2 4 30 2" xfId="4743"/>
    <cellStyle name="Input 2 4 31" xfId="2050"/>
    <cellStyle name="Input 2 4 31 2" xfId="4805"/>
    <cellStyle name="Input 2 4 32" xfId="2112"/>
    <cellStyle name="Input 2 4 32 2" xfId="4867"/>
    <cellStyle name="Input 2 4 33" xfId="2174"/>
    <cellStyle name="Input 2 4 33 2" xfId="4929"/>
    <cellStyle name="Input 2 4 34" xfId="2236"/>
    <cellStyle name="Input 2 4 34 2" xfId="4991"/>
    <cellStyle name="Input 2 4 35" xfId="2297"/>
    <cellStyle name="Input 2 4 35 2" xfId="5052"/>
    <cellStyle name="Input 2 4 36" xfId="2358"/>
    <cellStyle name="Input 2 4 36 2" xfId="5113"/>
    <cellStyle name="Input 2 4 37" xfId="2419"/>
    <cellStyle name="Input 2 4 37 2" xfId="5174"/>
    <cellStyle name="Input 2 4 38" xfId="2472"/>
    <cellStyle name="Input 2 4 39" xfId="2536"/>
    <cellStyle name="Input 2 4 4" xfId="309"/>
    <cellStyle name="Input 2 4 4 2" xfId="3064"/>
    <cellStyle name="Input 2 4 40" xfId="2573"/>
    <cellStyle name="Input 2 4 41" xfId="2604"/>
    <cellStyle name="Input 2 4 42" xfId="2639"/>
    <cellStyle name="Input 2 4 43" xfId="2674"/>
    <cellStyle name="Input 2 4 44" xfId="2710"/>
    <cellStyle name="Input 2 4 45" xfId="2746"/>
    <cellStyle name="Input 2 4 46" xfId="2767"/>
    <cellStyle name="Input 2 4 47" xfId="2744"/>
    <cellStyle name="Input 2 4 48" xfId="2770"/>
    <cellStyle name="Input 2 4 49" xfId="2821"/>
    <cellStyle name="Input 2 4 5" xfId="373"/>
    <cellStyle name="Input 2 4 5 2" xfId="3128"/>
    <cellStyle name="Input 2 4 6" xfId="438"/>
    <cellStyle name="Input 2 4 6 2" xfId="3193"/>
    <cellStyle name="Input 2 4 7" xfId="502"/>
    <cellStyle name="Input 2 4 7 2" xfId="3257"/>
    <cellStyle name="Input 2 4 8" xfId="567"/>
    <cellStyle name="Input 2 4 8 2" xfId="3322"/>
    <cellStyle name="Input 2 4 9" xfId="632"/>
    <cellStyle name="Input 2 4 9 2" xfId="3387"/>
    <cellStyle name="Input 2 40" xfId="1382"/>
    <cellStyle name="Input 2 40 2" xfId="4137"/>
    <cellStyle name="Input 2 41" xfId="1447"/>
    <cellStyle name="Input 2 41 2" xfId="4202"/>
    <cellStyle name="Input 2 42" xfId="1512"/>
    <cellStyle name="Input 2 42 2" xfId="4267"/>
    <cellStyle name="Input 2 43" xfId="1577"/>
    <cellStyle name="Input 2 43 2" xfId="4332"/>
    <cellStyle name="Input 2 44" xfId="1642"/>
    <cellStyle name="Input 2 44 2" xfId="4397"/>
    <cellStyle name="Input 2 45" xfId="1707"/>
    <cellStyle name="Input 2 45 2" xfId="4462"/>
    <cellStyle name="Input 2 46" xfId="1771"/>
    <cellStyle name="Input 2 46 2" xfId="4526"/>
    <cellStyle name="Input 2 47" xfId="1835"/>
    <cellStyle name="Input 2 47 2" xfId="4590"/>
    <cellStyle name="Input 2 48" xfId="1898"/>
    <cellStyle name="Input 2 48 2" xfId="4653"/>
    <cellStyle name="Input 2 49" xfId="1961"/>
    <cellStyle name="Input 2 49 2" xfId="4716"/>
    <cellStyle name="Input 2 5" xfId="71"/>
    <cellStyle name="Input 2 5 10" xfId="689"/>
    <cellStyle name="Input 2 5 10 2" xfId="3444"/>
    <cellStyle name="Input 2 5 11" xfId="753"/>
    <cellStyle name="Input 2 5 11 2" xfId="3508"/>
    <cellStyle name="Input 2 5 12" xfId="818"/>
    <cellStyle name="Input 2 5 12 2" xfId="3573"/>
    <cellStyle name="Input 2 5 13" xfId="881"/>
    <cellStyle name="Input 2 5 13 2" xfId="3636"/>
    <cellStyle name="Input 2 5 14" xfId="945"/>
    <cellStyle name="Input 2 5 14 2" xfId="3700"/>
    <cellStyle name="Input 2 5 15" xfId="1011"/>
    <cellStyle name="Input 2 5 15 2" xfId="3766"/>
    <cellStyle name="Input 2 5 16" xfId="1075"/>
    <cellStyle name="Input 2 5 16 2" xfId="3830"/>
    <cellStyle name="Input 2 5 17" xfId="1141"/>
    <cellStyle name="Input 2 5 17 2" xfId="3896"/>
    <cellStyle name="Input 2 5 18" xfId="1206"/>
    <cellStyle name="Input 2 5 18 2" xfId="3961"/>
    <cellStyle name="Input 2 5 19" xfId="1271"/>
    <cellStyle name="Input 2 5 19 2" xfId="4026"/>
    <cellStyle name="Input 2 5 2" xfId="170"/>
    <cellStyle name="Input 2 5 2 2" xfId="2925"/>
    <cellStyle name="Input 2 5 20" xfId="1336"/>
    <cellStyle name="Input 2 5 20 2" xfId="4091"/>
    <cellStyle name="Input 2 5 21" xfId="1401"/>
    <cellStyle name="Input 2 5 21 2" xfId="4156"/>
    <cellStyle name="Input 2 5 22" xfId="1466"/>
    <cellStyle name="Input 2 5 22 2" xfId="4221"/>
    <cellStyle name="Input 2 5 23" xfId="1531"/>
    <cellStyle name="Input 2 5 23 2" xfId="4286"/>
    <cellStyle name="Input 2 5 24" xfId="1596"/>
    <cellStyle name="Input 2 5 24 2" xfId="4351"/>
    <cellStyle name="Input 2 5 25" xfId="1661"/>
    <cellStyle name="Input 2 5 25 2" xfId="4416"/>
    <cellStyle name="Input 2 5 26" xfId="1726"/>
    <cellStyle name="Input 2 5 26 2" xfId="4481"/>
    <cellStyle name="Input 2 5 27" xfId="1790"/>
    <cellStyle name="Input 2 5 27 2" xfId="4545"/>
    <cellStyle name="Input 2 5 28" xfId="1854"/>
    <cellStyle name="Input 2 5 28 2" xfId="4609"/>
    <cellStyle name="Input 2 5 29" xfId="1917"/>
    <cellStyle name="Input 2 5 29 2" xfId="4672"/>
    <cellStyle name="Input 2 5 3" xfId="236"/>
    <cellStyle name="Input 2 5 3 2" xfId="2991"/>
    <cellStyle name="Input 2 5 30" xfId="1980"/>
    <cellStyle name="Input 2 5 30 2" xfId="4735"/>
    <cellStyle name="Input 2 5 31" xfId="2042"/>
    <cellStyle name="Input 2 5 31 2" xfId="4797"/>
    <cellStyle name="Input 2 5 32" xfId="2104"/>
    <cellStyle name="Input 2 5 32 2" xfId="4859"/>
    <cellStyle name="Input 2 5 33" xfId="2166"/>
    <cellStyle name="Input 2 5 33 2" xfId="4921"/>
    <cellStyle name="Input 2 5 34" xfId="2228"/>
    <cellStyle name="Input 2 5 34 2" xfId="4983"/>
    <cellStyle name="Input 2 5 35" xfId="2289"/>
    <cellStyle name="Input 2 5 35 2" xfId="5044"/>
    <cellStyle name="Input 2 5 36" xfId="2350"/>
    <cellStyle name="Input 2 5 36 2" xfId="5105"/>
    <cellStyle name="Input 2 5 37" xfId="2411"/>
    <cellStyle name="Input 2 5 37 2" xfId="5166"/>
    <cellStyle name="Input 2 5 38" xfId="2461"/>
    <cellStyle name="Input 2 5 39" xfId="2547"/>
    <cellStyle name="Input 2 5 4" xfId="301"/>
    <cellStyle name="Input 2 5 4 2" xfId="3056"/>
    <cellStyle name="Input 2 5 40" xfId="2584"/>
    <cellStyle name="Input 2 5 41" xfId="2615"/>
    <cellStyle name="Input 2 5 42" xfId="2650"/>
    <cellStyle name="Input 2 5 43" xfId="2685"/>
    <cellStyle name="Input 2 5 44" xfId="2721"/>
    <cellStyle name="Input 2 5 45" xfId="2475"/>
    <cellStyle name="Input 2 5 46" xfId="2777"/>
    <cellStyle name="Input 2 5 47" xfId="2795"/>
    <cellStyle name="Input 2 5 48" xfId="2808"/>
    <cellStyle name="Input 2 5 49" xfId="2819"/>
    <cellStyle name="Input 2 5 5" xfId="365"/>
    <cellStyle name="Input 2 5 5 2" xfId="3120"/>
    <cellStyle name="Input 2 5 6" xfId="430"/>
    <cellStyle name="Input 2 5 6 2" xfId="3185"/>
    <cellStyle name="Input 2 5 7" xfId="494"/>
    <cellStyle name="Input 2 5 7 2" xfId="3249"/>
    <cellStyle name="Input 2 5 8" xfId="559"/>
    <cellStyle name="Input 2 5 8 2" xfId="3314"/>
    <cellStyle name="Input 2 5 9" xfId="624"/>
    <cellStyle name="Input 2 5 9 2" xfId="3379"/>
    <cellStyle name="Input 2 50" xfId="2481"/>
    <cellStyle name="Input 2 51" xfId="2511"/>
    <cellStyle name="Input 2 52" xfId="2815"/>
    <cellStyle name="Input 2 53" xfId="5860"/>
    <cellStyle name="Input 2 6" xfId="61"/>
    <cellStyle name="Input 2 6 10" xfId="679"/>
    <cellStyle name="Input 2 6 10 2" xfId="3434"/>
    <cellStyle name="Input 2 6 11" xfId="743"/>
    <cellStyle name="Input 2 6 11 2" xfId="3498"/>
    <cellStyle name="Input 2 6 12" xfId="808"/>
    <cellStyle name="Input 2 6 12 2" xfId="3563"/>
    <cellStyle name="Input 2 6 13" xfId="871"/>
    <cellStyle name="Input 2 6 13 2" xfId="3626"/>
    <cellStyle name="Input 2 6 14" xfId="935"/>
    <cellStyle name="Input 2 6 14 2" xfId="3690"/>
    <cellStyle name="Input 2 6 15" xfId="1001"/>
    <cellStyle name="Input 2 6 15 2" xfId="3756"/>
    <cellStyle name="Input 2 6 16" xfId="1065"/>
    <cellStyle name="Input 2 6 16 2" xfId="3820"/>
    <cellStyle name="Input 2 6 17" xfId="1131"/>
    <cellStyle name="Input 2 6 17 2" xfId="3886"/>
    <cellStyle name="Input 2 6 18" xfId="1196"/>
    <cellStyle name="Input 2 6 18 2" xfId="3951"/>
    <cellStyle name="Input 2 6 19" xfId="1261"/>
    <cellStyle name="Input 2 6 19 2" xfId="4016"/>
    <cellStyle name="Input 2 6 2" xfId="160"/>
    <cellStyle name="Input 2 6 2 2" xfId="2915"/>
    <cellStyle name="Input 2 6 20" xfId="1326"/>
    <cellStyle name="Input 2 6 20 2" xfId="4081"/>
    <cellStyle name="Input 2 6 21" xfId="1391"/>
    <cellStyle name="Input 2 6 21 2" xfId="4146"/>
    <cellStyle name="Input 2 6 22" xfId="1456"/>
    <cellStyle name="Input 2 6 22 2" xfId="4211"/>
    <cellStyle name="Input 2 6 23" xfId="1521"/>
    <cellStyle name="Input 2 6 23 2" xfId="4276"/>
    <cellStyle name="Input 2 6 24" xfId="1586"/>
    <cellStyle name="Input 2 6 24 2" xfId="4341"/>
    <cellStyle name="Input 2 6 25" xfId="1651"/>
    <cellStyle name="Input 2 6 25 2" xfId="4406"/>
    <cellStyle name="Input 2 6 26" xfId="1716"/>
    <cellStyle name="Input 2 6 26 2" xfId="4471"/>
    <cellStyle name="Input 2 6 27" xfId="1780"/>
    <cellStyle name="Input 2 6 27 2" xfId="4535"/>
    <cellStyle name="Input 2 6 28" xfId="1844"/>
    <cellStyle name="Input 2 6 28 2" xfId="4599"/>
    <cellStyle name="Input 2 6 29" xfId="1907"/>
    <cellStyle name="Input 2 6 29 2" xfId="4662"/>
    <cellStyle name="Input 2 6 3" xfId="226"/>
    <cellStyle name="Input 2 6 3 2" xfId="2981"/>
    <cellStyle name="Input 2 6 30" xfId="1970"/>
    <cellStyle name="Input 2 6 30 2" xfId="4725"/>
    <cellStyle name="Input 2 6 31" xfId="2032"/>
    <cellStyle name="Input 2 6 31 2" xfId="4787"/>
    <cellStyle name="Input 2 6 32" xfId="2094"/>
    <cellStyle name="Input 2 6 32 2" xfId="4849"/>
    <cellStyle name="Input 2 6 33" xfId="2156"/>
    <cellStyle name="Input 2 6 33 2" xfId="4911"/>
    <cellStyle name="Input 2 6 34" xfId="2218"/>
    <cellStyle name="Input 2 6 34 2" xfId="4973"/>
    <cellStyle name="Input 2 6 35" xfId="2279"/>
    <cellStyle name="Input 2 6 35 2" xfId="5034"/>
    <cellStyle name="Input 2 6 36" xfId="2340"/>
    <cellStyle name="Input 2 6 36 2" xfId="5095"/>
    <cellStyle name="Input 2 6 37" xfId="2401"/>
    <cellStyle name="Input 2 6 37 2" xfId="5156"/>
    <cellStyle name="Input 2 6 38" xfId="2519"/>
    <cellStyle name="Input 2 6 39" xfId="2555"/>
    <cellStyle name="Input 2 6 4" xfId="291"/>
    <cellStyle name="Input 2 6 4 2" xfId="3046"/>
    <cellStyle name="Input 2 6 40" xfId="2592"/>
    <cellStyle name="Input 2 6 41" xfId="2623"/>
    <cellStyle name="Input 2 6 42" xfId="2658"/>
    <cellStyle name="Input 2 6 43" xfId="2693"/>
    <cellStyle name="Input 2 6 44" xfId="2729"/>
    <cellStyle name="Input 2 6 45" xfId="2499"/>
    <cellStyle name="Input 2 6 46" xfId="2784"/>
    <cellStyle name="Input 2 6 47" xfId="2801"/>
    <cellStyle name="Input 2 6 48" xfId="2754"/>
    <cellStyle name="Input 2 6 49" xfId="2840"/>
    <cellStyle name="Input 2 6 5" xfId="355"/>
    <cellStyle name="Input 2 6 5 2" xfId="3110"/>
    <cellStyle name="Input 2 6 6" xfId="420"/>
    <cellStyle name="Input 2 6 6 2" xfId="3175"/>
    <cellStyle name="Input 2 6 7" xfId="484"/>
    <cellStyle name="Input 2 6 7 2" xfId="3239"/>
    <cellStyle name="Input 2 6 8" xfId="549"/>
    <cellStyle name="Input 2 6 8 2" xfId="3304"/>
    <cellStyle name="Input 2 6 9" xfId="614"/>
    <cellStyle name="Input 2 6 9 2" xfId="3369"/>
    <cellStyle name="Input 2 7" xfId="57"/>
    <cellStyle name="Input 2 7 10" xfId="675"/>
    <cellStyle name="Input 2 7 10 2" xfId="3430"/>
    <cellStyle name="Input 2 7 11" xfId="739"/>
    <cellStyle name="Input 2 7 11 2" xfId="3494"/>
    <cellStyle name="Input 2 7 12" xfId="804"/>
    <cellStyle name="Input 2 7 12 2" xfId="3559"/>
    <cellStyle name="Input 2 7 13" xfId="867"/>
    <cellStyle name="Input 2 7 13 2" xfId="3622"/>
    <cellStyle name="Input 2 7 14" xfId="931"/>
    <cellStyle name="Input 2 7 14 2" xfId="3686"/>
    <cellStyle name="Input 2 7 15" xfId="997"/>
    <cellStyle name="Input 2 7 15 2" xfId="3752"/>
    <cellStyle name="Input 2 7 16" xfId="1061"/>
    <cellStyle name="Input 2 7 16 2" xfId="3816"/>
    <cellStyle name="Input 2 7 17" xfId="1127"/>
    <cellStyle name="Input 2 7 17 2" xfId="3882"/>
    <cellStyle name="Input 2 7 18" xfId="1192"/>
    <cellStyle name="Input 2 7 18 2" xfId="3947"/>
    <cellStyle name="Input 2 7 19" xfId="1257"/>
    <cellStyle name="Input 2 7 19 2" xfId="4012"/>
    <cellStyle name="Input 2 7 2" xfId="156"/>
    <cellStyle name="Input 2 7 2 2" xfId="2911"/>
    <cellStyle name="Input 2 7 20" xfId="1322"/>
    <cellStyle name="Input 2 7 20 2" xfId="4077"/>
    <cellStyle name="Input 2 7 21" xfId="1387"/>
    <cellStyle name="Input 2 7 21 2" xfId="4142"/>
    <cellStyle name="Input 2 7 22" xfId="1452"/>
    <cellStyle name="Input 2 7 22 2" xfId="4207"/>
    <cellStyle name="Input 2 7 23" xfId="1517"/>
    <cellStyle name="Input 2 7 23 2" xfId="4272"/>
    <cellStyle name="Input 2 7 24" xfId="1582"/>
    <cellStyle name="Input 2 7 24 2" xfId="4337"/>
    <cellStyle name="Input 2 7 25" xfId="1647"/>
    <cellStyle name="Input 2 7 25 2" xfId="4402"/>
    <cellStyle name="Input 2 7 26" xfId="1712"/>
    <cellStyle name="Input 2 7 26 2" xfId="4467"/>
    <cellStyle name="Input 2 7 27" xfId="1776"/>
    <cellStyle name="Input 2 7 27 2" xfId="4531"/>
    <cellStyle name="Input 2 7 28" xfId="1840"/>
    <cellStyle name="Input 2 7 28 2" xfId="4595"/>
    <cellStyle name="Input 2 7 29" xfId="1903"/>
    <cellStyle name="Input 2 7 29 2" xfId="4658"/>
    <cellStyle name="Input 2 7 3" xfId="222"/>
    <cellStyle name="Input 2 7 3 2" xfId="2977"/>
    <cellStyle name="Input 2 7 30" xfId="1966"/>
    <cellStyle name="Input 2 7 30 2" xfId="4721"/>
    <cellStyle name="Input 2 7 31" xfId="2028"/>
    <cellStyle name="Input 2 7 31 2" xfId="4783"/>
    <cellStyle name="Input 2 7 32" xfId="2090"/>
    <cellStyle name="Input 2 7 32 2" xfId="4845"/>
    <cellStyle name="Input 2 7 33" xfId="2152"/>
    <cellStyle name="Input 2 7 33 2" xfId="4907"/>
    <cellStyle name="Input 2 7 34" xfId="2214"/>
    <cellStyle name="Input 2 7 34 2" xfId="4969"/>
    <cellStyle name="Input 2 7 35" xfId="2275"/>
    <cellStyle name="Input 2 7 35 2" xfId="5030"/>
    <cellStyle name="Input 2 7 36" xfId="2336"/>
    <cellStyle name="Input 2 7 36 2" xfId="5091"/>
    <cellStyle name="Input 2 7 37" xfId="2397"/>
    <cellStyle name="Input 2 7 37 2" xfId="5152"/>
    <cellStyle name="Input 2 7 38" xfId="2512"/>
    <cellStyle name="Input 2 7 39" xfId="2522"/>
    <cellStyle name="Input 2 7 4" xfId="287"/>
    <cellStyle name="Input 2 7 4 2" xfId="3042"/>
    <cellStyle name="Input 2 7 40" xfId="2558"/>
    <cellStyle name="Input 2 7 41" xfId="2595"/>
    <cellStyle name="Input 2 7 42" xfId="2626"/>
    <cellStyle name="Input 2 7 43" xfId="2661"/>
    <cellStyle name="Input 2 7 44" xfId="2696"/>
    <cellStyle name="Input 2 7 45" xfId="2732"/>
    <cellStyle name="Input 2 7 46" xfId="2757"/>
    <cellStyle name="Input 2 7 47" xfId="2804"/>
    <cellStyle name="Input 2 7 5" xfId="351"/>
    <cellStyle name="Input 2 7 5 2" xfId="3106"/>
    <cellStyle name="Input 2 7 6" xfId="416"/>
    <cellStyle name="Input 2 7 6 2" xfId="3171"/>
    <cellStyle name="Input 2 7 7" xfId="480"/>
    <cellStyle name="Input 2 7 7 2" xfId="3235"/>
    <cellStyle name="Input 2 7 8" xfId="545"/>
    <cellStyle name="Input 2 7 8 2" xfId="3300"/>
    <cellStyle name="Input 2 7 9" xfId="610"/>
    <cellStyle name="Input 2 7 9 2" xfId="3365"/>
    <cellStyle name="Input 2 8" xfId="75"/>
    <cellStyle name="Input 2 8 10" xfId="693"/>
    <cellStyle name="Input 2 8 10 2" xfId="3448"/>
    <cellStyle name="Input 2 8 11" xfId="757"/>
    <cellStyle name="Input 2 8 11 2" xfId="3512"/>
    <cellStyle name="Input 2 8 12" xfId="822"/>
    <cellStyle name="Input 2 8 12 2" xfId="3577"/>
    <cellStyle name="Input 2 8 13" xfId="885"/>
    <cellStyle name="Input 2 8 13 2" xfId="3640"/>
    <cellStyle name="Input 2 8 14" xfId="949"/>
    <cellStyle name="Input 2 8 14 2" xfId="3704"/>
    <cellStyle name="Input 2 8 15" xfId="1015"/>
    <cellStyle name="Input 2 8 15 2" xfId="3770"/>
    <cellStyle name="Input 2 8 16" xfId="1079"/>
    <cellStyle name="Input 2 8 16 2" xfId="3834"/>
    <cellStyle name="Input 2 8 17" xfId="1145"/>
    <cellStyle name="Input 2 8 17 2" xfId="3900"/>
    <cellStyle name="Input 2 8 18" xfId="1210"/>
    <cellStyle name="Input 2 8 18 2" xfId="3965"/>
    <cellStyle name="Input 2 8 19" xfId="1275"/>
    <cellStyle name="Input 2 8 19 2" xfId="4030"/>
    <cellStyle name="Input 2 8 2" xfId="174"/>
    <cellStyle name="Input 2 8 2 2" xfId="2929"/>
    <cellStyle name="Input 2 8 20" xfId="1340"/>
    <cellStyle name="Input 2 8 20 2" xfId="4095"/>
    <cellStyle name="Input 2 8 21" xfId="1405"/>
    <cellStyle name="Input 2 8 21 2" xfId="4160"/>
    <cellStyle name="Input 2 8 22" xfId="1470"/>
    <cellStyle name="Input 2 8 22 2" xfId="4225"/>
    <cellStyle name="Input 2 8 23" xfId="1535"/>
    <cellStyle name="Input 2 8 23 2" xfId="4290"/>
    <cellStyle name="Input 2 8 24" xfId="1600"/>
    <cellStyle name="Input 2 8 24 2" xfId="4355"/>
    <cellStyle name="Input 2 8 25" xfId="1665"/>
    <cellStyle name="Input 2 8 25 2" xfId="4420"/>
    <cellStyle name="Input 2 8 26" xfId="1730"/>
    <cellStyle name="Input 2 8 26 2" xfId="4485"/>
    <cellStyle name="Input 2 8 27" xfId="1794"/>
    <cellStyle name="Input 2 8 27 2" xfId="4549"/>
    <cellStyle name="Input 2 8 28" xfId="1858"/>
    <cellStyle name="Input 2 8 28 2" xfId="4613"/>
    <cellStyle name="Input 2 8 29" xfId="1921"/>
    <cellStyle name="Input 2 8 29 2" xfId="4676"/>
    <cellStyle name="Input 2 8 3" xfId="240"/>
    <cellStyle name="Input 2 8 3 2" xfId="2995"/>
    <cellStyle name="Input 2 8 30" xfId="1984"/>
    <cellStyle name="Input 2 8 30 2" xfId="4739"/>
    <cellStyle name="Input 2 8 31" xfId="2046"/>
    <cellStyle name="Input 2 8 31 2" xfId="4801"/>
    <cellStyle name="Input 2 8 32" xfId="2108"/>
    <cellStyle name="Input 2 8 32 2" xfId="4863"/>
    <cellStyle name="Input 2 8 33" xfId="2170"/>
    <cellStyle name="Input 2 8 33 2" xfId="4925"/>
    <cellStyle name="Input 2 8 34" xfId="2232"/>
    <cellStyle name="Input 2 8 34 2" xfId="4987"/>
    <cellStyle name="Input 2 8 35" xfId="2293"/>
    <cellStyle name="Input 2 8 35 2" xfId="5048"/>
    <cellStyle name="Input 2 8 36" xfId="2354"/>
    <cellStyle name="Input 2 8 36 2" xfId="5109"/>
    <cellStyle name="Input 2 8 37" xfId="2415"/>
    <cellStyle name="Input 2 8 37 2" xfId="5170"/>
    <cellStyle name="Input 2 8 38" xfId="2515"/>
    <cellStyle name="Input 2 8 39" xfId="2525"/>
    <cellStyle name="Input 2 8 4" xfId="305"/>
    <cellStyle name="Input 2 8 4 2" xfId="3060"/>
    <cellStyle name="Input 2 8 40" xfId="2561"/>
    <cellStyle name="Input 2 8 41" xfId="2598"/>
    <cellStyle name="Input 2 8 42" xfId="2629"/>
    <cellStyle name="Input 2 8 43" xfId="2664"/>
    <cellStyle name="Input 2 8 44" xfId="2699"/>
    <cellStyle name="Input 2 8 45" xfId="2735"/>
    <cellStyle name="Input 2 8 46" xfId="2760"/>
    <cellStyle name="Input 2 8 47" xfId="2831"/>
    <cellStyle name="Input 2 8 5" xfId="369"/>
    <cellStyle name="Input 2 8 5 2" xfId="3124"/>
    <cellStyle name="Input 2 8 6" xfId="434"/>
    <cellStyle name="Input 2 8 6 2" xfId="3189"/>
    <cellStyle name="Input 2 8 7" xfId="498"/>
    <cellStyle name="Input 2 8 7 2" xfId="3253"/>
    <cellStyle name="Input 2 8 8" xfId="563"/>
    <cellStyle name="Input 2 8 8 2" xfId="3318"/>
    <cellStyle name="Input 2 8 9" xfId="628"/>
    <cellStyle name="Input 2 8 9 2" xfId="3383"/>
    <cellStyle name="Input 2 9" xfId="60"/>
    <cellStyle name="Input 2 9 10" xfId="678"/>
    <cellStyle name="Input 2 9 10 2" xfId="3433"/>
    <cellStyle name="Input 2 9 11" xfId="742"/>
    <cellStyle name="Input 2 9 11 2" xfId="3497"/>
    <cellStyle name="Input 2 9 12" xfId="807"/>
    <cellStyle name="Input 2 9 12 2" xfId="3562"/>
    <cellStyle name="Input 2 9 13" xfId="870"/>
    <cellStyle name="Input 2 9 13 2" xfId="3625"/>
    <cellStyle name="Input 2 9 14" xfId="934"/>
    <cellStyle name="Input 2 9 14 2" xfId="3689"/>
    <cellStyle name="Input 2 9 15" xfId="1000"/>
    <cellStyle name="Input 2 9 15 2" xfId="3755"/>
    <cellStyle name="Input 2 9 16" xfId="1064"/>
    <cellStyle name="Input 2 9 16 2" xfId="3819"/>
    <cellStyle name="Input 2 9 17" xfId="1130"/>
    <cellStyle name="Input 2 9 17 2" xfId="3885"/>
    <cellStyle name="Input 2 9 18" xfId="1195"/>
    <cellStyle name="Input 2 9 18 2" xfId="3950"/>
    <cellStyle name="Input 2 9 19" xfId="1260"/>
    <cellStyle name="Input 2 9 19 2" xfId="4015"/>
    <cellStyle name="Input 2 9 2" xfId="159"/>
    <cellStyle name="Input 2 9 2 2" xfId="2914"/>
    <cellStyle name="Input 2 9 20" xfId="1325"/>
    <cellStyle name="Input 2 9 20 2" xfId="4080"/>
    <cellStyle name="Input 2 9 21" xfId="1390"/>
    <cellStyle name="Input 2 9 21 2" xfId="4145"/>
    <cellStyle name="Input 2 9 22" xfId="1455"/>
    <cellStyle name="Input 2 9 22 2" xfId="4210"/>
    <cellStyle name="Input 2 9 23" xfId="1520"/>
    <cellStyle name="Input 2 9 23 2" xfId="4275"/>
    <cellStyle name="Input 2 9 24" xfId="1585"/>
    <cellStyle name="Input 2 9 24 2" xfId="4340"/>
    <cellStyle name="Input 2 9 25" xfId="1650"/>
    <cellStyle name="Input 2 9 25 2" xfId="4405"/>
    <cellStyle name="Input 2 9 26" xfId="1715"/>
    <cellStyle name="Input 2 9 26 2" xfId="4470"/>
    <cellStyle name="Input 2 9 27" xfId="1779"/>
    <cellStyle name="Input 2 9 27 2" xfId="4534"/>
    <cellStyle name="Input 2 9 28" xfId="1843"/>
    <cellStyle name="Input 2 9 28 2" xfId="4598"/>
    <cellStyle name="Input 2 9 29" xfId="1906"/>
    <cellStyle name="Input 2 9 29 2" xfId="4661"/>
    <cellStyle name="Input 2 9 3" xfId="225"/>
    <cellStyle name="Input 2 9 3 2" xfId="2980"/>
    <cellStyle name="Input 2 9 30" xfId="1969"/>
    <cellStyle name="Input 2 9 30 2" xfId="4724"/>
    <cellStyle name="Input 2 9 31" xfId="2031"/>
    <cellStyle name="Input 2 9 31 2" xfId="4786"/>
    <cellStyle name="Input 2 9 32" xfId="2093"/>
    <cellStyle name="Input 2 9 32 2" xfId="4848"/>
    <cellStyle name="Input 2 9 33" xfId="2155"/>
    <cellStyle name="Input 2 9 33 2" xfId="4910"/>
    <cellStyle name="Input 2 9 34" xfId="2217"/>
    <cellStyle name="Input 2 9 34 2" xfId="4972"/>
    <cellStyle name="Input 2 9 35" xfId="2278"/>
    <cellStyle name="Input 2 9 35 2" xfId="5033"/>
    <cellStyle name="Input 2 9 36" xfId="2339"/>
    <cellStyle name="Input 2 9 36 2" xfId="5094"/>
    <cellStyle name="Input 2 9 37" xfId="2400"/>
    <cellStyle name="Input 2 9 37 2" xfId="5155"/>
    <cellStyle name="Input 2 9 38" xfId="2834"/>
    <cellStyle name="Input 2 9 4" xfId="290"/>
    <cellStyle name="Input 2 9 4 2" xfId="3045"/>
    <cellStyle name="Input 2 9 5" xfId="354"/>
    <cellStyle name="Input 2 9 5 2" xfId="3109"/>
    <cellStyle name="Input 2 9 6" xfId="419"/>
    <cellStyle name="Input 2 9 6 2" xfId="3174"/>
    <cellStyle name="Input 2 9 7" xfId="483"/>
    <cellStyle name="Input 2 9 7 2" xfId="3238"/>
    <cellStyle name="Input 2 9 8" xfId="548"/>
    <cellStyle name="Input 2 9 8 2" xfId="3303"/>
    <cellStyle name="Input 2 9 9" xfId="613"/>
    <cellStyle name="Input 2 9 9 2" xfId="3368"/>
    <cellStyle name="Input 3" xfId="5861"/>
    <cellStyle name="Komma" xfId="1" builtinId="3"/>
    <cellStyle name="Komma 2" xfId="31"/>
    <cellStyle name="Komma 2 2" xfId="5862"/>
    <cellStyle name="Komma 3" xfId="6161"/>
    <cellStyle name="Kontrollér celle" xfId="32"/>
    <cellStyle name="Kontroller celle 2" xfId="5863"/>
    <cellStyle name="Kontrollér celle 2" xfId="6163"/>
    <cellStyle name="Link 2" xfId="4"/>
    <cellStyle name="Link 2 2" xfId="5864"/>
    <cellStyle name="Link 3" xfId="33"/>
    <cellStyle name="Link 3 2" xfId="5865"/>
    <cellStyle name="Link 4" xfId="5866"/>
    <cellStyle name="Link 5" xfId="5867"/>
    <cellStyle name="Link 6" xfId="5868"/>
    <cellStyle name="Link 7" xfId="5869"/>
    <cellStyle name="Link 8" xfId="5870"/>
    <cellStyle name="Link 9" xfId="5871"/>
    <cellStyle name="Linked Cell 2" xfId="5872"/>
    <cellStyle name="Markeringsfarve1 2" xfId="34"/>
    <cellStyle name="Markeringsfarve1 2 2" xfId="5873"/>
    <cellStyle name="Markeringsfarve2 2" xfId="35"/>
    <cellStyle name="Markeringsfarve2 2 2" xfId="5874"/>
    <cellStyle name="Markeringsfarve3 2" xfId="36"/>
    <cellStyle name="Markeringsfarve3 2 2" xfId="5875"/>
    <cellStyle name="Markeringsfarve4 2" xfId="37"/>
    <cellStyle name="Markeringsfarve4 2 2" xfId="5876"/>
    <cellStyle name="Markeringsfarve5 2" xfId="38"/>
    <cellStyle name="Markeringsfarve5 2 2" xfId="5877"/>
    <cellStyle name="Markeringsfarve6 2" xfId="39"/>
    <cellStyle name="Markeringsfarve6 2 2" xfId="5878"/>
    <cellStyle name="Neutral 2" xfId="40"/>
    <cellStyle name="Neutral 2 2" xfId="5879"/>
    <cellStyle name="Neutral 3" xfId="5880"/>
    <cellStyle name="Normal" xfId="0" builtinId="0"/>
    <cellStyle name="Normal 10" xfId="5881"/>
    <cellStyle name="Normal 10 2" xfId="5882"/>
    <cellStyle name="Normal 10 2 2" xfId="5883"/>
    <cellStyle name="Normal 10 3" xfId="5884"/>
    <cellStyle name="Normal 10 3 2" xfId="5885"/>
    <cellStyle name="Normal 10 4" xfId="5886"/>
    <cellStyle name="Normal 11" xfId="5887"/>
    <cellStyle name="Normal 11 2" xfId="5888"/>
    <cellStyle name="Normal 12" xfId="5"/>
    <cellStyle name="Normal 12 2" xfId="50"/>
    <cellStyle name="Normal 12 2 2" xfId="52"/>
    <cellStyle name="Normal 12 2 3" xfId="5889"/>
    <cellStyle name="Normal 12 3" xfId="5890"/>
    <cellStyle name="Normal 13" xfId="5891"/>
    <cellStyle name="Normal 2" xfId="3"/>
    <cellStyle name="Normal 2 10" xfId="5892"/>
    <cellStyle name="Normal 2 2" xfId="5210"/>
    <cellStyle name="Normal 2 2 2" xfId="5893"/>
    <cellStyle name="Normal 2 2 3" xfId="5894"/>
    <cellStyle name="Normal 2 3" xfId="5895"/>
    <cellStyle name="Normal 2 3 2" xfId="5896"/>
    <cellStyle name="Normal 2 3 2 2" xfId="5897"/>
    <cellStyle name="Normal 2 3 3" xfId="5898"/>
    <cellStyle name="Normal 2 3 3 2" xfId="5899"/>
    <cellStyle name="Normal 2 3 4" xfId="5900"/>
    <cellStyle name="Normal 2 4" xfId="5901"/>
    <cellStyle name="Normal 2 4 2" xfId="5902"/>
    <cellStyle name="Normal 2 4 2 2" xfId="5903"/>
    <cellStyle name="Normal 2 4 3" xfId="5904"/>
    <cellStyle name="Normal 2 5" xfId="5905"/>
    <cellStyle name="Normal 2 5 2" xfId="5906"/>
    <cellStyle name="Normal 2 6" xfId="5907"/>
    <cellStyle name="Normal 2 6 2" xfId="5908"/>
    <cellStyle name="Normal 2 6 2 2" xfId="5909"/>
    <cellStyle name="Normal 2 6 3" xfId="5910"/>
    <cellStyle name="Normal 2 6 3 2" xfId="5911"/>
    <cellStyle name="Normal 2 7" xfId="5912"/>
    <cellStyle name="Normal 2 8" xfId="5913"/>
    <cellStyle name="Normal 2 8 2" xfId="5914"/>
    <cellStyle name="Normal 2 8 2 2" xfId="5915"/>
    <cellStyle name="Normal 2 8 3" xfId="5916"/>
    <cellStyle name="Normal 2 8 3 2" xfId="5917"/>
    <cellStyle name="Normal 2 8 4" xfId="5918"/>
    <cellStyle name="Normal 2 9" xfId="5919"/>
    <cellStyle name="Normal 2 9 2" xfId="5920"/>
    <cellStyle name="Normal 2_Linkmakro_28sep2010" xfId="5921"/>
    <cellStyle name="Normal 3" xfId="51"/>
    <cellStyle name="Normal 3 10" xfId="5922"/>
    <cellStyle name="Normal 3 2" xfId="5923"/>
    <cellStyle name="Normal 3 2 10" xfId="5924"/>
    <cellStyle name="Normal 3 2 2" xfId="5925"/>
    <cellStyle name="Normal 3 2 2 2" xfId="5926"/>
    <cellStyle name="Normal 3 2 2 2 2" xfId="5927"/>
    <cellStyle name="Normal 3 2 2 2 2 2" xfId="5928"/>
    <cellStyle name="Normal 3 2 2 2 2 2 2" xfId="5929"/>
    <cellStyle name="Normal 3 2 2 2 2 3" xfId="5930"/>
    <cellStyle name="Normal 3 2 2 2 2 3 2" xfId="5931"/>
    <cellStyle name="Normal 3 2 2 2 2 4" xfId="5932"/>
    <cellStyle name="Normal 3 2 2 2 3" xfId="5933"/>
    <cellStyle name="Normal 3 2 2 2 3 2" xfId="5934"/>
    <cellStyle name="Normal 3 2 2 2 3 2 2" xfId="5935"/>
    <cellStyle name="Normal 3 2 2 2 3 3" xfId="5936"/>
    <cellStyle name="Normal 3 2 2 2 3 3 2" xfId="5937"/>
    <cellStyle name="Normal 3 2 2 2 3 4" xfId="5938"/>
    <cellStyle name="Normal 3 2 2 2 4" xfId="5939"/>
    <cellStyle name="Normal 3 2 2 2 4 2" xfId="5940"/>
    <cellStyle name="Normal 3 2 2 2 5" xfId="5941"/>
    <cellStyle name="Normal 3 2 2 2 5 2" xfId="5942"/>
    <cellStyle name="Normal 3 2 2 2 6" xfId="5943"/>
    <cellStyle name="Normal 3 2 2 3" xfId="5944"/>
    <cellStyle name="Normal 3 2 2 3 2" xfId="5945"/>
    <cellStyle name="Normal 3 2 2 3 2 2" xfId="5946"/>
    <cellStyle name="Normal 3 2 2 3 3" xfId="5947"/>
    <cellStyle name="Normal 3 2 2 3 3 2" xfId="5948"/>
    <cellStyle name="Normal 3 2 2 3 4" xfId="5949"/>
    <cellStyle name="Normal 3 2 2 4" xfId="5950"/>
    <cellStyle name="Normal 3 2 2 4 2" xfId="5951"/>
    <cellStyle name="Normal 3 2 2 4 2 2" xfId="5952"/>
    <cellStyle name="Normal 3 2 2 4 3" xfId="5953"/>
    <cellStyle name="Normal 3 2 2 4 3 2" xfId="5954"/>
    <cellStyle name="Normal 3 2 2 4 4" xfId="5955"/>
    <cellStyle name="Normal 3 2 2 5" xfId="5956"/>
    <cellStyle name="Normal 3 2 2 5 2" xfId="5957"/>
    <cellStyle name="Normal 3 2 2 5 2 2" xfId="5958"/>
    <cellStyle name="Normal 3 2 2 5 3" xfId="5959"/>
    <cellStyle name="Normal 3 2 2 5 3 2" xfId="5960"/>
    <cellStyle name="Normal 3 2 2 5 4" xfId="5961"/>
    <cellStyle name="Normal 3 2 2 6" xfId="5962"/>
    <cellStyle name="Normal 3 2 2 6 2" xfId="5963"/>
    <cellStyle name="Normal 3 2 2 7" xfId="5964"/>
    <cellStyle name="Normal 3 2 2 7 2" xfId="5965"/>
    <cellStyle name="Normal 3 2 2 8" xfId="5966"/>
    <cellStyle name="Normal 3 2 3" xfId="5967"/>
    <cellStyle name="Normal 3 2 3 2" xfId="5968"/>
    <cellStyle name="Normal 3 2 3 2 2" xfId="5969"/>
    <cellStyle name="Normal 3 2 3 2 2 2" xfId="5970"/>
    <cellStyle name="Normal 3 2 3 2 3" xfId="5971"/>
    <cellStyle name="Normal 3 2 3 2 3 2" xfId="5972"/>
    <cellStyle name="Normal 3 2 3 2 4" xfId="5973"/>
    <cellStyle name="Normal 3 2 3 3" xfId="5974"/>
    <cellStyle name="Normal 3 2 3 3 2" xfId="5975"/>
    <cellStyle name="Normal 3 2 3 3 2 2" xfId="5976"/>
    <cellStyle name="Normal 3 2 3 3 3" xfId="5977"/>
    <cellStyle name="Normal 3 2 3 3 3 2" xfId="5978"/>
    <cellStyle name="Normal 3 2 3 3 4" xfId="5979"/>
    <cellStyle name="Normal 3 2 3 4" xfId="5980"/>
    <cellStyle name="Normal 3 2 3 4 2" xfId="5981"/>
    <cellStyle name="Normal 3 2 3 5" xfId="5982"/>
    <cellStyle name="Normal 3 2 3 5 2" xfId="5983"/>
    <cellStyle name="Normal 3 2 3 6" xfId="5984"/>
    <cellStyle name="Normal 3 2 4" xfId="5985"/>
    <cellStyle name="Normal 3 2 4 2" xfId="5986"/>
    <cellStyle name="Normal 3 2 4 2 2" xfId="5987"/>
    <cellStyle name="Normal 3 2 4 3" xfId="5988"/>
    <cellStyle name="Normal 3 2 4 3 2" xfId="5989"/>
    <cellStyle name="Normal 3 2 4 4" xfId="5990"/>
    <cellStyle name="Normal 3 2 5" xfId="5991"/>
    <cellStyle name="Normal 3 2 5 2" xfId="5992"/>
    <cellStyle name="Normal 3 2 5 2 2" xfId="5993"/>
    <cellStyle name="Normal 3 2 5 3" xfId="5994"/>
    <cellStyle name="Normal 3 2 5 3 2" xfId="5995"/>
    <cellStyle name="Normal 3 2 5 4" xfId="5996"/>
    <cellStyle name="Normal 3 2 6" xfId="5997"/>
    <cellStyle name="Normal 3 2 6 2" xfId="5998"/>
    <cellStyle name="Normal 3 2 6 2 2" xfId="5999"/>
    <cellStyle name="Normal 3 2 6 3" xfId="6000"/>
    <cellStyle name="Normal 3 2 6 3 2" xfId="6001"/>
    <cellStyle name="Normal 3 2 6 4" xfId="6002"/>
    <cellStyle name="Normal 3 2 7" xfId="6003"/>
    <cellStyle name="Normal 3 2 7 2" xfId="6004"/>
    <cellStyle name="Normal 3 2 8" xfId="6005"/>
    <cellStyle name="Normal 3 2 9" xfId="6006"/>
    <cellStyle name="Normal 3 2 9 2" xfId="6007"/>
    <cellStyle name="Normal 3 3" xfId="6008"/>
    <cellStyle name="Normal 3 3 2" xfId="6009"/>
    <cellStyle name="Normal 3 3 2 2" xfId="6010"/>
    <cellStyle name="Normal 3 3 2 2 2" xfId="6011"/>
    <cellStyle name="Normal 3 3 2 2 2 2" xfId="6012"/>
    <cellStyle name="Normal 3 3 2 2 3" xfId="6013"/>
    <cellStyle name="Normal 3 3 2 2 3 2" xfId="6014"/>
    <cellStyle name="Normal 3 3 2 2 4" xfId="6015"/>
    <cellStyle name="Normal 3 3 2 3" xfId="6016"/>
    <cellStyle name="Normal 3 3 2 3 2" xfId="6017"/>
    <cellStyle name="Normal 3 3 2 3 2 2" xfId="6018"/>
    <cellStyle name="Normal 3 3 2 3 3" xfId="6019"/>
    <cellStyle name="Normal 3 3 2 3 3 2" xfId="6020"/>
    <cellStyle name="Normal 3 3 2 3 4" xfId="6021"/>
    <cellStyle name="Normal 3 3 2 4" xfId="6022"/>
    <cellStyle name="Normal 3 3 2 4 2" xfId="6023"/>
    <cellStyle name="Normal 3 3 2 5" xfId="6024"/>
    <cellStyle name="Normal 3 3 2 5 2" xfId="6025"/>
    <cellStyle name="Normal 3 3 2 6" xfId="6026"/>
    <cellStyle name="Normal 3 3 3" xfId="6027"/>
    <cellStyle name="Normal 3 3 3 2" xfId="6028"/>
    <cellStyle name="Normal 3 3 3 2 2" xfId="6029"/>
    <cellStyle name="Normal 3 3 3 3" xfId="6030"/>
    <cellStyle name="Normal 3 3 3 3 2" xfId="6031"/>
    <cellStyle name="Normal 3 3 3 4" xfId="6032"/>
    <cellStyle name="Normal 3 3 4" xfId="6033"/>
    <cellStyle name="Normal 3 3 4 2" xfId="6034"/>
    <cellStyle name="Normal 3 3 4 2 2" xfId="6035"/>
    <cellStyle name="Normal 3 3 4 3" xfId="6036"/>
    <cellStyle name="Normal 3 3 4 3 2" xfId="6037"/>
    <cellStyle name="Normal 3 3 4 4" xfId="6038"/>
    <cellStyle name="Normal 3 3 5" xfId="6039"/>
    <cellStyle name="Normal 3 3 5 2" xfId="6040"/>
    <cellStyle name="Normal 3 3 5 2 2" xfId="6041"/>
    <cellStyle name="Normal 3 3 5 3" xfId="6042"/>
    <cellStyle name="Normal 3 3 5 3 2" xfId="6043"/>
    <cellStyle name="Normal 3 3 5 4" xfId="6044"/>
    <cellStyle name="Normal 3 3 6" xfId="6045"/>
    <cellStyle name="Normal 3 3 6 2" xfId="6046"/>
    <cellStyle name="Normal 3 3 7" xfId="6047"/>
    <cellStyle name="Normal 3 3 8" xfId="6048"/>
    <cellStyle name="Normal 3 3 8 2" xfId="6049"/>
    <cellStyle name="Normal 3 3 9" xfId="6050"/>
    <cellStyle name="Normal 3 4" xfId="6051"/>
    <cellStyle name="Normal 3 4 2" xfId="6052"/>
    <cellStyle name="Normal 3 4 2 2" xfId="6053"/>
    <cellStyle name="Normal 3 4 2 2 2" xfId="6054"/>
    <cellStyle name="Normal 3 4 2 3" xfId="6055"/>
    <cellStyle name="Normal 3 4 2 3 2" xfId="6056"/>
    <cellStyle name="Normal 3 4 2 4" xfId="6057"/>
    <cellStyle name="Normal 3 4 3" xfId="6058"/>
    <cellStyle name="Normal 3 4 3 2" xfId="6059"/>
    <cellStyle name="Normal 3 4 3 2 2" xfId="6060"/>
    <cellStyle name="Normal 3 4 3 3" xfId="6061"/>
    <cellStyle name="Normal 3 4 3 3 2" xfId="6062"/>
    <cellStyle name="Normal 3 4 3 4" xfId="6063"/>
    <cellStyle name="Normal 3 4 4" xfId="6064"/>
    <cellStyle name="Normal 3 4 4 2" xfId="6065"/>
    <cellStyle name="Normal 3 4 5" xfId="6066"/>
    <cellStyle name="Normal 3 4 5 2" xfId="6067"/>
    <cellStyle name="Normal 3 4 6" xfId="6068"/>
    <cellStyle name="Normal 3 5" xfId="6069"/>
    <cellStyle name="Normal 3 5 2" xfId="6070"/>
    <cellStyle name="Normal 3 5 2 2" xfId="6071"/>
    <cellStyle name="Normal 3 5 3" xfId="6072"/>
    <cellStyle name="Normal 3 5 3 2" xfId="6073"/>
    <cellStyle name="Normal 3 5 4" xfId="6074"/>
    <cellStyle name="Normal 3 6" xfId="6075"/>
    <cellStyle name="Normal 3 6 2" xfId="6076"/>
    <cellStyle name="Normal 3 6 2 2" xfId="6077"/>
    <cellStyle name="Normal 3 6 3" xfId="6078"/>
    <cellStyle name="Normal 3 6 3 2" xfId="6079"/>
    <cellStyle name="Normal 3 6 4" xfId="6080"/>
    <cellStyle name="Normal 3 7" xfId="6081"/>
    <cellStyle name="Normal 3 7 2" xfId="6082"/>
    <cellStyle name="Normal 3 7 2 2" xfId="6083"/>
    <cellStyle name="Normal 3 7 3" xfId="6084"/>
    <cellStyle name="Normal 3 7 3 2" xfId="6085"/>
    <cellStyle name="Normal 3 7 4" xfId="6086"/>
    <cellStyle name="Normal 3 8" xfId="6087"/>
    <cellStyle name="Normal 3 8 2" xfId="6088"/>
    <cellStyle name="Normal 3 8 2 2" xfId="6089"/>
    <cellStyle name="Normal 3 8 3" xfId="6090"/>
    <cellStyle name="Normal 3 8 3 2" xfId="6091"/>
    <cellStyle name="Normal 3 8 4" xfId="6092"/>
    <cellStyle name="Normal 3 9" xfId="6093"/>
    <cellStyle name="Normal 3 9 2" xfId="6094"/>
    <cellStyle name="Normal 4" xfId="5209"/>
    <cellStyle name="Normal 4 2" xfId="6095"/>
    <cellStyle name="Normal 4 2 2" xfId="6096"/>
    <cellStyle name="Normal 4 2 2 2" xfId="6097"/>
    <cellStyle name="Normal 4 2 2 2 2" xfId="6098"/>
    <cellStyle name="Normal 4 2 2 3" xfId="6099"/>
    <cellStyle name="Normal 4 2 2 3 2" xfId="6100"/>
    <cellStyle name="Normal 4 2 2 4" xfId="6101"/>
    <cellStyle name="Normal 4 2 3" xfId="6102"/>
    <cellStyle name="Normal 4 2 3 2" xfId="6103"/>
    <cellStyle name="Normal 4 2 4" xfId="6104"/>
    <cellStyle name="Normal 4 2 4 2" xfId="6105"/>
    <cellStyle name="Normal 4 2 5" xfId="6106"/>
    <cellStyle name="Normal 4 3" xfId="6107"/>
    <cellStyle name="Normal 4 3 2" xfId="6108"/>
    <cellStyle name="Normal 4 3 2 2" xfId="6109"/>
    <cellStyle name="Normal 4 3 3" xfId="6110"/>
    <cellStyle name="Normal 4 3 3 2" xfId="6111"/>
    <cellStyle name="Normal 4 3 4" xfId="6112"/>
    <cellStyle name="Normal 4 4" xfId="6113"/>
    <cellStyle name="Normal 4 4 2" xfId="6114"/>
    <cellStyle name="Normal 4 5" xfId="6115"/>
    <cellStyle name="Normal 4 6" xfId="6116"/>
    <cellStyle name="Normal 4 7" xfId="6117"/>
    <cellStyle name="Normal 5" xfId="6118"/>
    <cellStyle name="Normal 5 2" xfId="6119"/>
    <cellStyle name="Normal 5 2 2" xfId="6120"/>
    <cellStyle name="Normal 5 3" xfId="6121"/>
    <cellStyle name="Normal 6" xfId="6122"/>
    <cellStyle name="Normal 6 2" xfId="6123"/>
    <cellStyle name="Normal 6 2 2" xfId="6124"/>
    <cellStyle name="Normal 6 3" xfId="6125"/>
    <cellStyle name="Normal 6 4" xfId="6126"/>
    <cellStyle name="Normal 6 4 2" xfId="6127"/>
    <cellStyle name="Normal 6 5" xfId="6128"/>
    <cellStyle name="Normal 6 6" xfId="6129"/>
    <cellStyle name="Normal 7" xfId="6130"/>
    <cellStyle name="Normal 7 2" xfId="6131"/>
    <cellStyle name="Normal 7 2 2" xfId="6132"/>
    <cellStyle name="Normal 8" xfId="6133"/>
    <cellStyle name="Normal 8 2" xfId="6134"/>
    <cellStyle name="Normal 8 2 2" xfId="6135"/>
    <cellStyle name="Normal 8 3" xfId="6136"/>
    <cellStyle name="Normal 8 3 2" xfId="6137"/>
    <cellStyle name="Normal 8 4" xfId="6138"/>
    <cellStyle name="Normal 9" xfId="6139"/>
    <cellStyle name="Normal 9 2" xfId="6140"/>
    <cellStyle name="Normal 9 2 2" xfId="6141"/>
    <cellStyle name="Normal 9 3" xfId="6142"/>
    <cellStyle name="Normal 9 3 2" xfId="6143"/>
    <cellStyle name="Normal 9 4" xfId="6144"/>
    <cellStyle name="Output 2" xfId="41"/>
    <cellStyle name="Output 2 10" xfId="100"/>
    <cellStyle name="Output 2 10 10" xfId="718"/>
    <cellStyle name="Output 2 10 10 2" xfId="3473"/>
    <cellStyle name="Output 2 10 11" xfId="782"/>
    <cellStyle name="Output 2 10 11 2" xfId="3537"/>
    <cellStyle name="Output 2 10 12" xfId="847"/>
    <cellStyle name="Output 2 10 12 2" xfId="3602"/>
    <cellStyle name="Output 2 10 13" xfId="910"/>
    <cellStyle name="Output 2 10 13 2" xfId="3665"/>
    <cellStyle name="Output 2 10 14" xfId="974"/>
    <cellStyle name="Output 2 10 14 2" xfId="3729"/>
    <cellStyle name="Output 2 10 15" xfId="1040"/>
    <cellStyle name="Output 2 10 15 2" xfId="3795"/>
    <cellStyle name="Output 2 10 16" xfId="1104"/>
    <cellStyle name="Output 2 10 16 2" xfId="3859"/>
    <cellStyle name="Output 2 10 17" xfId="1170"/>
    <cellStyle name="Output 2 10 17 2" xfId="3925"/>
    <cellStyle name="Output 2 10 18" xfId="1235"/>
    <cellStyle name="Output 2 10 18 2" xfId="3990"/>
    <cellStyle name="Output 2 10 19" xfId="1300"/>
    <cellStyle name="Output 2 10 19 2" xfId="4055"/>
    <cellStyle name="Output 2 10 2" xfId="199"/>
    <cellStyle name="Output 2 10 2 2" xfId="2954"/>
    <cellStyle name="Output 2 10 20" xfId="1365"/>
    <cellStyle name="Output 2 10 20 2" xfId="4120"/>
    <cellStyle name="Output 2 10 21" xfId="1430"/>
    <cellStyle name="Output 2 10 21 2" xfId="4185"/>
    <cellStyle name="Output 2 10 22" xfId="1495"/>
    <cellStyle name="Output 2 10 22 2" xfId="4250"/>
    <cellStyle name="Output 2 10 23" xfId="1560"/>
    <cellStyle name="Output 2 10 23 2" xfId="4315"/>
    <cellStyle name="Output 2 10 24" xfId="1625"/>
    <cellStyle name="Output 2 10 24 2" xfId="4380"/>
    <cellStyle name="Output 2 10 25" xfId="1690"/>
    <cellStyle name="Output 2 10 25 2" xfId="4445"/>
    <cellStyle name="Output 2 10 26" xfId="1755"/>
    <cellStyle name="Output 2 10 26 2" xfId="4510"/>
    <cellStyle name="Output 2 10 27" xfId="1819"/>
    <cellStyle name="Output 2 10 27 2" xfId="4574"/>
    <cellStyle name="Output 2 10 28" xfId="1883"/>
    <cellStyle name="Output 2 10 28 2" xfId="4638"/>
    <cellStyle name="Output 2 10 29" xfId="1946"/>
    <cellStyle name="Output 2 10 29 2" xfId="4701"/>
    <cellStyle name="Output 2 10 3" xfId="265"/>
    <cellStyle name="Output 2 10 3 2" xfId="3020"/>
    <cellStyle name="Output 2 10 30" xfId="2009"/>
    <cellStyle name="Output 2 10 30 2" xfId="4764"/>
    <cellStyle name="Output 2 10 31" xfId="2071"/>
    <cellStyle name="Output 2 10 31 2" xfId="4826"/>
    <cellStyle name="Output 2 10 32" xfId="2133"/>
    <cellStyle name="Output 2 10 32 2" xfId="4888"/>
    <cellStyle name="Output 2 10 33" xfId="2195"/>
    <cellStyle name="Output 2 10 33 2" xfId="4950"/>
    <cellStyle name="Output 2 10 34" xfId="2257"/>
    <cellStyle name="Output 2 10 34 2" xfId="5012"/>
    <cellStyle name="Output 2 10 35" xfId="2318"/>
    <cellStyle name="Output 2 10 35 2" xfId="5073"/>
    <cellStyle name="Output 2 10 36" xfId="2379"/>
    <cellStyle name="Output 2 10 36 2" xfId="5134"/>
    <cellStyle name="Output 2 10 37" xfId="2440"/>
    <cellStyle name="Output 2 10 37 2" xfId="5195"/>
    <cellStyle name="Output 2 10 38" xfId="2855"/>
    <cellStyle name="Output 2 10 4" xfId="330"/>
    <cellStyle name="Output 2 10 4 2" xfId="3085"/>
    <cellStyle name="Output 2 10 5" xfId="394"/>
    <cellStyle name="Output 2 10 5 2" xfId="3149"/>
    <cellStyle name="Output 2 10 6" xfId="459"/>
    <cellStyle name="Output 2 10 6 2" xfId="3214"/>
    <cellStyle name="Output 2 10 7" xfId="523"/>
    <cellStyle name="Output 2 10 7 2" xfId="3278"/>
    <cellStyle name="Output 2 10 8" xfId="588"/>
    <cellStyle name="Output 2 10 8 2" xfId="3343"/>
    <cellStyle name="Output 2 10 9" xfId="653"/>
    <cellStyle name="Output 2 10 9 2" xfId="3408"/>
    <cellStyle name="Output 2 11" xfId="103"/>
    <cellStyle name="Output 2 11 10" xfId="721"/>
    <cellStyle name="Output 2 11 10 2" xfId="3476"/>
    <cellStyle name="Output 2 11 11" xfId="785"/>
    <cellStyle name="Output 2 11 11 2" xfId="3540"/>
    <cellStyle name="Output 2 11 12" xfId="850"/>
    <cellStyle name="Output 2 11 12 2" xfId="3605"/>
    <cellStyle name="Output 2 11 13" xfId="913"/>
    <cellStyle name="Output 2 11 13 2" xfId="3668"/>
    <cellStyle name="Output 2 11 14" xfId="977"/>
    <cellStyle name="Output 2 11 14 2" xfId="3732"/>
    <cellStyle name="Output 2 11 15" xfId="1043"/>
    <cellStyle name="Output 2 11 15 2" xfId="3798"/>
    <cellStyle name="Output 2 11 16" xfId="1107"/>
    <cellStyle name="Output 2 11 16 2" xfId="3862"/>
    <cellStyle name="Output 2 11 17" xfId="1173"/>
    <cellStyle name="Output 2 11 17 2" xfId="3928"/>
    <cellStyle name="Output 2 11 18" xfId="1238"/>
    <cellStyle name="Output 2 11 18 2" xfId="3993"/>
    <cellStyle name="Output 2 11 19" xfId="1303"/>
    <cellStyle name="Output 2 11 19 2" xfId="4058"/>
    <cellStyle name="Output 2 11 2" xfId="202"/>
    <cellStyle name="Output 2 11 2 2" xfId="2957"/>
    <cellStyle name="Output 2 11 20" xfId="1368"/>
    <cellStyle name="Output 2 11 20 2" xfId="4123"/>
    <cellStyle name="Output 2 11 21" xfId="1433"/>
    <cellStyle name="Output 2 11 21 2" xfId="4188"/>
    <cellStyle name="Output 2 11 22" xfId="1498"/>
    <cellStyle name="Output 2 11 22 2" xfId="4253"/>
    <cellStyle name="Output 2 11 23" xfId="1563"/>
    <cellStyle name="Output 2 11 23 2" xfId="4318"/>
    <cellStyle name="Output 2 11 24" xfId="1628"/>
    <cellStyle name="Output 2 11 24 2" xfId="4383"/>
    <cellStyle name="Output 2 11 25" xfId="1693"/>
    <cellStyle name="Output 2 11 25 2" xfId="4448"/>
    <cellStyle name="Output 2 11 26" xfId="1758"/>
    <cellStyle name="Output 2 11 26 2" xfId="4513"/>
    <cellStyle name="Output 2 11 27" xfId="1822"/>
    <cellStyle name="Output 2 11 27 2" xfId="4577"/>
    <cellStyle name="Output 2 11 28" xfId="1886"/>
    <cellStyle name="Output 2 11 28 2" xfId="4641"/>
    <cellStyle name="Output 2 11 29" xfId="1949"/>
    <cellStyle name="Output 2 11 29 2" xfId="4704"/>
    <cellStyle name="Output 2 11 3" xfId="268"/>
    <cellStyle name="Output 2 11 3 2" xfId="3023"/>
    <cellStyle name="Output 2 11 30" xfId="2012"/>
    <cellStyle name="Output 2 11 30 2" xfId="4767"/>
    <cellStyle name="Output 2 11 31" xfId="2074"/>
    <cellStyle name="Output 2 11 31 2" xfId="4829"/>
    <cellStyle name="Output 2 11 32" xfId="2136"/>
    <cellStyle name="Output 2 11 32 2" xfId="4891"/>
    <cellStyle name="Output 2 11 33" xfId="2198"/>
    <cellStyle name="Output 2 11 33 2" xfId="4953"/>
    <cellStyle name="Output 2 11 34" xfId="2260"/>
    <cellStyle name="Output 2 11 34 2" xfId="5015"/>
    <cellStyle name="Output 2 11 35" xfId="2321"/>
    <cellStyle name="Output 2 11 35 2" xfId="5076"/>
    <cellStyle name="Output 2 11 36" xfId="2382"/>
    <cellStyle name="Output 2 11 36 2" xfId="5137"/>
    <cellStyle name="Output 2 11 37" xfId="2443"/>
    <cellStyle name="Output 2 11 37 2" xfId="5198"/>
    <cellStyle name="Output 2 11 38" xfId="2858"/>
    <cellStyle name="Output 2 11 4" xfId="333"/>
    <cellStyle name="Output 2 11 4 2" xfId="3088"/>
    <cellStyle name="Output 2 11 5" xfId="397"/>
    <cellStyle name="Output 2 11 5 2" xfId="3152"/>
    <cellStyle name="Output 2 11 6" xfId="462"/>
    <cellStyle name="Output 2 11 6 2" xfId="3217"/>
    <cellStyle name="Output 2 11 7" xfId="526"/>
    <cellStyle name="Output 2 11 7 2" xfId="3281"/>
    <cellStyle name="Output 2 11 8" xfId="591"/>
    <cellStyle name="Output 2 11 8 2" xfId="3346"/>
    <cellStyle name="Output 2 11 9" xfId="656"/>
    <cellStyle name="Output 2 11 9 2" xfId="3411"/>
    <cellStyle name="Output 2 12" xfId="106"/>
    <cellStyle name="Output 2 12 10" xfId="724"/>
    <cellStyle name="Output 2 12 10 2" xfId="3479"/>
    <cellStyle name="Output 2 12 11" xfId="788"/>
    <cellStyle name="Output 2 12 11 2" xfId="3543"/>
    <cellStyle name="Output 2 12 12" xfId="853"/>
    <cellStyle name="Output 2 12 12 2" xfId="3608"/>
    <cellStyle name="Output 2 12 13" xfId="916"/>
    <cellStyle name="Output 2 12 13 2" xfId="3671"/>
    <cellStyle name="Output 2 12 14" xfId="980"/>
    <cellStyle name="Output 2 12 14 2" xfId="3735"/>
    <cellStyle name="Output 2 12 15" xfId="1046"/>
    <cellStyle name="Output 2 12 15 2" xfId="3801"/>
    <cellStyle name="Output 2 12 16" xfId="1110"/>
    <cellStyle name="Output 2 12 16 2" xfId="3865"/>
    <cellStyle name="Output 2 12 17" xfId="1176"/>
    <cellStyle name="Output 2 12 17 2" xfId="3931"/>
    <cellStyle name="Output 2 12 18" xfId="1241"/>
    <cellStyle name="Output 2 12 18 2" xfId="3996"/>
    <cellStyle name="Output 2 12 19" xfId="1306"/>
    <cellStyle name="Output 2 12 19 2" xfId="4061"/>
    <cellStyle name="Output 2 12 2" xfId="205"/>
    <cellStyle name="Output 2 12 2 2" xfId="2960"/>
    <cellStyle name="Output 2 12 20" xfId="1371"/>
    <cellStyle name="Output 2 12 20 2" xfId="4126"/>
    <cellStyle name="Output 2 12 21" xfId="1436"/>
    <cellStyle name="Output 2 12 21 2" xfId="4191"/>
    <cellStyle name="Output 2 12 22" xfId="1501"/>
    <cellStyle name="Output 2 12 22 2" xfId="4256"/>
    <cellStyle name="Output 2 12 23" xfId="1566"/>
    <cellStyle name="Output 2 12 23 2" xfId="4321"/>
    <cellStyle name="Output 2 12 24" xfId="1631"/>
    <cellStyle name="Output 2 12 24 2" xfId="4386"/>
    <cellStyle name="Output 2 12 25" xfId="1696"/>
    <cellStyle name="Output 2 12 25 2" xfId="4451"/>
    <cellStyle name="Output 2 12 26" xfId="1761"/>
    <cellStyle name="Output 2 12 26 2" xfId="4516"/>
    <cellStyle name="Output 2 12 27" xfId="1825"/>
    <cellStyle name="Output 2 12 27 2" xfId="4580"/>
    <cellStyle name="Output 2 12 28" xfId="1889"/>
    <cellStyle name="Output 2 12 28 2" xfId="4644"/>
    <cellStyle name="Output 2 12 29" xfId="1952"/>
    <cellStyle name="Output 2 12 29 2" xfId="4707"/>
    <cellStyle name="Output 2 12 3" xfId="271"/>
    <cellStyle name="Output 2 12 3 2" xfId="3026"/>
    <cellStyle name="Output 2 12 30" xfId="2015"/>
    <cellStyle name="Output 2 12 30 2" xfId="4770"/>
    <cellStyle name="Output 2 12 31" xfId="2077"/>
    <cellStyle name="Output 2 12 31 2" xfId="4832"/>
    <cellStyle name="Output 2 12 32" xfId="2139"/>
    <cellStyle name="Output 2 12 32 2" xfId="4894"/>
    <cellStyle name="Output 2 12 33" xfId="2201"/>
    <cellStyle name="Output 2 12 33 2" xfId="4956"/>
    <cellStyle name="Output 2 12 34" xfId="2263"/>
    <cellStyle name="Output 2 12 34 2" xfId="5018"/>
    <cellStyle name="Output 2 12 35" xfId="2324"/>
    <cellStyle name="Output 2 12 35 2" xfId="5079"/>
    <cellStyle name="Output 2 12 36" xfId="2385"/>
    <cellStyle name="Output 2 12 36 2" xfId="5140"/>
    <cellStyle name="Output 2 12 37" xfId="2446"/>
    <cellStyle name="Output 2 12 37 2" xfId="5201"/>
    <cellStyle name="Output 2 12 38" xfId="2861"/>
    <cellStyle name="Output 2 12 4" xfId="336"/>
    <cellStyle name="Output 2 12 4 2" xfId="3091"/>
    <cellStyle name="Output 2 12 5" xfId="400"/>
    <cellStyle name="Output 2 12 5 2" xfId="3155"/>
    <cellStyle name="Output 2 12 6" xfId="465"/>
    <cellStyle name="Output 2 12 6 2" xfId="3220"/>
    <cellStyle name="Output 2 12 7" xfId="529"/>
    <cellStyle name="Output 2 12 7 2" xfId="3284"/>
    <cellStyle name="Output 2 12 8" xfId="594"/>
    <cellStyle name="Output 2 12 8 2" xfId="3349"/>
    <cellStyle name="Output 2 12 9" xfId="659"/>
    <cellStyle name="Output 2 12 9 2" xfId="3414"/>
    <cellStyle name="Output 2 13" xfId="108"/>
    <cellStyle name="Output 2 13 10" xfId="726"/>
    <cellStyle name="Output 2 13 10 2" xfId="3481"/>
    <cellStyle name="Output 2 13 11" xfId="790"/>
    <cellStyle name="Output 2 13 11 2" xfId="3545"/>
    <cellStyle name="Output 2 13 12" xfId="855"/>
    <cellStyle name="Output 2 13 12 2" xfId="3610"/>
    <cellStyle name="Output 2 13 13" xfId="918"/>
    <cellStyle name="Output 2 13 13 2" xfId="3673"/>
    <cellStyle name="Output 2 13 14" xfId="982"/>
    <cellStyle name="Output 2 13 14 2" xfId="3737"/>
    <cellStyle name="Output 2 13 15" xfId="1048"/>
    <cellStyle name="Output 2 13 15 2" xfId="3803"/>
    <cellStyle name="Output 2 13 16" xfId="1112"/>
    <cellStyle name="Output 2 13 16 2" xfId="3867"/>
    <cellStyle name="Output 2 13 17" xfId="1178"/>
    <cellStyle name="Output 2 13 17 2" xfId="3933"/>
    <cellStyle name="Output 2 13 18" xfId="1243"/>
    <cellStyle name="Output 2 13 18 2" xfId="3998"/>
    <cellStyle name="Output 2 13 19" xfId="1308"/>
    <cellStyle name="Output 2 13 19 2" xfId="4063"/>
    <cellStyle name="Output 2 13 2" xfId="207"/>
    <cellStyle name="Output 2 13 2 2" xfId="2962"/>
    <cellStyle name="Output 2 13 20" xfId="1373"/>
    <cellStyle name="Output 2 13 20 2" xfId="4128"/>
    <cellStyle name="Output 2 13 21" xfId="1438"/>
    <cellStyle name="Output 2 13 21 2" xfId="4193"/>
    <cellStyle name="Output 2 13 22" xfId="1503"/>
    <cellStyle name="Output 2 13 22 2" xfId="4258"/>
    <cellStyle name="Output 2 13 23" xfId="1568"/>
    <cellStyle name="Output 2 13 23 2" xfId="4323"/>
    <cellStyle name="Output 2 13 24" xfId="1633"/>
    <cellStyle name="Output 2 13 24 2" xfId="4388"/>
    <cellStyle name="Output 2 13 25" xfId="1698"/>
    <cellStyle name="Output 2 13 25 2" xfId="4453"/>
    <cellStyle name="Output 2 13 26" xfId="1763"/>
    <cellStyle name="Output 2 13 26 2" xfId="4518"/>
    <cellStyle name="Output 2 13 27" xfId="1827"/>
    <cellStyle name="Output 2 13 27 2" xfId="4582"/>
    <cellStyle name="Output 2 13 28" xfId="1891"/>
    <cellStyle name="Output 2 13 28 2" xfId="4646"/>
    <cellStyle name="Output 2 13 29" xfId="1954"/>
    <cellStyle name="Output 2 13 29 2" xfId="4709"/>
    <cellStyle name="Output 2 13 3" xfId="273"/>
    <cellStyle name="Output 2 13 3 2" xfId="3028"/>
    <cellStyle name="Output 2 13 30" xfId="2017"/>
    <cellStyle name="Output 2 13 30 2" xfId="4772"/>
    <cellStyle name="Output 2 13 31" xfId="2079"/>
    <cellStyle name="Output 2 13 31 2" xfId="4834"/>
    <cellStyle name="Output 2 13 32" xfId="2141"/>
    <cellStyle name="Output 2 13 32 2" xfId="4896"/>
    <cellStyle name="Output 2 13 33" xfId="2203"/>
    <cellStyle name="Output 2 13 33 2" xfId="4958"/>
    <cellStyle name="Output 2 13 34" xfId="2265"/>
    <cellStyle name="Output 2 13 34 2" xfId="5020"/>
    <cellStyle name="Output 2 13 35" xfId="2326"/>
    <cellStyle name="Output 2 13 35 2" xfId="5081"/>
    <cellStyle name="Output 2 13 36" xfId="2387"/>
    <cellStyle name="Output 2 13 36 2" xfId="5142"/>
    <cellStyle name="Output 2 13 37" xfId="2448"/>
    <cellStyle name="Output 2 13 37 2" xfId="5203"/>
    <cellStyle name="Output 2 13 38" xfId="2863"/>
    <cellStyle name="Output 2 13 4" xfId="338"/>
    <cellStyle name="Output 2 13 4 2" xfId="3093"/>
    <cellStyle name="Output 2 13 5" xfId="402"/>
    <cellStyle name="Output 2 13 5 2" xfId="3157"/>
    <cellStyle name="Output 2 13 6" xfId="467"/>
    <cellStyle name="Output 2 13 6 2" xfId="3222"/>
    <cellStyle name="Output 2 13 7" xfId="531"/>
    <cellStyle name="Output 2 13 7 2" xfId="3286"/>
    <cellStyle name="Output 2 13 8" xfId="596"/>
    <cellStyle name="Output 2 13 8 2" xfId="3351"/>
    <cellStyle name="Output 2 13 9" xfId="661"/>
    <cellStyle name="Output 2 13 9 2" xfId="3416"/>
    <cellStyle name="Output 2 14" xfId="136"/>
    <cellStyle name="Output 2 14 2" xfId="2891"/>
    <cellStyle name="Output 2 15" xfId="140"/>
    <cellStyle name="Output 2 15 2" xfId="2895"/>
    <cellStyle name="Output 2 16" xfId="117"/>
    <cellStyle name="Output 2 16 2" xfId="2872"/>
    <cellStyle name="Output 2 17" xfId="148"/>
    <cellStyle name="Output 2 17 2" xfId="2903"/>
    <cellStyle name="Output 2 18" xfId="213"/>
    <cellStyle name="Output 2 18 2" xfId="2968"/>
    <cellStyle name="Output 2 19" xfId="278"/>
    <cellStyle name="Output 2 19 2" xfId="3033"/>
    <cellStyle name="Output 2 2" xfId="77"/>
    <cellStyle name="Output 2 2 10" xfId="695"/>
    <cellStyle name="Output 2 2 10 2" xfId="3450"/>
    <cellStyle name="Output 2 2 11" xfId="759"/>
    <cellStyle name="Output 2 2 11 2" xfId="3514"/>
    <cellStyle name="Output 2 2 12" xfId="824"/>
    <cellStyle name="Output 2 2 12 2" xfId="3579"/>
    <cellStyle name="Output 2 2 13" xfId="887"/>
    <cellStyle name="Output 2 2 13 2" xfId="3642"/>
    <cellStyle name="Output 2 2 14" xfId="951"/>
    <cellStyle name="Output 2 2 14 2" xfId="3706"/>
    <cellStyle name="Output 2 2 15" xfId="1017"/>
    <cellStyle name="Output 2 2 15 2" xfId="3772"/>
    <cellStyle name="Output 2 2 16" xfId="1081"/>
    <cellStyle name="Output 2 2 16 2" xfId="3836"/>
    <cellStyle name="Output 2 2 17" xfId="1147"/>
    <cellStyle name="Output 2 2 17 2" xfId="3902"/>
    <cellStyle name="Output 2 2 18" xfId="1212"/>
    <cellStyle name="Output 2 2 18 2" xfId="3967"/>
    <cellStyle name="Output 2 2 19" xfId="1277"/>
    <cellStyle name="Output 2 2 19 2" xfId="4032"/>
    <cellStyle name="Output 2 2 2" xfId="176"/>
    <cellStyle name="Output 2 2 2 2" xfId="2931"/>
    <cellStyle name="Output 2 2 20" xfId="1342"/>
    <cellStyle name="Output 2 2 20 2" xfId="4097"/>
    <cellStyle name="Output 2 2 21" xfId="1407"/>
    <cellStyle name="Output 2 2 21 2" xfId="4162"/>
    <cellStyle name="Output 2 2 22" xfId="1472"/>
    <cellStyle name="Output 2 2 22 2" xfId="4227"/>
    <cellStyle name="Output 2 2 23" xfId="1537"/>
    <cellStyle name="Output 2 2 23 2" xfId="4292"/>
    <cellStyle name="Output 2 2 24" xfId="1602"/>
    <cellStyle name="Output 2 2 24 2" xfId="4357"/>
    <cellStyle name="Output 2 2 25" xfId="1667"/>
    <cellStyle name="Output 2 2 25 2" xfId="4422"/>
    <cellStyle name="Output 2 2 26" xfId="1732"/>
    <cellStyle name="Output 2 2 26 2" xfId="4487"/>
    <cellStyle name="Output 2 2 27" xfId="1796"/>
    <cellStyle name="Output 2 2 27 2" xfId="4551"/>
    <cellStyle name="Output 2 2 28" xfId="1860"/>
    <cellStyle name="Output 2 2 28 2" xfId="4615"/>
    <cellStyle name="Output 2 2 29" xfId="1923"/>
    <cellStyle name="Output 2 2 29 2" xfId="4678"/>
    <cellStyle name="Output 2 2 3" xfId="242"/>
    <cellStyle name="Output 2 2 3 2" xfId="2997"/>
    <cellStyle name="Output 2 2 30" xfId="1986"/>
    <cellStyle name="Output 2 2 30 2" xfId="4741"/>
    <cellStyle name="Output 2 2 31" xfId="2048"/>
    <cellStyle name="Output 2 2 31 2" xfId="4803"/>
    <cellStyle name="Output 2 2 32" xfId="2110"/>
    <cellStyle name="Output 2 2 32 2" xfId="4865"/>
    <cellStyle name="Output 2 2 33" xfId="2172"/>
    <cellStyle name="Output 2 2 33 2" xfId="4927"/>
    <cellStyle name="Output 2 2 34" xfId="2234"/>
    <cellStyle name="Output 2 2 34 2" xfId="4989"/>
    <cellStyle name="Output 2 2 35" xfId="2295"/>
    <cellStyle name="Output 2 2 35 2" xfId="5050"/>
    <cellStyle name="Output 2 2 36" xfId="2356"/>
    <cellStyle name="Output 2 2 36 2" xfId="5111"/>
    <cellStyle name="Output 2 2 37" xfId="2417"/>
    <cellStyle name="Output 2 2 37 2" xfId="5172"/>
    <cellStyle name="Output 2 2 38" xfId="2490"/>
    <cellStyle name="Output 2 2 39" xfId="2533"/>
    <cellStyle name="Output 2 2 4" xfId="307"/>
    <cellStyle name="Output 2 2 4 2" xfId="3062"/>
    <cellStyle name="Output 2 2 40" xfId="2601"/>
    <cellStyle name="Output 2 2 41" xfId="2636"/>
    <cellStyle name="Output 2 2 42" xfId="2671"/>
    <cellStyle name="Output 2 2 43" xfId="2707"/>
    <cellStyle name="Output 2 2 44" xfId="2741"/>
    <cellStyle name="Output 2 2 45" xfId="2805"/>
    <cellStyle name="Output 2 2 5" xfId="371"/>
    <cellStyle name="Output 2 2 5 2" xfId="3126"/>
    <cellStyle name="Output 2 2 6" xfId="436"/>
    <cellStyle name="Output 2 2 6 2" xfId="3191"/>
    <cellStyle name="Output 2 2 7" xfId="500"/>
    <cellStyle name="Output 2 2 7 2" xfId="3255"/>
    <cellStyle name="Output 2 2 8" xfId="565"/>
    <cellStyle name="Output 2 2 8 2" xfId="3320"/>
    <cellStyle name="Output 2 2 9" xfId="630"/>
    <cellStyle name="Output 2 2 9 2" xfId="3385"/>
    <cellStyle name="Output 2 20" xfId="343"/>
    <cellStyle name="Output 2 20 2" xfId="3098"/>
    <cellStyle name="Output 2 21" xfId="407"/>
    <cellStyle name="Output 2 21 2" xfId="3162"/>
    <cellStyle name="Output 2 22" xfId="472"/>
    <cellStyle name="Output 2 22 2" xfId="3227"/>
    <cellStyle name="Output 2 23" xfId="536"/>
    <cellStyle name="Output 2 23 2" xfId="3291"/>
    <cellStyle name="Output 2 24" xfId="601"/>
    <cellStyle name="Output 2 24 2" xfId="3356"/>
    <cellStyle name="Output 2 25" xfId="666"/>
    <cellStyle name="Output 2 25 2" xfId="3421"/>
    <cellStyle name="Output 2 26" xfId="603"/>
    <cellStyle name="Output 2 26 2" xfId="3358"/>
    <cellStyle name="Output 2 27" xfId="795"/>
    <cellStyle name="Output 2 27 2" xfId="3550"/>
    <cellStyle name="Output 2 28" xfId="731"/>
    <cellStyle name="Output 2 28 2" xfId="3486"/>
    <cellStyle name="Output 2 29" xfId="797"/>
    <cellStyle name="Output 2 29 2" xfId="3552"/>
    <cellStyle name="Output 2 3" xfId="73"/>
    <cellStyle name="Output 2 3 10" xfId="691"/>
    <cellStyle name="Output 2 3 10 2" xfId="3446"/>
    <cellStyle name="Output 2 3 11" xfId="755"/>
    <cellStyle name="Output 2 3 11 2" xfId="3510"/>
    <cellStyle name="Output 2 3 12" xfId="820"/>
    <cellStyle name="Output 2 3 12 2" xfId="3575"/>
    <cellStyle name="Output 2 3 13" xfId="883"/>
    <cellStyle name="Output 2 3 13 2" xfId="3638"/>
    <cellStyle name="Output 2 3 14" xfId="947"/>
    <cellStyle name="Output 2 3 14 2" xfId="3702"/>
    <cellStyle name="Output 2 3 15" xfId="1013"/>
    <cellStyle name="Output 2 3 15 2" xfId="3768"/>
    <cellStyle name="Output 2 3 16" xfId="1077"/>
    <cellStyle name="Output 2 3 16 2" xfId="3832"/>
    <cellStyle name="Output 2 3 17" xfId="1143"/>
    <cellStyle name="Output 2 3 17 2" xfId="3898"/>
    <cellStyle name="Output 2 3 18" xfId="1208"/>
    <cellStyle name="Output 2 3 18 2" xfId="3963"/>
    <cellStyle name="Output 2 3 19" xfId="1273"/>
    <cellStyle name="Output 2 3 19 2" xfId="4028"/>
    <cellStyle name="Output 2 3 2" xfId="172"/>
    <cellStyle name="Output 2 3 2 2" xfId="2927"/>
    <cellStyle name="Output 2 3 20" xfId="1338"/>
    <cellStyle name="Output 2 3 20 2" xfId="4093"/>
    <cellStyle name="Output 2 3 21" xfId="1403"/>
    <cellStyle name="Output 2 3 21 2" xfId="4158"/>
    <cellStyle name="Output 2 3 22" xfId="1468"/>
    <cellStyle name="Output 2 3 22 2" xfId="4223"/>
    <cellStyle name="Output 2 3 23" xfId="1533"/>
    <cellStyle name="Output 2 3 23 2" xfId="4288"/>
    <cellStyle name="Output 2 3 24" xfId="1598"/>
    <cellStyle name="Output 2 3 24 2" xfId="4353"/>
    <cellStyle name="Output 2 3 25" xfId="1663"/>
    <cellStyle name="Output 2 3 25 2" xfId="4418"/>
    <cellStyle name="Output 2 3 26" xfId="1728"/>
    <cellStyle name="Output 2 3 26 2" xfId="4483"/>
    <cellStyle name="Output 2 3 27" xfId="1792"/>
    <cellStyle name="Output 2 3 27 2" xfId="4547"/>
    <cellStyle name="Output 2 3 28" xfId="1856"/>
    <cellStyle name="Output 2 3 28 2" xfId="4611"/>
    <cellStyle name="Output 2 3 29" xfId="1919"/>
    <cellStyle name="Output 2 3 29 2" xfId="4674"/>
    <cellStyle name="Output 2 3 3" xfId="238"/>
    <cellStyle name="Output 2 3 3 2" xfId="2993"/>
    <cellStyle name="Output 2 3 30" xfId="1982"/>
    <cellStyle name="Output 2 3 30 2" xfId="4737"/>
    <cellStyle name="Output 2 3 31" xfId="2044"/>
    <cellStyle name="Output 2 3 31 2" xfId="4799"/>
    <cellStyle name="Output 2 3 32" xfId="2106"/>
    <cellStyle name="Output 2 3 32 2" xfId="4861"/>
    <cellStyle name="Output 2 3 33" xfId="2168"/>
    <cellStyle name="Output 2 3 33 2" xfId="4923"/>
    <cellStyle name="Output 2 3 34" xfId="2230"/>
    <cellStyle name="Output 2 3 34 2" xfId="4985"/>
    <cellStyle name="Output 2 3 35" xfId="2291"/>
    <cellStyle name="Output 2 3 35 2" xfId="5046"/>
    <cellStyle name="Output 2 3 36" xfId="2352"/>
    <cellStyle name="Output 2 3 36 2" xfId="5107"/>
    <cellStyle name="Output 2 3 37" xfId="2413"/>
    <cellStyle name="Output 2 3 37 2" xfId="5168"/>
    <cellStyle name="Output 2 3 38" xfId="2464"/>
    <cellStyle name="Output 2 3 39" xfId="2544"/>
    <cellStyle name="Output 2 3 4" xfId="303"/>
    <cellStyle name="Output 2 3 4 2" xfId="3058"/>
    <cellStyle name="Output 2 3 40" xfId="2581"/>
    <cellStyle name="Output 2 3 41" xfId="2612"/>
    <cellStyle name="Output 2 3 42" xfId="2647"/>
    <cellStyle name="Output 2 3 43" xfId="2682"/>
    <cellStyle name="Output 2 3 44" xfId="2718"/>
    <cellStyle name="Output 2 3 45" xfId="2478"/>
    <cellStyle name="Output 2 3 46" xfId="2774"/>
    <cellStyle name="Output 2 3 47" xfId="2792"/>
    <cellStyle name="Output 2 3 48" xfId="2818"/>
    <cellStyle name="Output 2 3 5" xfId="367"/>
    <cellStyle name="Output 2 3 5 2" xfId="3122"/>
    <cellStyle name="Output 2 3 6" xfId="432"/>
    <cellStyle name="Output 2 3 6 2" xfId="3187"/>
    <cellStyle name="Output 2 3 7" xfId="496"/>
    <cellStyle name="Output 2 3 7 2" xfId="3251"/>
    <cellStyle name="Output 2 3 8" xfId="561"/>
    <cellStyle name="Output 2 3 8 2" xfId="3316"/>
    <cellStyle name="Output 2 3 9" xfId="626"/>
    <cellStyle name="Output 2 3 9 2" xfId="3381"/>
    <cellStyle name="Output 2 30" xfId="119"/>
    <cellStyle name="Output 2 30 2" xfId="2874"/>
    <cellStyle name="Output 2 31" xfId="925"/>
    <cellStyle name="Output 2 31 2" xfId="3680"/>
    <cellStyle name="Output 2 32" xfId="1118"/>
    <cellStyle name="Output 2 32 2" xfId="3873"/>
    <cellStyle name="Output 2 33" xfId="1183"/>
    <cellStyle name="Output 2 33 2" xfId="3938"/>
    <cellStyle name="Output 2 34" xfId="1248"/>
    <cellStyle name="Output 2 34 2" xfId="4003"/>
    <cellStyle name="Output 2 35" xfId="1313"/>
    <cellStyle name="Output 2 35 2" xfId="4068"/>
    <cellStyle name="Output 2 36" xfId="1378"/>
    <cellStyle name="Output 2 36 2" xfId="4133"/>
    <cellStyle name="Output 2 37" xfId="1443"/>
    <cellStyle name="Output 2 37 2" xfId="4198"/>
    <cellStyle name="Output 2 38" xfId="1508"/>
    <cellStyle name="Output 2 38 2" xfId="4263"/>
    <cellStyle name="Output 2 39" xfId="1573"/>
    <cellStyle name="Output 2 39 2" xfId="4328"/>
    <cellStyle name="Output 2 4" xfId="87"/>
    <cellStyle name="Output 2 4 10" xfId="705"/>
    <cellStyle name="Output 2 4 10 2" xfId="3460"/>
    <cellStyle name="Output 2 4 11" xfId="769"/>
    <cellStyle name="Output 2 4 11 2" xfId="3524"/>
    <cellStyle name="Output 2 4 12" xfId="834"/>
    <cellStyle name="Output 2 4 12 2" xfId="3589"/>
    <cellStyle name="Output 2 4 13" xfId="897"/>
    <cellStyle name="Output 2 4 13 2" xfId="3652"/>
    <cellStyle name="Output 2 4 14" xfId="961"/>
    <cellStyle name="Output 2 4 14 2" xfId="3716"/>
    <cellStyle name="Output 2 4 15" xfId="1027"/>
    <cellStyle name="Output 2 4 15 2" xfId="3782"/>
    <cellStyle name="Output 2 4 16" xfId="1091"/>
    <cellStyle name="Output 2 4 16 2" xfId="3846"/>
    <cellStyle name="Output 2 4 17" xfId="1157"/>
    <cellStyle name="Output 2 4 17 2" xfId="3912"/>
    <cellStyle name="Output 2 4 18" xfId="1222"/>
    <cellStyle name="Output 2 4 18 2" xfId="3977"/>
    <cellStyle name="Output 2 4 19" xfId="1287"/>
    <cellStyle name="Output 2 4 19 2" xfId="4042"/>
    <cellStyle name="Output 2 4 2" xfId="186"/>
    <cellStyle name="Output 2 4 2 2" xfId="2941"/>
    <cellStyle name="Output 2 4 20" xfId="1352"/>
    <cellStyle name="Output 2 4 20 2" xfId="4107"/>
    <cellStyle name="Output 2 4 21" xfId="1417"/>
    <cellStyle name="Output 2 4 21 2" xfId="4172"/>
    <cellStyle name="Output 2 4 22" xfId="1482"/>
    <cellStyle name="Output 2 4 22 2" xfId="4237"/>
    <cellStyle name="Output 2 4 23" xfId="1547"/>
    <cellStyle name="Output 2 4 23 2" xfId="4302"/>
    <cellStyle name="Output 2 4 24" xfId="1612"/>
    <cellStyle name="Output 2 4 24 2" xfId="4367"/>
    <cellStyle name="Output 2 4 25" xfId="1677"/>
    <cellStyle name="Output 2 4 25 2" xfId="4432"/>
    <cellStyle name="Output 2 4 26" xfId="1742"/>
    <cellStyle name="Output 2 4 26 2" xfId="4497"/>
    <cellStyle name="Output 2 4 27" xfId="1806"/>
    <cellStyle name="Output 2 4 27 2" xfId="4561"/>
    <cellStyle name="Output 2 4 28" xfId="1870"/>
    <cellStyle name="Output 2 4 28 2" xfId="4625"/>
    <cellStyle name="Output 2 4 29" xfId="1933"/>
    <cellStyle name="Output 2 4 29 2" xfId="4688"/>
    <cellStyle name="Output 2 4 3" xfId="252"/>
    <cellStyle name="Output 2 4 3 2" xfId="3007"/>
    <cellStyle name="Output 2 4 30" xfId="1996"/>
    <cellStyle name="Output 2 4 30 2" xfId="4751"/>
    <cellStyle name="Output 2 4 31" xfId="2058"/>
    <cellStyle name="Output 2 4 31 2" xfId="4813"/>
    <cellStyle name="Output 2 4 32" xfId="2120"/>
    <cellStyle name="Output 2 4 32 2" xfId="4875"/>
    <cellStyle name="Output 2 4 33" xfId="2182"/>
    <cellStyle name="Output 2 4 33 2" xfId="4937"/>
    <cellStyle name="Output 2 4 34" xfId="2244"/>
    <cellStyle name="Output 2 4 34 2" xfId="4999"/>
    <cellStyle name="Output 2 4 35" xfId="2305"/>
    <cellStyle name="Output 2 4 35 2" xfId="5060"/>
    <cellStyle name="Output 2 4 36" xfId="2366"/>
    <cellStyle name="Output 2 4 36 2" xfId="5121"/>
    <cellStyle name="Output 2 4 37" xfId="2427"/>
    <cellStyle name="Output 2 4 37 2" xfId="5182"/>
    <cellStyle name="Output 2 4 38" xfId="2474"/>
    <cellStyle name="Output 2 4 39" xfId="2534"/>
    <cellStyle name="Output 2 4 4" xfId="317"/>
    <cellStyle name="Output 2 4 4 2" xfId="3072"/>
    <cellStyle name="Output 2 4 40" xfId="2571"/>
    <cellStyle name="Output 2 4 41" xfId="2602"/>
    <cellStyle name="Output 2 4 42" xfId="2637"/>
    <cellStyle name="Output 2 4 43" xfId="2672"/>
    <cellStyle name="Output 2 4 44" xfId="2708"/>
    <cellStyle name="Output 2 4 45" xfId="2751"/>
    <cellStyle name="Output 2 4 46" xfId="2766"/>
    <cellStyle name="Output 2 4 47" xfId="2748"/>
    <cellStyle name="Output 2 4 48" xfId="2842"/>
    <cellStyle name="Output 2 4 5" xfId="381"/>
    <cellStyle name="Output 2 4 5 2" xfId="3136"/>
    <cellStyle name="Output 2 4 6" xfId="446"/>
    <cellStyle name="Output 2 4 6 2" xfId="3201"/>
    <cellStyle name="Output 2 4 7" xfId="510"/>
    <cellStyle name="Output 2 4 7 2" xfId="3265"/>
    <cellStyle name="Output 2 4 8" xfId="575"/>
    <cellStyle name="Output 2 4 8 2" xfId="3330"/>
    <cellStyle name="Output 2 4 9" xfId="640"/>
    <cellStyle name="Output 2 4 9 2" xfId="3395"/>
    <cellStyle name="Output 2 40" xfId="1638"/>
    <cellStyle name="Output 2 40 2" xfId="4393"/>
    <cellStyle name="Output 2 41" xfId="1703"/>
    <cellStyle name="Output 2 41 2" xfId="4458"/>
    <cellStyle name="Output 2 42" xfId="1768"/>
    <cellStyle name="Output 2 42 2" xfId="4523"/>
    <cellStyle name="Output 2 43" xfId="1832"/>
    <cellStyle name="Output 2 43 2" xfId="4587"/>
    <cellStyle name="Output 2 44" xfId="1896"/>
    <cellStyle name="Output 2 44 2" xfId="4651"/>
    <cellStyle name="Output 2 45" xfId="1959"/>
    <cellStyle name="Output 2 45 2" xfId="4714"/>
    <cellStyle name="Output 2 46" xfId="2022"/>
    <cellStyle name="Output 2 46 2" xfId="4777"/>
    <cellStyle name="Output 2 47" xfId="2084"/>
    <cellStyle name="Output 2 47 2" xfId="4839"/>
    <cellStyle name="Output 2 48" xfId="2146"/>
    <cellStyle name="Output 2 48 2" xfId="4901"/>
    <cellStyle name="Output 2 49" xfId="2208"/>
    <cellStyle name="Output 2 49 2" xfId="4963"/>
    <cellStyle name="Output 2 5" xfId="86"/>
    <cellStyle name="Output 2 5 10" xfId="704"/>
    <cellStyle name="Output 2 5 10 2" xfId="3459"/>
    <cellStyle name="Output 2 5 11" xfId="768"/>
    <cellStyle name="Output 2 5 11 2" xfId="3523"/>
    <cellStyle name="Output 2 5 12" xfId="833"/>
    <cellStyle name="Output 2 5 12 2" xfId="3588"/>
    <cellStyle name="Output 2 5 13" xfId="896"/>
    <cellStyle name="Output 2 5 13 2" xfId="3651"/>
    <cellStyle name="Output 2 5 14" xfId="960"/>
    <cellStyle name="Output 2 5 14 2" xfId="3715"/>
    <cellStyle name="Output 2 5 15" xfId="1026"/>
    <cellStyle name="Output 2 5 15 2" xfId="3781"/>
    <cellStyle name="Output 2 5 16" xfId="1090"/>
    <cellStyle name="Output 2 5 16 2" xfId="3845"/>
    <cellStyle name="Output 2 5 17" xfId="1156"/>
    <cellStyle name="Output 2 5 17 2" xfId="3911"/>
    <cellStyle name="Output 2 5 18" xfId="1221"/>
    <cellStyle name="Output 2 5 18 2" xfId="3976"/>
    <cellStyle name="Output 2 5 19" xfId="1286"/>
    <cellStyle name="Output 2 5 19 2" xfId="4041"/>
    <cellStyle name="Output 2 5 2" xfId="185"/>
    <cellStyle name="Output 2 5 2 2" xfId="2940"/>
    <cellStyle name="Output 2 5 20" xfId="1351"/>
    <cellStyle name="Output 2 5 20 2" xfId="4106"/>
    <cellStyle name="Output 2 5 21" xfId="1416"/>
    <cellStyle name="Output 2 5 21 2" xfId="4171"/>
    <cellStyle name="Output 2 5 22" xfId="1481"/>
    <cellStyle name="Output 2 5 22 2" xfId="4236"/>
    <cellStyle name="Output 2 5 23" xfId="1546"/>
    <cellStyle name="Output 2 5 23 2" xfId="4301"/>
    <cellStyle name="Output 2 5 24" xfId="1611"/>
    <cellStyle name="Output 2 5 24 2" xfId="4366"/>
    <cellStyle name="Output 2 5 25" xfId="1676"/>
    <cellStyle name="Output 2 5 25 2" xfId="4431"/>
    <cellStyle name="Output 2 5 26" xfId="1741"/>
    <cellStyle name="Output 2 5 26 2" xfId="4496"/>
    <cellStyle name="Output 2 5 27" xfId="1805"/>
    <cellStyle name="Output 2 5 27 2" xfId="4560"/>
    <cellStyle name="Output 2 5 28" xfId="1869"/>
    <cellStyle name="Output 2 5 28 2" xfId="4624"/>
    <cellStyle name="Output 2 5 29" xfId="1932"/>
    <cellStyle name="Output 2 5 29 2" xfId="4687"/>
    <cellStyle name="Output 2 5 3" xfId="251"/>
    <cellStyle name="Output 2 5 3 2" xfId="3006"/>
    <cellStyle name="Output 2 5 30" xfId="1995"/>
    <cellStyle name="Output 2 5 30 2" xfId="4750"/>
    <cellStyle name="Output 2 5 31" xfId="2057"/>
    <cellStyle name="Output 2 5 31 2" xfId="4812"/>
    <cellStyle name="Output 2 5 32" xfId="2119"/>
    <cellStyle name="Output 2 5 32 2" xfId="4874"/>
    <cellStyle name="Output 2 5 33" xfId="2181"/>
    <cellStyle name="Output 2 5 33 2" xfId="4936"/>
    <cellStyle name="Output 2 5 34" xfId="2243"/>
    <cellStyle name="Output 2 5 34 2" xfId="4998"/>
    <cellStyle name="Output 2 5 35" xfId="2304"/>
    <cellStyle name="Output 2 5 35 2" xfId="5059"/>
    <cellStyle name="Output 2 5 36" xfId="2365"/>
    <cellStyle name="Output 2 5 36 2" xfId="5120"/>
    <cellStyle name="Output 2 5 37" xfId="2426"/>
    <cellStyle name="Output 2 5 37 2" xfId="5181"/>
    <cellStyle name="Output 2 5 38" xfId="2459"/>
    <cellStyle name="Output 2 5 39" xfId="2549"/>
    <cellStyle name="Output 2 5 4" xfId="316"/>
    <cellStyle name="Output 2 5 4 2" xfId="3071"/>
    <cellStyle name="Output 2 5 40" xfId="2586"/>
    <cellStyle name="Output 2 5 41" xfId="2617"/>
    <cellStyle name="Output 2 5 42" xfId="2652"/>
    <cellStyle name="Output 2 5 43" xfId="2687"/>
    <cellStyle name="Output 2 5 44" xfId="2723"/>
    <cellStyle name="Output 2 5 45" xfId="2454"/>
    <cellStyle name="Output 2 5 46" xfId="2779"/>
    <cellStyle name="Output 2 5 47" xfId="2797"/>
    <cellStyle name="Output 2 5 48" xfId="2841"/>
    <cellStyle name="Output 2 5 5" xfId="380"/>
    <cellStyle name="Output 2 5 5 2" xfId="3135"/>
    <cellStyle name="Output 2 5 6" xfId="445"/>
    <cellStyle name="Output 2 5 6 2" xfId="3200"/>
    <cellStyle name="Output 2 5 7" xfId="509"/>
    <cellStyle name="Output 2 5 7 2" xfId="3264"/>
    <cellStyle name="Output 2 5 8" xfId="574"/>
    <cellStyle name="Output 2 5 8 2" xfId="3329"/>
    <cellStyle name="Output 2 5 9" xfId="639"/>
    <cellStyle name="Output 2 5 9 2" xfId="3394"/>
    <cellStyle name="Output 2 50" xfId="2489"/>
    <cellStyle name="Output 2 51" xfId="2566"/>
    <cellStyle name="Output 2 52" xfId="2822"/>
    <cellStyle name="Output 2 53" xfId="6145"/>
    <cellStyle name="Output 2 6" xfId="83"/>
    <cellStyle name="Output 2 6 10" xfId="701"/>
    <cellStyle name="Output 2 6 10 2" xfId="3456"/>
    <cellStyle name="Output 2 6 11" xfId="765"/>
    <cellStyle name="Output 2 6 11 2" xfId="3520"/>
    <cellStyle name="Output 2 6 12" xfId="830"/>
    <cellStyle name="Output 2 6 12 2" xfId="3585"/>
    <cellStyle name="Output 2 6 13" xfId="893"/>
    <cellStyle name="Output 2 6 13 2" xfId="3648"/>
    <cellStyle name="Output 2 6 14" xfId="957"/>
    <cellStyle name="Output 2 6 14 2" xfId="3712"/>
    <cellStyle name="Output 2 6 15" xfId="1023"/>
    <cellStyle name="Output 2 6 15 2" xfId="3778"/>
    <cellStyle name="Output 2 6 16" xfId="1087"/>
    <cellStyle name="Output 2 6 16 2" xfId="3842"/>
    <cellStyle name="Output 2 6 17" xfId="1153"/>
    <cellStyle name="Output 2 6 17 2" xfId="3908"/>
    <cellStyle name="Output 2 6 18" xfId="1218"/>
    <cellStyle name="Output 2 6 18 2" xfId="3973"/>
    <cellStyle name="Output 2 6 19" xfId="1283"/>
    <cellStyle name="Output 2 6 19 2" xfId="4038"/>
    <cellStyle name="Output 2 6 2" xfId="182"/>
    <cellStyle name="Output 2 6 2 2" xfId="2937"/>
    <cellStyle name="Output 2 6 20" xfId="1348"/>
    <cellStyle name="Output 2 6 20 2" xfId="4103"/>
    <cellStyle name="Output 2 6 21" xfId="1413"/>
    <cellStyle name="Output 2 6 21 2" xfId="4168"/>
    <cellStyle name="Output 2 6 22" xfId="1478"/>
    <cellStyle name="Output 2 6 22 2" xfId="4233"/>
    <cellStyle name="Output 2 6 23" xfId="1543"/>
    <cellStyle name="Output 2 6 23 2" xfId="4298"/>
    <cellStyle name="Output 2 6 24" xfId="1608"/>
    <cellStyle name="Output 2 6 24 2" xfId="4363"/>
    <cellStyle name="Output 2 6 25" xfId="1673"/>
    <cellStyle name="Output 2 6 25 2" xfId="4428"/>
    <cellStyle name="Output 2 6 26" xfId="1738"/>
    <cellStyle name="Output 2 6 26 2" xfId="4493"/>
    <cellStyle name="Output 2 6 27" xfId="1802"/>
    <cellStyle name="Output 2 6 27 2" xfId="4557"/>
    <cellStyle name="Output 2 6 28" xfId="1866"/>
    <cellStyle name="Output 2 6 28 2" xfId="4621"/>
    <cellStyle name="Output 2 6 29" xfId="1929"/>
    <cellStyle name="Output 2 6 29 2" xfId="4684"/>
    <cellStyle name="Output 2 6 3" xfId="248"/>
    <cellStyle name="Output 2 6 3 2" xfId="3003"/>
    <cellStyle name="Output 2 6 30" xfId="1992"/>
    <cellStyle name="Output 2 6 30 2" xfId="4747"/>
    <cellStyle name="Output 2 6 31" xfId="2054"/>
    <cellStyle name="Output 2 6 31 2" xfId="4809"/>
    <cellStyle name="Output 2 6 32" xfId="2116"/>
    <cellStyle name="Output 2 6 32 2" xfId="4871"/>
    <cellStyle name="Output 2 6 33" xfId="2178"/>
    <cellStyle name="Output 2 6 33 2" xfId="4933"/>
    <cellStyle name="Output 2 6 34" xfId="2240"/>
    <cellStyle name="Output 2 6 34 2" xfId="4995"/>
    <cellStyle name="Output 2 6 35" xfId="2301"/>
    <cellStyle name="Output 2 6 35 2" xfId="5056"/>
    <cellStyle name="Output 2 6 36" xfId="2362"/>
    <cellStyle name="Output 2 6 36 2" xfId="5117"/>
    <cellStyle name="Output 2 6 37" xfId="2423"/>
    <cellStyle name="Output 2 6 37 2" xfId="5178"/>
    <cellStyle name="Output 2 6 38" xfId="2520"/>
    <cellStyle name="Output 2 6 39" xfId="2556"/>
    <cellStyle name="Output 2 6 4" xfId="313"/>
    <cellStyle name="Output 2 6 4 2" xfId="3068"/>
    <cellStyle name="Output 2 6 40" xfId="2593"/>
    <cellStyle name="Output 2 6 41" xfId="2624"/>
    <cellStyle name="Output 2 6 42" xfId="2659"/>
    <cellStyle name="Output 2 6 43" xfId="2694"/>
    <cellStyle name="Output 2 6 44" xfId="2730"/>
    <cellStyle name="Output 2 6 45" xfId="2484"/>
    <cellStyle name="Output 2 6 46" xfId="2785"/>
    <cellStyle name="Output 2 6 47" xfId="2802"/>
    <cellStyle name="Output 2 6 48" xfId="2829"/>
    <cellStyle name="Output 2 6 5" xfId="377"/>
    <cellStyle name="Output 2 6 5 2" xfId="3132"/>
    <cellStyle name="Output 2 6 6" xfId="442"/>
    <cellStyle name="Output 2 6 6 2" xfId="3197"/>
    <cellStyle name="Output 2 6 7" xfId="506"/>
    <cellStyle name="Output 2 6 7 2" xfId="3261"/>
    <cellStyle name="Output 2 6 8" xfId="571"/>
    <cellStyle name="Output 2 6 8 2" xfId="3326"/>
    <cellStyle name="Output 2 6 9" xfId="636"/>
    <cellStyle name="Output 2 6 9 2" xfId="3391"/>
    <cellStyle name="Output 2 7" xfId="89"/>
    <cellStyle name="Output 2 7 10" xfId="707"/>
    <cellStyle name="Output 2 7 10 2" xfId="3462"/>
    <cellStyle name="Output 2 7 11" xfId="771"/>
    <cellStyle name="Output 2 7 11 2" xfId="3526"/>
    <cellStyle name="Output 2 7 12" xfId="836"/>
    <cellStyle name="Output 2 7 12 2" xfId="3591"/>
    <cellStyle name="Output 2 7 13" xfId="899"/>
    <cellStyle name="Output 2 7 13 2" xfId="3654"/>
    <cellStyle name="Output 2 7 14" xfId="963"/>
    <cellStyle name="Output 2 7 14 2" xfId="3718"/>
    <cellStyle name="Output 2 7 15" xfId="1029"/>
    <cellStyle name="Output 2 7 15 2" xfId="3784"/>
    <cellStyle name="Output 2 7 16" xfId="1093"/>
    <cellStyle name="Output 2 7 16 2" xfId="3848"/>
    <cellStyle name="Output 2 7 17" xfId="1159"/>
    <cellStyle name="Output 2 7 17 2" xfId="3914"/>
    <cellStyle name="Output 2 7 18" xfId="1224"/>
    <cellStyle name="Output 2 7 18 2" xfId="3979"/>
    <cellStyle name="Output 2 7 19" xfId="1289"/>
    <cellStyle name="Output 2 7 19 2" xfId="4044"/>
    <cellStyle name="Output 2 7 2" xfId="188"/>
    <cellStyle name="Output 2 7 2 2" xfId="2943"/>
    <cellStyle name="Output 2 7 20" xfId="1354"/>
    <cellStyle name="Output 2 7 20 2" xfId="4109"/>
    <cellStyle name="Output 2 7 21" xfId="1419"/>
    <cellStyle name="Output 2 7 21 2" xfId="4174"/>
    <cellStyle name="Output 2 7 22" xfId="1484"/>
    <cellStyle name="Output 2 7 22 2" xfId="4239"/>
    <cellStyle name="Output 2 7 23" xfId="1549"/>
    <cellStyle name="Output 2 7 23 2" xfId="4304"/>
    <cellStyle name="Output 2 7 24" xfId="1614"/>
    <cellStyle name="Output 2 7 24 2" xfId="4369"/>
    <cellStyle name="Output 2 7 25" xfId="1679"/>
    <cellStyle name="Output 2 7 25 2" xfId="4434"/>
    <cellStyle name="Output 2 7 26" xfId="1744"/>
    <cellStyle name="Output 2 7 26 2" xfId="4499"/>
    <cellStyle name="Output 2 7 27" xfId="1808"/>
    <cellStyle name="Output 2 7 27 2" xfId="4563"/>
    <cellStyle name="Output 2 7 28" xfId="1872"/>
    <cellStyle name="Output 2 7 28 2" xfId="4627"/>
    <cellStyle name="Output 2 7 29" xfId="1935"/>
    <cellStyle name="Output 2 7 29 2" xfId="4690"/>
    <cellStyle name="Output 2 7 3" xfId="254"/>
    <cellStyle name="Output 2 7 3 2" xfId="3009"/>
    <cellStyle name="Output 2 7 30" xfId="1998"/>
    <cellStyle name="Output 2 7 30 2" xfId="4753"/>
    <cellStyle name="Output 2 7 31" xfId="2060"/>
    <cellStyle name="Output 2 7 31 2" xfId="4815"/>
    <cellStyle name="Output 2 7 32" xfId="2122"/>
    <cellStyle name="Output 2 7 32 2" xfId="4877"/>
    <cellStyle name="Output 2 7 33" xfId="2184"/>
    <cellStyle name="Output 2 7 33 2" xfId="4939"/>
    <cellStyle name="Output 2 7 34" xfId="2246"/>
    <cellStyle name="Output 2 7 34 2" xfId="5001"/>
    <cellStyle name="Output 2 7 35" xfId="2307"/>
    <cellStyle name="Output 2 7 35 2" xfId="5062"/>
    <cellStyle name="Output 2 7 36" xfId="2368"/>
    <cellStyle name="Output 2 7 36 2" xfId="5123"/>
    <cellStyle name="Output 2 7 37" xfId="2429"/>
    <cellStyle name="Output 2 7 37 2" xfId="5184"/>
    <cellStyle name="Output 2 7 38" xfId="2513"/>
    <cellStyle name="Output 2 7 39" xfId="2523"/>
    <cellStyle name="Output 2 7 4" xfId="319"/>
    <cellStyle name="Output 2 7 4 2" xfId="3074"/>
    <cellStyle name="Output 2 7 40" xfId="2559"/>
    <cellStyle name="Output 2 7 41" xfId="2596"/>
    <cellStyle name="Output 2 7 42" xfId="2627"/>
    <cellStyle name="Output 2 7 43" xfId="2662"/>
    <cellStyle name="Output 2 7 44" xfId="2697"/>
    <cellStyle name="Output 2 7 45" xfId="2733"/>
    <cellStyle name="Output 2 7 46" xfId="2758"/>
    <cellStyle name="Output 2 7 47" xfId="2844"/>
    <cellStyle name="Output 2 7 5" xfId="383"/>
    <cellStyle name="Output 2 7 5 2" xfId="3138"/>
    <cellStyle name="Output 2 7 6" xfId="448"/>
    <cellStyle name="Output 2 7 6 2" xfId="3203"/>
    <cellStyle name="Output 2 7 7" xfId="512"/>
    <cellStyle name="Output 2 7 7 2" xfId="3267"/>
    <cellStyle name="Output 2 7 8" xfId="577"/>
    <cellStyle name="Output 2 7 8 2" xfId="3332"/>
    <cellStyle name="Output 2 7 9" xfId="642"/>
    <cellStyle name="Output 2 7 9 2" xfId="3397"/>
    <cellStyle name="Output 2 8" xfId="93"/>
    <cellStyle name="Output 2 8 10" xfId="711"/>
    <cellStyle name="Output 2 8 10 2" xfId="3466"/>
    <cellStyle name="Output 2 8 11" xfId="775"/>
    <cellStyle name="Output 2 8 11 2" xfId="3530"/>
    <cellStyle name="Output 2 8 12" xfId="840"/>
    <cellStyle name="Output 2 8 12 2" xfId="3595"/>
    <cellStyle name="Output 2 8 13" xfId="903"/>
    <cellStyle name="Output 2 8 13 2" xfId="3658"/>
    <cellStyle name="Output 2 8 14" xfId="967"/>
    <cellStyle name="Output 2 8 14 2" xfId="3722"/>
    <cellStyle name="Output 2 8 15" xfId="1033"/>
    <cellStyle name="Output 2 8 15 2" xfId="3788"/>
    <cellStyle name="Output 2 8 16" xfId="1097"/>
    <cellStyle name="Output 2 8 16 2" xfId="3852"/>
    <cellStyle name="Output 2 8 17" xfId="1163"/>
    <cellStyle name="Output 2 8 17 2" xfId="3918"/>
    <cellStyle name="Output 2 8 18" xfId="1228"/>
    <cellStyle name="Output 2 8 18 2" xfId="3983"/>
    <cellStyle name="Output 2 8 19" xfId="1293"/>
    <cellStyle name="Output 2 8 19 2" xfId="4048"/>
    <cellStyle name="Output 2 8 2" xfId="192"/>
    <cellStyle name="Output 2 8 2 2" xfId="2947"/>
    <cellStyle name="Output 2 8 20" xfId="1358"/>
    <cellStyle name="Output 2 8 20 2" xfId="4113"/>
    <cellStyle name="Output 2 8 21" xfId="1423"/>
    <cellStyle name="Output 2 8 21 2" xfId="4178"/>
    <cellStyle name="Output 2 8 22" xfId="1488"/>
    <cellStyle name="Output 2 8 22 2" xfId="4243"/>
    <cellStyle name="Output 2 8 23" xfId="1553"/>
    <cellStyle name="Output 2 8 23 2" xfId="4308"/>
    <cellStyle name="Output 2 8 24" xfId="1618"/>
    <cellStyle name="Output 2 8 24 2" xfId="4373"/>
    <cellStyle name="Output 2 8 25" xfId="1683"/>
    <cellStyle name="Output 2 8 25 2" xfId="4438"/>
    <cellStyle name="Output 2 8 26" xfId="1748"/>
    <cellStyle name="Output 2 8 26 2" xfId="4503"/>
    <cellStyle name="Output 2 8 27" xfId="1812"/>
    <cellStyle name="Output 2 8 27 2" xfId="4567"/>
    <cellStyle name="Output 2 8 28" xfId="1876"/>
    <cellStyle name="Output 2 8 28 2" xfId="4631"/>
    <cellStyle name="Output 2 8 29" xfId="1939"/>
    <cellStyle name="Output 2 8 29 2" xfId="4694"/>
    <cellStyle name="Output 2 8 3" xfId="258"/>
    <cellStyle name="Output 2 8 3 2" xfId="3013"/>
    <cellStyle name="Output 2 8 30" xfId="2002"/>
    <cellStyle name="Output 2 8 30 2" xfId="4757"/>
    <cellStyle name="Output 2 8 31" xfId="2064"/>
    <cellStyle name="Output 2 8 31 2" xfId="4819"/>
    <cellStyle name="Output 2 8 32" xfId="2126"/>
    <cellStyle name="Output 2 8 32 2" xfId="4881"/>
    <cellStyle name="Output 2 8 33" xfId="2188"/>
    <cellStyle name="Output 2 8 33 2" xfId="4943"/>
    <cellStyle name="Output 2 8 34" xfId="2250"/>
    <cellStyle name="Output 2 8 34 2" xfId="5005"/>
    <cellStyle name="Output 2 8 35" xfId="2311"/>
    <cellStyle name="Output 2 8 35 2" xfId="5066"/>
    <cellStyle name="Output 2 8 36" xfId="2372"/>
    <cellStyle name="Output 2 8 36 2" xfId="5127"/>
    <cellStyle name="Output 2 8 37" xfId="2433"/>
    <cellStyle name="Output 2 8 37 2" xfId="5188"/>
    <cellStyle name="Output 2 8 38" xfId="2516"/>
    <cellStyle name="Output 2 8 39" xfId="2526"/>
    <cellStyle name="Output 2 8 4" xfId="323"/>
    <cellStyle name="Output 2 8 4 2" xfId="3078"/>
    <cellStyle name="Output 2 8 40" xfId="2562"/>
    <cellStyle name="Output 2 8 41" xfId="2599"/>
    <cellStyle name="Output 2 8 42" xfId="2630"/>
    <cellStyle name="Output 2 8 43" xfId="2665"/>
    <cellStyle name="Output 2 8 44" xfId="2700"/>
    <cellStyle name="Output 2 8 45" xfId="2736"/>
    <cellStyle name="Output 2 8 46" xfId="2761"/>
    <cellStyle name="Output 2 8 47" xfId="2848"/>
    <cellStyle name="Output 2 8 5" xfId="387"/>
    <cellStyle name="Output 2 8 5 2" xfId="3142"/>
    <cellStyle name="Output 2 8 6" xfId="452"/>
    <cellStyle name="Output 2 8 6 2" xfId="3207"/>
    <cellStyle name="Output 2 8 7" xfId="516"/>
    <cellStyle name="Output 2 8 7 2" xfId="3271"/>
    <cellStyle name="Output 2 8 8" xfId="581"/>
    <cellStyle name="Output 2 8 8 2" xfId="3336"/>
    <cellStyle name="Output 2 8 9" xfId="646"/>
    <cellStyle name="Output 2 8 9 2" xfId="3401"/>
    <cellStyle name="Output 2 9" xfId="97"/>
    <cellStyle name="Output 2 9 10" xfId="715"/>
    <cellStyle name="Output 2 9 10 2" xfId="3470"/>
    <cellStyle name="Output 2 9 11" xfId="779"/>
    <cellStyle name="Output 2 9 11 2" xfId="3534"/>
    <cellStyle name="Output 2 9 12" xfId="844"/>
    <cellStyle name="Output 2 9 12 2" xfId="3599"/>
    <cellStyle name="Output 2 9 13" xfId="907"/>
    <cellStyle name="Output 2 9 13 2" xfId="3662"/>
    <cellStyle name="Output 2 9 14" xfId="971"/>
    <cellStyle name="Output 2 9 14 2" xfId="3726"/>
    <cellStyle name="Output 2 9 15" xfId="1037"/>
    <cellStyle name="Output 2 9 15 2" xfId="3792"/>
    <cellStyle name="Output 2 9 16" xfId="1101"/>
    <cellStyle name="Output 2 9 16 2" xfId="3856"/>
    <cellStyle name="Output 2 9 17" xfId="1167"/>
    <cellStyle name="Output 2 9 17 2" xfId="3922"/>
    <cellStyle name="Output 2 9 18" xfId="1232"/>
    <cellStyle name="Output 2 9 18 2" xfId="3987"/>
    <cellStyle name="Output 2 9 19" xfId="1297"/>
    <cellStyle name="Output 2 9 19 2" xfId="4052"/>
    <cellStyle name="Output 2 9 2" xfId="196"/>
    <cellStyle name="Output 2 9 2 2" xfId="2951"/>
    <cellStyle name="Output 2 9 20" xfId="1362"/>
    <cellStyle name="Output 2 9 20 2" xfId="4117"/>
    <cellStyle name="Output 2 9 21" xfId="1427"/>
    <cellStyle name="Output 2 9 21 2" xfId="4182"/>
    <cellStyle name="Output 2 9 22" xfId="1492"/>
    <cellStyle name="Output 2 9 22 2" xfId="4247"/>
    <cellStyle name="Output 2 9 23" xfId="1557"/>
    <cellStyle name="Output 2 9 23 2" xfId="4312"/>
    <cellStyle name="Output 2 9 24" xfId="1622"/>
    <cellStyle name="Output 2 9 24 2" xfId="4377"/>
    <cellStyle name="Output 2 9 25" xfId="1687"/>
    <cellStyle name="Output 2 9 25 2" xfId="4442"/>
    <cellStyle name="Output 2 9 26" xfId="1752"/>
    <cellStyle name="Output 2 9 26 2" xfId="4507"/>
    <cellStyle name="Output 2 9 27" xfId="1816"/>
    <cellStyle name="Output 2 9 27 2" xfId="4571"/>
    <cellStyle name="Output 2 9 28" xfId="1880"/>
    <cellStyle name="Output 2 9 28 2" xfId="4635"/>
    <cellStyle name="Output 2 9 29" xfId="1943"/>
    <cellStyle name="Output 2 9 29 2" xfId="4698"/>
    <cellStyle name="Output 2 9 3" xfId="262"/>
    <cellStyle name="Output 2 9 3 2" xfId="3017"/>
    <cellStyle name="Output 2 9 30" xfId="2006"/>
    <cellStyle name="Output 2 9 30 2" xfId="4761"/>
    <cellStyle name="Output 2 9 31" xfId="2068"/>
    <cellStyle name="Output 2 9 31 2" xfId="4823"/>
    <cellStyle name="Output 2 9 32" xfId="2130"/>
    <cellStyle name="Output 2 9 32 2" xfId="4885"/>
    <cellStyle name="Output 2 9 33" xfId="2192"/>
    <cellStyle name="Output 2 9 33 2" xfId="4947"/>
    <cellStyle name="Output 2 9 34" xfId="2254"/>
    <cellStyle name="Output 2 9 34 2" xfId="5009"/>
    <cellStyle name="Output 2 9 35" xfId="2315"/>
    <cellStyle name="Output 2 9 35 2" xfId="5070"/>
    <cellStyle name="Output 2 9 36" xfId="2376"/>
    <cellStyle name="Output 2 9 36 2" xfId="5131"/>
    <cellStyle name="Output 2 9 37" xfId="2437"/>
    <cellStyle name="Output 2 9 37 2" xfId="5192"/>
    <cellStyle name="Output 2 9 38" xfId="2852"/>
    <cellStyle name="Output 2 9 4" xfId="327"/>
    <cellStyle name="Output 2 9 4 2" xfId="3082"/>
    <cellStyle name="Output 2 9 5" xfId="391"/>
    <cellStyle name="Output 2 9 5 2" xfId="3146"/>
    <cellStyle name="Output 2 9 6" xfId="456"/>
    <cellStyle name="Output 2 9 6 2" xfId="3211"/>
    <cellStyle name="Output 2 9 7" xfId="520"/>
    <cellStyle name="Output 2 9 7 2" xfId="3275"/>
    <cellStyle name="Output 2 9 8" xfId="585"/>
    <cellStyle name="Output 2 9 8 2" xfId="3340"/>
    <cellStyle name="Output 2 9 9" xfId="650"/>
    <cellStyle name="Output 2 9 9 2" xfId="3405"/>
    <cellStyle name="Output 3" xfId="6146"/>
    <cellStyle name="Overskrift 1 2" xfId="42"/>
    <cellStyle name="Overskrift 1 2 2" xfId="6147"/>
    <cellStyle name="Overskrift 2 2" xfId="43"/>
    <cellStyle name="Overskrift 2 2 2" xfId="6148"/>
    <cellStyle name="Overskrift 3 2" xfId="44"/>
    <cellStyle name="Overskrift 3 2 2" xfId="6149"/>
    <cellStyle name="Overskrift 4 2" xfId="45"/>
    <cellStyle name="Overskrift 4 2 2" xfId="6150"/>
    <cellStyle name="Percent" xfId="6151"/>
    <cellStyle name="Procent" xfId="2" builtinId="5"/>
    <cellStyle name="Procent 2" xfId="46"/>
    <cellStyle name="Procent 2 2" xfId="6152"/>
    <cellStyle name="Procent 3" xfId="6153"/>
    <cellStyle name="Procent 3 2" xfId="6162"/>
    <cellStyle name="Sammenkædet celle 2" xfId="47"/>
    <cellStyle name="Sammenkædet celle 2 2" xfId="6154"/>
    <cellStyle name="Titel 2" xfId="48"/>
    <cellStyle name="Titel 2 2" xfId="6155"/>
    <cellStyle name="Titel 2 3" xfId="6156"/>
    <cellStyle name="Titel 3" xfId="6157"/>
    <cellStyle name="Total 2" xfId="49"/>
    <cellStyle name="Total 2 10" xfId="109"/>
    <cellStyle name="Total 2 10 10" xfId="727"/>
    <cellStyle name="Total 2 10 10 2" xfId="3482"/>
    <cellStyle name="Total 2 10 11" xfId="791"/>
    <cellStyle name="Total 2 10 11 2" xfId="3546"/>
    <cellStyle name="Total 2 10 12" xfId="856"/>
    <cellStyle name="Total 2 10 12 2" xfId="3611"/>
    <cellStyle name="Total 2 10 13" xfId="919"/>
    <cellStyle name="Total 2 10 13 2" xfId="3674"/>
    <cellStyle name="Total 2 10 14" xfId="983"/>
    <cellStyle name="Total 2 10 14 2" xfId="3738"/>
    <cellStyle name="Total 2 10 15" xfId="1049"/>
    <cellStyle name="Total 2 10 15 2" xfId="3804"/>
    <cellStyle name="Total 2 10 16" xfId="1113"/>
    <cellStyle name="Total 2 10 16 2" xfId="3868"/>
    <cellStyle name="Total 2 10 17" xfId="1179"/>
    <cellStyle name="Total 2 10 17 2" xfId="3934"/>
    <cellStyle name="Total 2 10 18" xfId="1244"/>
    <cellStyle name="Total 2 10 18 2" xfId="3999"/>
    <cellStyle name="Total 2 10 19" xfId="1309"/>
    <cellStyle name="Total 2 10 19 2" xfId="4064"/>
    <cellStyle name="Total 2 10 2" xfId="208"/>
    <cellStyle name="Total 2 10 2 2" xfId="2963"/>
    <cellStyle name="Total 2 10 20" xfId="1374"/>
    <cellStyle name="Total 2 10 20 2" xfId="4129"/>
    <cellStyle name="Total 2 10 21" xfId="1439"/>
    <cellStyle name="Total 2 10 21 2" xfId="4194"/>
    <cellStyle name="Total 2 10 22" xfId="1504"/>
    <cellStyle name="Total 2 10 22 2" xfId="4259"/>
    <cellStyle name="Total 2 10 23" xfId="1569"/>
    <cellStyle name="Total 2 10 23 2" xfId="4324"/>
    <cellStyle name="Total 2 10 24" xfId="1634"/>
    <cellStyle name="Total 2 10 24 2" xfId="4389"/>
    <cellStyle name="Total 2 10 25" xfId="1699"/>
    <cellStyle name="Total 2 10 25 2" xfId="4454"/>
    <cellStyle name="Total 2 10 26" xfId="1764"/>
    <cellStyle name="Total 2 10 26 2" xfId="4519"/>
    <cellStyle name="Total 2 10 27" xfId="1828"/>
    <cellStyle name="Total 2 10 27 2" xfId="4583"/>
    <cellStyle name="Total 2 10 28" xfId="1892"/>
    <cellStyle name="Total 2 10 28 2" xfId="4647"/>
    <cellStyle name="Total 2 10 29" xfId="1955"/>
    <cellStyle name="Total 2 10 29 2" xfId="4710"/>
    <cellStyle name="Total 2 10 3" xfId="274"/>
    <cellStyle name="Total 2 10 3 2" xfId="3029"/>
    <cellStyle name="Total 2 10 30" xfId="2018"/>
    <cellStyle name="Total 2 10 30 2" xfId="4773"/>
    <cellStyle name="Total 2 10 31" xfId="2080"/>
    <cellStyle name="Total 2 10 31 2" xfId="4835"/>
    <cellStyle name="Total 2 10 32" xfId="2142"/>
    <cellStyle name="Total 2 10 32 2" xfId="4897"/>
    <cellStyle name="Total 2 10 33" xfId="2204"/>
    <cellStyle name="Total 2 10 33 2" xfId="4959"/>
    <cellStyle name="Total 2 10 34" xfId="2266"/>
    <cellStyle name="Total 2 10 34 2" xfId="5021"/>
    <cellStyle name="Total 2 10 35" xfId="2327"/>
    <cellStyle name="Total 2 10 35 2" xfId="5082"/>
    <cellStyle name="Total 2 10 36" xfId="2388"/>
    <cellStyle name="Total 2 10 36 2" xfId="5143"/>
    <cellStyle name="Total 2 10 37" xfId="2449"/>
    <cellStyle name="Total 2 10 37 2" xfId="5204"/>
    <cellStyle name="Total 2 10 38" xfId="2864"/>
    <cellStyle name="Total 2 10 4" xfId="339"/>
    <cellStyle name="Total 2 10 4 2" xfId="3094"/>
    <cellStyle name="Total 2 10 5" xfId="403"/>
    <cellStyle name="Total 2 10 5 2" xfId="3158"/>
    <cellStyle name="Total 2 10 6" xfId="468"/>
    <cellStyle name="Total 2 10 6 2" xfId="3223"/>
    <cellStyle name="Total 2 10 7" xfId="532"/>
    <cellStyle name="Total 2 10 7 2" xfId="3287"/>
    <cellStyle name="Total 2 10 8" xfId="597"/>
    <cellStyle name="Total 2 10 8 2" xfId="3352"/>
    <cellStyle name="Total 2 10 9" xfId="662"/>
    <cellStyle name="Total 2 10 9 2" xfId="3417"/>
    <cellStyle name="Total 2 11" xfId="110"/>
    <cellStyle name="Total 2 11 10" xfId="728"/>
    <cellStyle name="Total 2 11 10 2" xfId="3483"/>
    <cellStyle name="Total 2 11 11" xfId="792"/>
    <cellStyle name="Total 2 11 11 2" xfId="3547"/>
    <cellStyle name="Total 2 11 12" xfId="857"/>
    <cellStyle name="Total 2 11 12 2" xfId="3612"/>
    <cellStyle name="Total 2 11 13" xfId="920"/>
    <cellStyle name="Total 2 11 13 2" xfId="3675"/>
    <cellStyle name="Total 2 11 14" xfId="984"/>
    <cellStyle name="Total 2 11 14 2" xfId="3739"/>
    <cellStyle name="Total 2 11 15" xfId="1050"/>
    <cellStyle name="Total 2 11 15 2" xfId="3805"/>
    <cellStyle name="Total 2 11 16" xfId="1114"/>
    <cellStyle name="Total 2 11 16 2" xfId="3869"/>
    <cellStyle name="Total 2 11 17" xfId="1180"/>
    <cellStyle name="Total 2 11 17 2" xfId="3935"/>
    <cellStyle name="Total 2 11 18" xfId="1245"/>
    <cellStyle name="Total 2 11 18 2" xfId="4000"/>
    <cellStyle name="Total 2 11 19" xfId="1310"/>
    <cellStyle name="Total 2 11 19 2" xfId="4065"/>
    <cellStyle name="Total 2 11 2" xfId="209"/>
    <cellStyle name="Total 2 11 2 2" xfId="2964"/>
    <cellStyle name="Total 2 11 20" xfId="1375"/>
    <cellStyle name="Total 2 11 20 2" xfId="4130"/>
    <cellStyle name="Total 2 11 21" xfId="1440"/>
    <cellStyle name="Total 2 11 21 2" xfId="4195"/>
    <cellStyle name="Total 2 11 22" xfId="1505"/>
    <cellStyle name="Total 2 11 22 2" xfId="4260"/>
    <cellStyle name="Total 2 11 23" xfId="1570"/>
    <cellStyle name="Total 2 11 23 2" xfId="4325"/>
    <cellStyle name="Total 2 11 24" xfId="1635"/>
    <cellStyle name="Total 2 11 24 2" xfId="4390"/>
    <cellStyle name="Total 2 11 25" xfId="1700"/>
    <cellStyle name="Total 2 11 25 2" xfId="4455"/>
    <cellStyle name="Total 2 11 26" xfId="1765"/>
    <cellStyle name="Total 2 11 26 2" xfId="4520"/>
    <cellStyle name="Total 2 11 27" xfId="1829"/>
    <cellStyle name="Total 2 11 27 2" xfId="4584"/>
    <cellStyle name="Total 2 11 28" xfId="1893"/>
    <cellStyle name="Total 2 11 28 2" xfId="4648"/>
    <cellStyle name="Total 2 11 29" xfId="1956"/>
    <cellStyle name="Total 2 11 29 2" xfId="4711"/>
    <cellStyle name="Total 2 11 3" xfId="275"/>
    <cellStyle name="Total 2 11 3 2" xfId="3030"/>
    <cellStyle name="Total 2 11 30" xfId="2019"/>
    <cellStyle name="Total 2 11 30 2" xfId="4774"/>
    <cellStyle name="Total 2 11 31" xfId="2081"/>
    <cellStyle name="Total 2 11 31 2" xfId="4836"/>
    <cellStyle name="Total 2 11 32" xfId="2143"/>
    <cellStyle name="Total 2 11 32 2" xfId="4898"/>
    <cellStyle name="Total 2 11 33" xfId="2205"/>
    <cellStyle name="Total 2 11 33 2" xfId="4960"/>
    <cellStyle name="Total 2 11 34" xfId="2267"/>
    <cellStyle name="Total 2 11 34 2" xfId="5022"/>
    <cellStyle name="Total 2 11 35" xfId="2328"/>
    <cellStyle name="Total 2 11 35 2" xfId="5083"/>
    <cellStyle name="Total 2 11 36" xfId="2389"/>
    <cellStyle name="Total 2 11 36 2" xfId="5144"/>
    <cellStyle name="Total 2 11 37" xfId="2450"/>
    <cellStyle name="Total 2 11 37 2" xfId="5205"/>
    <cellStyle name="Total 2 11 38" xfId="2865"/>
    <cellStyle name="Total 2 11 4" xfId="340"/>
    <cellStyle name="Total 2 11 4 2" xfId="3095"/>
    <cellStyle name="Total 2 11 5" xfId="404"/>
    <cellStyle name="Total 2 11 5 2" xfId="3159"/>
    <cellStyle name="Total 2 11 6" xfId="469"/>
    <cellStyle name="Total 2 11 6 2" xfId="3224"/>
    <cellStyle name="Total 2 11 7" xfId="533"/>
    <cellStyle name="Total 2 11 7 2" xfId="3288"/>
    <cellStyle name="Total 2 11 8" xfId="598"/>
    <cellStyle name="Total 2 11 8 2" xfId="3353"/>
    <cellStyle name="Total 2 11 9" xfId="663"/>
    <cellStyle name="Total 2 11 9 2" xfId="3418"/>
    <cellStyle name="Total 2 12" xfId="111"/>
    <cellStyle name="Total 2 12 10" xfId="729"/>
    <cellStyle name="Total 2 12 10 2" xfId="3484"/>
    <cellStyle name="Total 2 12 11" xfId="793"/>
    <cellStyle name="Total 2 12 11 2" xfId="3548"/>
    <cellStyle name="Total 2 12 12" xfId="858"/>
    <cellStyle name="Total 2 12 12 2" xfId="3613"/>
    <cellStyle name="Total 2 12 13" xfId="921"/>
    <cellStyle name="Total 2 12 13 2" xfId="3676"/>
    <cellStyle name="Total 2 12 14" xfId="985"/>
    <cellStyle name="Total 2 12 14 2" xfId="3740"/>
    <cellStyle name="Total 2 12 15" xfId="1051"/>
    <cellStyle name="Total 2 12 15 2" xfId="3806"/>
    <cellStyle name="Total 2 12 16" xfId="1115"/>
    <cellStyle name="Total 2 12 16 2" xfId="3870"/>
    <cellStyle name="Total 2 12 17" xfId="1181"/>
    <cellStyle name="Total 2 12 17 2" xfId="3936"/>
    <cellStyle name="Total 2 12 18" xfId="1246"/>
    <cellStyle name="Total 2 12 18 2" xfId="4001"/>
    <cellStyle name="Total 2 12 19" xfId="1311"/>
    <cellStyle name="Total 2 12 19 2" xfId="4066"/>
    <cellStyle name="Total 2 12 2" xfId="210"/>
    <cellStyle name="Total 2 12 2 2" xfId="2965"/>
    <cellStyle name="Total 2 12 20" xfId="1376"/>
    <cellStyle name="Total 2 12 20 2" xfId="4131"/>
    <cellStyle name="Total 2 12 21" xfId="1441"/>
    <cellStyle name="Total 2 12 21 2" xfId="4196"/>
    <cellStyle name="Total 2 12 22" xfId="1506"/>
    <cellStyle name="Total 2 12 22 2" xfId="4261"/>
    <cellStyle name="Total 2 12 23" xfId="1571"/>
    <cellStyle name="Total 2 12 23 2" xfId="4326"/>
    <cellStyle name="Total 2 12 24" xfId="1636"/>
    <cellStyle name="Total 2 12 24 2" xfId="4391"/>
    <cellStyle name="Total 2 12 25" xfId="1701"/>
    <cellStyle name="Total 2 12 25 2" xfId="4456"/>
    <cellStyle name="Total 2 12 26" xfId="1766"/>
    <cellStyle name="Total 2 12 26 2" xfId="4521"/>
    <cellStyle name="Total 2 12 27" xfId="1830"/>
    <cellStyle name="Total 2 12 27 2" xfId="4585"/>
    <cellStyle name="Total 2 12 28" xfId="1894"/>
    <cellStyle name="Total 2 12 28 2" xfId="4649"/>
    <cellStyle name="Total 2 12 29" xfId="1957"/>
    <cellStyle name="Total 2 12 29 2" xfId="4712"/>
    <cellStyle name="Total 2 12 3" xfId="276"/>
    <cellStyle name="Total 2 12 3 2" xfId="3031"/>
    <cellStyle name="Total 2 12 30" xfId="2020"/>
    <cellStyle name="Total 2 12 30 2" xfId="4775"/>
    <cellStyle name="Total 2 12 31" xfId="2082"/>
    <cellStyle name="Total 2 12 31 2" xfId="4837"/>
    <cellStyle name="Total 2 12 32" xfId="2144"/>
    <cellStyle name="Total 2 12 32 2" xfId="4899"/>
    <cellStyle name="Total 2 12 33" xfId="2206"/>
    <cellStyle name="Total 2 12 33 2" xfId="4961"/>
    <cellStyle name="Total 2 12 34" xfId="2268"/>
    <cellStyle name="Total 2 12 34 2" xfId="5023"/>
    <cellStyle name="Total 2 12 35" xfId="2329"/>
    <cellStyle name="Total 2 12 35 2" xfId="5084"/>
    <cellStyle name="Total 2 12 36" xfId="2390"/>
    <cellStyle name="Total 2 12 36 2" xfId="5145"/>
    <cellStyle name="Total 2 12 37" xfId="2451"/>
    <cellStyle name="Total 2 12 37 2" xfId="5206"/>
    <cellStyle name="Total 2 12 38" xfId="2866"/>
    <cellStyle name="Total 2 12 4" xfId="341"/>
    <cellStyle name="Total 2 12 4 2" xfId="3096"/>
    <cellStyle name="Total 2 12 5" xfId="405"/>
    <cellStyle name="Total 2 12 5 2" xfId="3160"/>
    <cellStyle name="Total 2 12 6" xfId="470"/>
    <cellStyle name="Total 2 12 6 2" xfId="3225"/>
    <cellStyle name="Total 2 12 7" xfId="534"/>
    <cellStyle name="Total 2 12 7 2" xfId="3289"/>
    <cellStyle name="Total 2 12 8" xfId="599"/>
    <cellStyle name="Total 2 12 8 2" xfId="3354"/>
    <cellStyle name="Total 2 12 9" xfId="664"/>
    <cellStyle name="Total 2 12 9 2" xfId="3419"/>
    <cellStyle name="Total 2 13" xfId="112"/>
    <cellStyle name="Total 2 13 10" xfId="730"/>
    <cellStyle name="Total 2 13 10 2" xfId="3485"/>
    <cellStyle name="Total 2 13 11" xfId="794"/>
    <cellStyle name="Total 2 13 11 2" xfId="3549"/>
    <cellStyle name="Total 2 13 12" xfId="859"/>
    <cellStyle name="Total 2 13 12 2" xfId="3614"/>
    <cellStyle name="Total 2 13 13" xfId="922"/>
    <cellStyle name="Total 2 13 13 2" xfId="3677"/>
    <cellStyle name="Total 2 13 14" xfId="986"/>
    <cellStyle name="Total 2 13 14 2" xfId="3741"/>
    <cellStyle name="Total 2 13 15" xfId="1052"/>
    <cellStyle name="Total 2 13 15 2" xfId="3807"/>
    <cellStyle name="Total 2 13 16" xfId="1116"/>
    <cellStyle name="Total 2 13 16 2" xfId="3871"/>
    <cellStyle name="Total 2 13 17" xfId="1182"/>
    <cellStyle name="Total 2 13 17 2" xfId="3937"/>
    <cellStyle name="Total 2 13 18" xfId="1247"/>
    <cellStyle name="Total 2 13 18 2" xfId="4002"/>
    <cellStyle name="Total 2 13 19" xfId="1312"/>
    <cellStyle name="Total 2 13 19 2" xfId="4067"/>
    <cellStyle name="Total 2 13 2" xfId="211"/>
    <cellStyle name="Total 2 13 2 2" xfId="2966"/>
    <cellStyle name="Total 2 13 20" xfId="1377"/>
    <cellStyle name="Total 2 13 20 2" xfId="4132"/>
    <cellStyle name="Total 2 13 21" xfId="1442"/>
    <cellStyle name="Total 2 13 21 2" xfId="4197"/>
    <cellStyle name="Total 2 13 22" xfId="1507"/>
    <cellStyle name="Total 2 13 22 2" xfId="4262"/>
    <cellStyle name="Total 2 13 23" xfId="1572"/>
    <cellStyle name="Total 2 13 23 2" xfId="4327"/>
    <cellStyle name="Total 2 13 24" xfId="1637"/>
    <cellStyle name="Total 2 13 24 2" xfId="4392"/>
    <cellStyle name="Total 2 13 25" xfId="1702"/>
    <cellStyle name="Total 2 13 25 2" xfId="4457"/>
    <cellStyle name="Total 2 13 26" xfId="1767"/>
    <cellStyle name="Total 2 13 26 2" xfId="4522"/>
    <cellStyle name="Total 2 13 27" xfId="1831"/>
    <cellStyle name="Total 2 13 27 2" xfId="4586"/>
    <cellStyle name="Total 2 13 28" xfId="1895"/>
    <cellStyle name="Total 2 13 28 2" xfId="4650"/>
    <cellStyle name="Total 2 13 29" xfId="1958"/>
    <cellStyle name="Total 2 13 29 2" xfId="4713"/>
    <cellStyle name="Total 2 13 3" xfId="277"/>
    <cellStyle name="Total 2 13 3 2" xfId="3032"/>
    <cellStyle name="Total 2 13 30" xfId="2021"/>
    <cellStyle name="Total 2 13 30 2" xfId="4776"/>
    <cellStyle name="Total 2 13 31" xfId="2083"/>
    <cellStyle name="Total 2 13 31 2" xfId="4838"/>
    <cellStyle name="Total 2 13 32" xfId="2145"/>
    <cellStyle name="Total 2 13 32 2" xfId="4900"/>
    <cellStyle name="Total 2 13 33" xfId="2207"/>
    <cellStyle name="Total 2 13 33 2" xfId="4962"/>
    <cellStyle name="Total 2 13 34" xfId="2269"/>
    <cellStyle name="Total 2 13 34 2" xfId="5024"/>
    <cellStyle name="Total 2 13 35" xfId="2330"/>
    <cellStyle name="Total 2 13 35 2" xfId="5085"/>
    <cellStyle name="Total 2 13 36" xfId="2391"/>
    <cellStyle name="Total 2 13 36 2" xfId="5146"/>
    <cellStyle name="Total 2 13 37" xfId="2452"/>
    <cellStyle name="Total 2 13 37 2" xfId="5207"/>
    <cellStyle name="Total 2 13 38" xfId="2867"/>
    <cellStyle name="Total 2 13 4" xfId="342"/>
    <cellStyle name="Total 2 13 4 2" xfId="3097"/>
    <cellStyle name="Total 2 13 5" xfId="406"/>
    <cellStyle name="Total 2 13 5 2" xfId="3161"/>
    <cellStyle name="Total 2 13 6" xfId="471"/>
    <cellStyle name="Total 2 13 6 2" xfId="3226"/>
    <cellStyle name="Total 2 13 7" xfId="535"/>
    <cellStyle name="Total 2 13 7 2" xfId="3290"/>
    <cellStyle name="Total 2 13 8" xfId="600"/>
    <cellStyle name="Total 2 13 8 2" xfId="3355"/>
    <cellStyle name="Total 2 13 9" xfId="665"/>
    <cellStyle name="Total 2 13 9 2" xfId="3420"/>
    <cellStyle name="Total 2 14" xfId="149"/>
    <cellStyle name="Total 2 14 2" xfId="2904"/>
    <cellStyle name="Total 2 15" xfId="214"/>
    <cellStyle name="Total 2 15 2" xfId="2969"/>
    <cellStyle name="Total 2 16" xfId="279"/>
    <cellStyle name="Total 2 16 2" xfId="3034"/>
    <cellStyle name="Total 2 17" xfId="344"/>
    <cellStyle name="Total 2 17 2" xfId="3099"/>
    <cellStyle name="Total 2 18" xfId="408"/>
    <cellStyle name="Total 2 18 2" xfId="3163"/>
    <cellStyle name="Total 2 19" xfId="473"/>
    <cellStyle name="Total 2 19 2" xfId="3228"/>
    <cellStyle name="Total 2 2" xfId="82"/>
    <cellStyle name="Total 2 2 10" xfId="700"/>
    <cellStyle name="Total 2 2 10 2" xfId="3455"/>
    <cellStyle name="Total 2 2 11" xfId="764"/>
    <cellStyle name="Total 2 2 11 2" xfId="3519"/>
    <cellStyle name="Total 2 2 12" xfId="829"/>
    <cellStyle name="Total 2 2 12 2" xfId="3584"/>
    <cellStyle name="Total 2 2 13" xfId="892"/>
    <cellStyle name="Total 2 2 13 2" xfId="3647"/>
    <cellStyle name="Total 2 2 14" xfId="956"/>
    <cellStyle name="Total 2 2 14 2" xfId="3711"/>
    <cellStyle name="Total 2 2 15" xfId="1022"/>
    <cellStyle name="Total 2 2 15 2" xfId="3777"/>
    <cellStyle name="Total 2 2 16" xfId="1086"/>
    <cellStyle name="Total 2 2 16 2" xfId="3841"/>
    <cellStyle name="Total 2 2 17" xfId="1152"/>
    <cellStyle name="Total 2 2 17 2" xfId="3907"/>
    <cellStyle name="Total 2 2 18" xfId="1217"/>
    <cellStyle name="Total 2 2 18 2" xfId="3972"/>
    <cellStyle name="Total 2 2 19" xfId="1282"/>
    <cellStyle name="Total 2 2 19 2" xfId="4037"/>
    <cellStyle name="Total 2 2 2" xfId="181"/>
    <cellStyle name="Total 2 2 2 2" xfId="2936"/>
    <cellStyle name="Total 2 2 20" xfId="1347"/>
    <cellStyle name="Total 2 2 20 2" xfId="4102"/>
    <cellStyle name="Total 2 2 21" xfId="1412"/>
    <cellStyle name="Total 2 2 21 2" xfId="4167"/>
    <cellStyle name="Total 2 2 22" xfId="1477"/>
    <cellStyle name="Total 2 2 22 2" xfId="4232"/>
    <cellStyle name="Total 2 2 23" xfId="1542"/>
    <cellStyle name="Total 2 2 23 2" xfId="4297"/>
    <cellStyle name="Total 2 2 24" xfId="1607"/>
    <cellStyle name="Total 2 2 24 2" xfId="4362"/>
    <cellStyle name="Total 2 2 25" xfId="1672"/>
    <cellStyle name="Total 2 2 25 2" xfId="4427"/>
    <cellStyle name="Total 2 2 26" xfId="1737"/>
    <cellStyle name="Total 2 2 26 2" xfId="4492"/>
    <cellStyle name="Total 2 2 27" xfId="1801"/>
    <cellStyle name="Total 2 2 27 2" xfId="4556"/>
    <cellStyle name="Total 2 2 28" xfId="1865"/>
    <cellStyle name="Total 2 2 28 2" xfId="4620"/>
    <cellStyle name="Total 2 2 29" xfId="1928"/>
    <cellStyle name="Total 2 2 29 2" xfId="4683"/>
    <cellStyle name="Total 2 2 3" xfId="247"/>
    <cellStyle name="Total 2 2 3 2" xfId="3002"/>
    <cellStyle name="Total 2 2 30" xfId="1991"/>
    <cellStyle name="Total 2 2 30 2" xfId="4746"/>
    <cellStyle name="Total 2 2 31" xfId="2053"/>
    <cellStyle name="Total 2 2 31 2" xfId="4808"/>
    <cellStyle name="Total 2 2 32" xfId="2115"/>
    <cellStyle name="Total 2 2 32 2" xfId="4870"/>
    <cellStyle name="Total 2 2 33" xfId="2177"/>
    <cellStyle name="Total 2 2 33 2" xfId="4932"/>
    <cellStyle name="Total 2 2 34" xfId="2239"/>
    <cellStyle name="Total 2 2 34 2" xfId="4994"/>
    <cellStyle name="Total 2 2 35" xfId="2300"/>
    <cellStyle name="Total 2 2 35 2" xfId="5055"/>
    <cellStyle name="Total 2 2 36" xfId="2361"/>
    <cellStyle name="Total 2 2 36 2" xfId="5116"/>
    <cellStyle name="Total 2 2 37" xfId="2422"/>
    <cellStyle name="Total 2 2 37 2" xfId="5177"/>
    <cellStyle name="Total 2 2 38" xfId="2497"/>
    <cellStyle name="Total 2 2 39" xfId="2532"/>
    <cellStyle name="Total 2 2 4" xfId="312"/>
    <cellStyle name="Total 2 2 4 2" xfId="3067"/>
    <cellStyle name="Total 2 2 40" xfId="2486"/>
    <cellStyle name="Total 2 2 41" xfId="2635"/>
    <cellStyle name="Total 2 2 42" xfId="2670"/>
    <cellStyle name="Total 2 2 43" xfId="2706"/>
    <cellStyle name="Total 2 2 44" xfId="2740"/>
    <cellStyle name="Total 2 2 45" xfId="2835"/>
    <cellStyle name="Total 2 2 5" xfId="376"/>
    <cellStyle name="Total 2 2 5 2" xfId="3131"/>
    <cellStyle name="Total 2 2 6" xfId="441"/>
    <cellStyle name="Total 2 2 6 2" xfId="3196"/>
    <cellStyle name="Total 2 2 7" xfId="505"/>
    <cellStyle name="Total 2 2 7 2" xfId="3260"/>
    <cellStyle name="Total 2 2 8" xfId="570"/>
    <cellStyle name="Total 2 2 8 2" xfId="3325"/>
    <cellStyle name="Total 2 2 9" xfId="635"/>
    <cellStyle name="Total 2 2 9 2" xfId="3390"/>
    <cellStyle name="Total 2 20" xfId="537"/>
    <cellStyle name="Total 2 20 2" xfId="3292"/>
    <cellStyle name="Total 2 21" xfId="602"/>
    <cellStyle name="Total 2 21 2" xfId="3357"/>
    <cellStyle name="Total 2 22" xfId="667"/>
    <cellStyle name="Total 2 22 2" xfId="3422"/>
    <cellStyle name="Total 2 23" xfId="732"/>
    <cellStyle name="Total 2 23 2" xfId="3487"/>
    <cellStyle name="Total 2 24" xfId="796"/>
    <cellStyle name="Total 2 24 2" xfId="3551"/>
    <cellStyle name="Total 2 25" xfId="860"/>
    <cellStyle name="Total 2 25 2" xfId="3615"/>
    <cellStyle name="Total 2 26" xfId="923"/>
    <cellStyle name="Total 2 26 2" xfId="3678"/>
    <cellStyle name="Total 2 27" xfId="989"/>
    <cellStyle name="Total 2 27 2" xfId="3744"/>
    <cellStyle name="Total 2 28" xfId="1053"/>
    <cellStyle name="Total 2 28 2" xfId="3808"/>
    <cellStyle name="Total 2 29" xfId="1119"/>
    <cellStyle name="Total 2 29 2" xfId="3874"/>
    <cellStyle name="Total 2 3" xfId="54"/>
    <cellStyle name="Total 2 3 10" xfId="672"/>
    <cellStyle name="Total 2 3 10 2" xfId="3427"/>
    <cellStyle name="Total 2 3 11" xfId="736"/>
    <cellStyle name="Total 2 3 11 2" xfId="3491"/>
    <cellStyle name="Total 2 3 12" xfId="801"/>
    <cellStyle name="Total 2 3 12 2" xfId="3556"/>
    <cellStyle name="Total 2 3 13" xfId="864"/>
    <cellStyle name="Total 2 3 13 2" xfId="3619"/>
    <cellStyle name="Total 2 3 14" xfId="928"/>
    <cellStyle name="Total 2 3 14 2" xfId="3683"/>
    <cellStyle name="Total 2 3 15" xfId="994"/>
    <cellStyle name="Total 2 3 15 2" xfId="3749"/>
    <cellStyle name="Total 2 3 16" xfId="1058"/>
    <cellStyle name="Total 2 3 16 2" xfId="3813"/>
    <cellStyle name="Total 2 3 17" xfId="1124"/>
    <cellStyle name="Total 2 3 17 2" xfId="3879"/>
    <cellStyle name="Total 2 3 18" xfId="1189"/>
    <cellStyle name="Total 2 3 18 2" xfId="3944"/>
    <cellStyle name="Total 2 3 19" xfId="1254"/>
    <cellStyle name="Total 2 3 19 2" xfId="4009"/>
    <cellStyle name="Total 2 3 2" xfId="153"/>
    <cellStyle name="Total 2 3 2 2" xfId="2908"/>
    <cellStyle name="Total 2 3 20" xfId="1319"/>
    <cellStyle name="Total 2 3 20 2" xfId="4074"/>
    <cellStyle name="Total 2 3 21" xfId="1384"/>
    <cellStyle name="Total 2 3 21 2" xfId="4139"/>
    <cellStyle name="Total 2 3 22" xfId="1449"/>
    <cellStyle name="Total 2 3 22 2" xfId="4204"/>
    <cellStyle name="Total 2 3 23" xfId="1514"/>
    <cellStyle name="Total 2 3 23 2" xfId="4269"/>
    <cellStyle name="Total 2 3 24" xfId="1579"/>
    <cellStyle name="Total 2 3 24 2" xfId="4334"/>
    <cellStyle name="Total 2 3 25" xfId="1644"/>
    <cellStyle name="Total 2 3 25 2" xfId="4399"/>
    <cellStyle name="Total 2 3 26" xfId="1709"/>
    <cellStyle name="Total 2 3 26 2" xfId="4464"/>
    <cellStyle name="Total 2 3 27" xfId="1773"/>
    <cellStyle name="Total 2 3 27 2" xfId="4528"/>
    <cellStyle name="Total 2 3 28" xfId="1837"/>
    <cellStyle name="Total 2 3 28 2" xfId="4592"/>
    <cellStyle name="Total 2 3 29" xfId="1900"/>
    <cellStyle name="Total 2 3 29 2" xfId="4655"/>
    <cellStyle name="Total 2 3 3" xfId="219"/>
    <cellStyle name="Total 2 3 3 2" xfId="2974"/>
    <cellStyle name="Total 2 3 30" xfId="1963"/>
    <cellStyle name="Total 2 3 30 2" xfId="4718"/>
    <cellStyle name="Total 2 3 31" xfId="2025"/>
    <cellStyle name="Total 2 3 31 2" xfId="4780"/>
    <cellStyle name="Total 2 3 32" xfId="2087"/>
    <cellStyle name="Total 2 3 32 2" xfId="4842"/>
    <cellStyle name="Total 2 3 33" xfId="2149"/>
    <cellStyle name="Total 2 3 33 2" xfId="4904"/>
    <cellStyle name="Total 2 3 34" xfId="2211"/>
    <cellStyle name="Total 2 3 34 2" xfId="4966"/>
    <cellStyle name="Total 2 3 35" xfId="2272"/>
    <cellStyle name="Total 2 3 35 2" xfId="5027"/>
    <cellStyle name="Total 2 3 36" xfId="2333"/>
    <cellStyle name="Total 2 3 36 2" xfId="5088"/>
    <cellStyle name="Total 2 3 37" xfId="2394"/>
    <cellStyle name="Total 2 3 37 2" xfId="5149"/>
    <cellStyle name="Total 2 3 38" xfId="2462"/>
    <cellStyle name="Total 2 3 39" xfId="2546"/>
    <cellStyle name="Total 2 3 4" xfId="284"/>
    <cellStyle name="Total 2 3 4 2" xfId="3039"/>
    <cellStyle name="Total 2 3 40" xfId="2583"/>
    <cellStyle name="Total 2 3 41" xfId="2614"/>
    <cellStyle name="Total 2 3 42" xfId="2649"/>
    <cellStyle name="Total 2 3 43" xfId="2684"/>
    <cellStyle name="Total 2 3 44" xfId="2720"/>
    <cellStyle name="Total 2 3 45" xfId="2476"/>
    <cellStyle name="Total 2 3 46" xfId="2776"/>
    <cellStyle name="Total 2 3 47" xfId="2794"/>
    <cellStyle name="Total 2 3 48" xfId="2806"/>
    <cellStyle name="Total 2 3 5" xfId="348"/>
    <cellStyle name="Total 2 3 5 2" xfId="3103"/>
    <cellStyle name="Total 2 3 6" xfId="413"/>
    <cellStyle name="Total 2 3 6 2" xfId="3168"/>
    <cellStyle name="Total 2 3 7" xfId="477"/>
    <cellStyle name="Total 2 3 7 2" xfId="3232"/>
    <cellStyle name="Total 2 3 8" xfId="542"/>
    <cellStyle name="Total 2 3 8 2" xfId="3297"/>
    <cellStyle name="Total 2 3 9" xfId="607"/>
    <cellStyle name="Total 2 3 9 2" xfId="3362"/>
    <cellStyle name="Total 2 30" xfId="1184"/>
    <cellStyle name="Total 2 30 2" xfId="3939"/>
    <cellStyle name="Total 2 31" xfId="1249"/>
    <cellStyle name="Total 2 31 2" xfId="4004"/>
    <cellStyle name="Total 2 32" xfId="1314"/>
    <cellStyle name="Total 2 32 2" xfId="4069"/>
    <cellStyle name="Total 2 33" xfId="1379"/>
    <cellStyle name="Total 2 33 2" xfId="4134"/>
    <cellStyle name="Total 2 34" xfId="1444"/>
    <cellStyle name="Total 2 34 2" xfId="4199"/>
    <cellStyle name="Total 2 35" xfId="1509"/>
    <cellStyle name="Total 2 35 2" xfId="4264"/>
    <cellStyle name="Total 2 36" xfId="1574"/>
    <cellStyle name="Total 2 36 2" xfId="4329"/>
    <cellStyle name="Total 2 37" xfId="1639"/>
    <cellStyle name="Total 2 37 2" xfId="4394"/>
    <cellStyle name="Total 2 38" xfId="1704"/>
    <cellStyle name="Total 2 38 2" xfId="4459"/>
    <cellStyle name="Total 2 39" xfId="1769"/>
    <cellStyle name="Total 2 39 2" xfId="4524"/>
    <cellStyle name="Total 2 4" xfId="90"/>
    <cellStyle name="Total 2 4 10" xfId="708"/>
    <cellStyle name="Total 2 4 10 2" xfId="3463"/>
    <cellStyle name="Total 2 4 11" xfId="772"/>
    <cellStyle name="Total 2 4 11 2" xfId="3527"/>
    <cellStyle name="Total 2 4 12" xfId="837"/>
    <cellStyle name="Total 2 4 12 2" xfId="3592"/>
    <cellStyle name="Total 2 4 13" xfId="900"/>
    <cellStyle name="Total 2 4 13 2" xfId="3655"/>
    <cellStyle name="Total 2 4 14" xfId="964"/>
    <cellStyle name="Total 2 4 14 2" xfId="3719"/>
    <cellStyle name="Total 2 4 15" xfId="1030"/>
    <cellStyle name="Total 2 4 15 2" xfId="3785"/>
    <cellStyle name="Total 2 4 16" xfId="1094"/>
    <cellStyle name="Total 2 4 16 2" xfId="3849"/>
    <cellStyle name="Total 2 4 17" xfId="1160"/>
    <cellStyle name="Total 2 4 17 2" xfId="3915"/>
    <cellStyle name="Total 2 4 18" xfId="1225"/>
    <cellStyle name="Total 2 4 18 2" xfId="3980"/>
    <cellStyle name="Total 2 4 19" xfId="1290"/>
    <cellStyle name="Total 2 4 19 2" xfId="4045"/>
    <cellStyle name="Total 2 4 2" xfId="189"/>
    <cellStyle name="Total 2 4 2 2" xfId="2944"/>
    <cellStyle name="Total 2 4 20" xfId="1355"/>
    <cellStyle name="Total 2 4 20 2" xfId="4110"/>
    <cellStyle name="Total 2 4 21" xfId="1420"/>
    <cellStyle name="Total 2 4 21 2" xfId="4175"/>
    <cellStyle name="Total 2 4 22" xfId="1485"/>
    <cellStyle name="Total 2 4 22 2" xfId="4240"/>
    <cellStyle name="Total 2 4 23" xfId="1550"/>
    <cellStyle name="Total 2 4 23 2" xfId="4305"/>
    <cellStyle name="Total 2 4 24" xfId="1615"/>
    <cellStyle name="Total 2 4 24 2" xfId="4370"/>
    <cellStyle name="Total 2 4 25" xfId="1680"/>
    <cellStyle name="Total 2 4 25 2" xfId="4435"/>
    <cellStyle name="Total 2 4 26" xfId="1745"/>
    <cellStyle name="Total 2 4 26 2" xfId="4500"/>
    <cellStyle name="Total 2 4 27" xfId="1809"/>
    <cellStyle name="Total 2 4 27 2" xfId="4564"/>
    <cellStyle name="Total 2 4 28" xfId="1873"/>
    <cellStyle name="Total 2 4 28 2" xfId="4628"/>
    <cellStyle name="Total 2 4 29" xfId="1936"/>
    <cellStyle name="Total 2 4 29 2" xfId="4691"/>
    <cellStyle name="Total 2 4 3" xfId="255"/>
    <cellStyle name="Total 2 4 3 2" xfId="3010"/>
    <cellStyle name="Total 2 4 30" xfId="1999"/>
    <cellStyle name="Total 2 4 30 2" xfId="4754"/>
    <cellStyle name="Total 2 4 31" xfId="2061"/>
    <cellStyle name="Total 2 4 31 2" xfId="4816"/>
    <cellStyle name="Total 2 4 32" xfId="2123"/>
    <cellStyle name="Total 2 4 32 2" xfId="4878"/>
    <cellStyle name="Total 2 4 33" xfId="2185"/>
    <cellStyle name="Total 2 4 33 2" xfId="4940"/>
    <cellStyle name="Total 2 4 34" xfId="2247"/>
    <cellStyle name="Total 2 4 34 2" xfId="5002"/>
    <cellStyle name="Total 2 4 35" xfId="2308"/>
    <cellStyle name="Total 2 4 35 2" xfId="5063"/>
    <cellStyle name="Total 2 4 36" xfId="2369"/>
    <cellStyle name="Total 2 4 36 2" xfId="5124"/>
    <cellStyle name="Total 2 4 37" xfId="2430"/>
    <cellStyle name="Total 2 4 37 2" xfId="5185"/>
    <cellStyle name="Total 2 4 38" xfId="2460"/>
    <cellStyle name="Total 2 4 39" xfId="2548"/>
    <cellStyle name="Total 2 4 4" xfId="320"/>
    <cellStyle name="Total 2 4 4 2" xfId="3075"/>
    <cellStyle name="Total 2 4 40" xfId="2585"/>
    <cellStyle name="Total 2 4 41" xfId="2616"/>
    <cellStyle name="Total 2 4 42" xfId="2651"/>
    <cellStyle name="Total 2 4 43" xfId="2686"/>
    <cellStyle name="Total 2 4 44" xfId="2722"/>
    <cellStyle name="Total 2 4 45" xfId="2508"/>
    <cellStyle name="Total 2 4 46" xfId="2778"/>
    <cellStyle name="Total 2 4 47" xfId="2796"/>
    <cellStyle name="Total 2 4 48" xfId="2845"/>
    <cellStyle name="Total 2 4 5" xfId="384"/>
    <cellStyle name="Total 2 4 5 2" xfId="3139"/>
    <cellStyle name="Total 2 4 6" xfId="449"/>
    <cellStyle name="Total 2 4 6 2" xfId="3204"/>
    <cellStyle name="Total 2 4 7" xfId="513"/>
    <cellStyle name="Total 2 4 7 2" xfId="3268"/>
    <cellStyle name="Total 2 4 8" xfId="578"/>
    <cellStyle name="Total 2 4 8 2" xfId="3333"/>
    <cellStyle name="Total 2 4 9" xfId="643"/>
    <cellStyle name="Total 2 4 9 2" xfId="3398"/>
    <cellStyle name="Total 2 40" xfId="1833"/>
    <cellStyle name="Total 2 40 2" xfId="4588"/>
    <cellStyle name="Total 2 41" xfId="1897"/>
    <cellStyle name="Total 2 41 2" xfId="4652"/>
    <cellStyle name="Total 2 42" xfId="1960"/>
    <cellStyle name="Total 2 42 2" xfId="4715"/>
    <cellStyle name="Total 2 43" xfId="2023"/>
    <cellStyle name="Total 2 43 2" xfId="4778"/>
    <cellStyle name="Total 2 44" xfId="2085"/>
    <cellStyle name="Total 2 44 2" xfId="4840"/>
    <cellStyle name="Total 2 45" xfId="2147"/>
    <cellStyle name="Total 2 45 2" xfId="4902"/>
    <cellStyle name="Total 2 46" xfId="2209"/>
    <cellStyle name="Total 2 46 2" xfId="4964"/>
    <cellStyle name="Total 2 47" xfId="2270"/>
    <cellStyle name="Total 2 47 2" xfId="5025"/>
    <cellStyle name="Total 2 48" xfId="2331"/>
    <cellStyle name="Total 2 48 2" xfId="5086"/>
    <cellStyle name="Total 2 49" xfId="2392"/>
    <cellStyle name="Total 2 49 2" xfId="5147"/>
    <cellStyle name="Total 2 5" xfId="94"/>
    <cellStyle name="Total 2 5 10" xfId="712"/>
    <cellStyle name="Total 2 5 10 2" xfId="3467"/>
    <cellStyle name="Total 2 5 11" xfId="776"/>
    <cellStyle name="Total 2 5 11 2" xfId="3531"/>
    <cellStyle name="Total 2 5 12" xfId="841"/>
    <cellStyle name="Total 2 5 12 2" xfId="3596"/>
    <cellStyle name="Total 2 5 13" xfId="904"/>
    <cellStyle name="Total 2 5 13 2" xfId="3659"/>
    <cellStyle name="Total 2 5 14" xfId="968"/>
    <cellStyle name="Total 2 5 14 2" xfId="3723"/>
    <cellStyle name="Total 2 5 15" xfId="1034"/>
    <cellStyle name="Total 2 5 15 2" xfId="3789"/>
    <cellStyle name="Total 2 5 16" xfId="1098"/>
    <cellStyle name="Total 2 5 16 2" xfId="3853"/>
    <cellStyle name="Total 2 5 17" xfId="1164"/>
    <cellStyle name="Total 2 5 17 2" xfId="3919"/>
    <cellStyle name="Total 2 5 18" xfId="1229"/>
    <cellStyle name="Total 2 5 18 2" xfId="3984"/>
    <cellStyle name="Total 2 5 19" xfId="1294"/>
    <cellStyle name="Total 2 5 19 2" xfId="4049"/>
    <cellStyle name="Total 2 5 2" xfId="193"/>
    <cellStyle name="Total 2 5 2 2" xfId="2948"/>
    <cellStyle name="Total 2 5 20" xfId="1359"/>
    <cellStyle name="Total 2 5 20 2" xfId="4114"/>
    <cellStyle name="Total 2 5 21" xfId="1424"/>
    <cellStyle name="Total 2 5 21 2" xfId="4179"/>
    <cellStyle name="Total 2 5 22" xfId="1489"/>
    <cellStyle name="Total 2 5 22 2" xfId="4244"/>
    <cellStyle name="Total 2 5 23" xfId="1554"/>
    <cellStyle name="Total 2 5 23 2" xfId="4309"/>
    <cellStyle name="Total 2 5 24" xfId="1619"/>
    <cellStyle name="Total 2 5 24 2" xfId="4374"/>
    <cellStyle name="Total 2 5 25" xfId="1684"/>
    <cellStyle name="Total 2 5 25 2" xfId="4439"/>
    <cellStyle name="Total 2 5 26" xfId="1749"/>
    <cellStyle name="Total 2 5 26 2" xfId="4504"/>
    <cellStyle name="Total 2 5 27" xfId="1813"/>
    <cellStyle name="Total 2 5 27 2" xfId="4568"/>
    <cellStyle name="Total 2 5 28" xfId="1877"/>
    <cellStyle name="Total 2 5 28 2" xfId="4632"/>
    <cellStyle name="Total 2 5 29" xfId="1940"/>
    <cellStyle name="Total 2 5 29 2" xfId="4695"/>
    <cellStyle name="Total 2 5 3" xfId="259"/>
    <cellStyle name="Total 2 5 3 2" xfId="3014"/>
    <cellStyle name="Total 2 5 30" xfId="2003"/>
    <cellStyle name="Total 2 5 30 2" xfId="4758"/>
    <cellStyle name="Total 2 5 31" xfId="2065"/>
    <cellStyle name="Total 2 5 31 2" xfId="4820"/>
    <cellStyle name="Total 2 5 32" xfId="2127"/>
    <cellStyle name="Total 2 5 32 2" xfId="4882"/>
    <cellStyle name="Total 2 5 33" xfId="2189"/>
    <cellStyle name="Total 2 5 33 2" xfId="4944"/>
    <cellStyle name="Total 2 5 34" xfId="2251"/>
    <cellStyle name="Total 2 5 34 2" xfId="5006"/>
    <cellStyle name="Total 2 5 35" xfId="2312"/>
    <cellStyle name="Total 2 5 35 2" xfId="5067"/>
    <cellStyle name="Total 2 5 36" xfId="2373"/>
    <cellStyle name="Total 2 5 36 2" xfId="5128"/>
    <cellStyle name="Total 2 5 37" xfId="2434"/>
    <cellStyle name="Total 2 5 37 2" xfId="5189"/>
    <cellStyle name="Total 2 5 38" xfId="2458"/>
    <cellStyle name="Total 2 5 39" xfId="2550"/>
    <cellStyle name="Total 2 5 4" xfId="324"/>
    <cellStyle name="Total 2 5 4 2" xfId="3079"/>
    <cellStyle name="Total 2 5 40" xfId="2587"/>
    <cellStyle name="Total 2 5 41" xfId="2618"/>
    <cellStyle name="Total 2 5 42" xfId="2653"/>
    <cellStyle name="Total 2 5 43" xfId="2688"/>
    <cellStyle name="Total 2 5 44" xfId="2724"/>
    <cellStyle name="Total 2 5 45" xfId="2564"/>
    <cellStyle name="Total 2 5 46" xfId="2780"/>
    <cellStyle name="Total 2 5 47" xfId="2798"/>
    <cellStyle name="Total 2 5 48" xfId="2849"/>
    <cellStyle name="Total 2 5 5" xfId="388"/>
    <cellStyle name="Total 2 5 5 2" xfId="3143"/>
    <cellStyle name="Total 2 5 6" xfId="453"/>
    <cellStyle name="Total 2 5 6 2" xfId="3208"/>
    <cellStyle name="Total 2 5 7" xfId="517"/>
    <cellStyle name="Total 2 5 7 2" xfId="3272"/>
    <cellStyle name="Total 2 5 8" xfId="582"/>
    <cellStyle name="Total 2 5 8 2" xfId="3337"/>
    <cellStyle name="Total 2 5 9" xfId="647"/>
    <cellStyle name="Total 2 5 9 2" xfId="3402"/>
    <cellStyle name="Total 2 50" xfId="2528"/>
    <cellStyle name="Total 2 51" xfId="2702"/>
    <cellStyle name="Total 2 52" xfId="2838"/>
    <cellStyle name="Total 2 53" xfId="6158"/>
    <cellStyle name="Total 2 6" xfId="98"/>
    <cellStyle name="Total 2 6 10" xfId="716"/>
    <cellStyle name="Total 2 6 10 2" xfId="3471"/>
    <cellStyle name="Total 2 6 11" xfId="780"/>
    <cellStyle name="Total 2 6 11 2" xfId="3535"/>
    <cellStyle name="Total 2 6 12" xfId="845"/>
    <cellStyle name="Total 2 6 12 2" xfId="3600"/>
    <cellStyle name="Total 2 6 13" xfId="908"/>
    <cellStyle name="Total 2 6 13 2" xfId="3663"/>
    <cellStyle name="Total 2 6 14" xfId="972"/>
    <cellStyle name="Total 2 6 14 2" xfId="3727"/>
    <cellStyle name="Total 2 6 15" xfId="1038"/>
    <cellStyle name="Total 2 6 15 2" xfId="3793"/>
    <cellStyle name="Total 2 6 16" xfId="1102"/>
    <cellStyle name="Total 2 6 16 2" xfId="3857"/>
    <cellStyle name="Total 2 6 17" xfId="1168"/>
    <cellStyle name="Total 2 6 17 2" xfId="3923"/>
    <cellStyle name="Total 2 6 18" xfId="1233"/>
    <cellStyle name="Total 2 6 18 2" xfId="3988"/>
    <cellStyle name="Total 2 6 19" xfId="1298"/>
    <cellStyle name="Total 2 6 19 2" xfId="4053"/>
    <cellStyle name="Total 2 6 2" xfId="197"/>
    <cellStyle name="Total 2 6 2 2" xfId="2952"/>
    <cellStyle name="Total 2 6 20" xfId="1363"/>
    <cellStyle name="Total 2 6 20 2" xfId="4118"/>
    <cellStyle name="Total 2 6 21" xfId="1428"/>
    <cellStyle name="Total 2 6 21 2" xfId="4183"/>
    <cellStyle name="Total 2 6 22" xfId="1493"/>
    <cellStyle name="Total 2 6 22 2" xfId="4248"/>
    <cellStyle name="Total 2 6 23" xfId="1558"/>
    <cellStyle name="Total 2 6 23 2" xfId="4313"/>
    <cellStyle name="Total 2 6 24" xfId="1623"/>
    <cellStyle name="Total 2 6 24 2" xfId="4378"/>
    <cellStyle name="Total 2 6 25" xfId="1688"/>
    <cellStyle name="Total 2 6 25 2" xfId="4443"/>
    <cellStyle name="Total 2 6 26" xfId="1753"/>
    <cellStyle name="Total 2 6 26 2" xfId="4508"/>
    <cellStyle name="Total 2 6 27" xfId="1817"/>
    <cellStyle name="Total 2 6 27 2" xfId="4572"/>
    <cellStyle name="Total 2 6 28" xfId="1881"/>
    <cellStyle name="Total 2 6 28 2" xfId="4636"/>
    <cellStyle name="Total 2 6 29" xfId="1944"/>
    <cellStyle name="Total 2 6 29 2" xfId="4699"/>
    <cellStyle name="Total 2 6 3" xfId="263"/>
    <cellStyle name="Total 2 6 3 2" xfId="3018"/>
    <cellStyle name="Total 2 6 30" xfId="2007"/>
    <cellStyle name="Total 2 6 30 2" xfId="4762"/>
    <cellStyle name="Total 2 6 31" xfId="2069"/>
    <cellStyle name="Total 2 6 31 2" xfId="4824"/>
    <cellStyle name="Total 2 6 32" xfId="2131"/>
    <cellStyle name="Total 2 6 32 2" xfId="4886"/>
    <cellStyle name="Total 2 6 33" xfId="2193"/>
    <cellStyle name="Total 2 6 33 2" xfId="4948"/>
    <cellStyle name="Total 2 6 34" xfId="2255"/>
    <cellStyle name="Total 2 6 34 2" xfId="5010"/>
    <cellStyle name="Total 2 6 35" xfId="2316"/>
    <cellStyle name="Total 2 6 35 2" xfId="5071"/>
    <cellStyle name="Total 2 6 36" xfId="2377"/>
    <cellStyle name="Total 2 6 36 2" xfId="5132"/>
    <cellStyle name="Total 2 6 37" xfId="2438"/>
    <cellStyle name="Total 2 6 37 2" xfId="5193"/>
    <cellStyle name="Total 2 6 38" xfId="2521"/>
    <cellStyle name="Total 2 6 39" xfId="2557"/>
    <cellStyle name="Total 2 6 4" xfId="328"/>
    <cellStyle name="Total 2 6 4 2" xfId="3083"/>
    <cellStyle name="Total 2 6 40" xfId="2594"/>
    <cellStyle name="Total 2 6 41" xfId="2625"/>
    <cellStyle name="Total 2 6 42" xfId="2660"/>
    <cellStyle name="Total 2 6 43" xfId="2695"/>
    <cellStyle name="Total 2 6 44" xfId="2731"/>
    <cellStyle name="Total 2 6 45" xfId="2567"/>
    <cellStyle name="Total 2 6 46" xfId="2786"/>
    <cellStyle name="Total 2 6 47" xfId="2803"/>
    <cellStyle name="Total 2 6 48" xfId="2853"/>
    <cellStyle name="Total 2 6 5" xfId="392"/>
    <cellStyle name="Total 2 6 5 2" xfId="3147"/>
    <cellStyle name="Total 2 6 6" xfId="457"/>
    <cellStyle name="Total 2 6 6 2" xfId="3212"/>
    <cellStyle name="Total 2 6 7" xfId="521"/>
    <cellStyle name="Total 2 6 7 2" xfId="3276"/>
    <cellStyle name="Total 2 6 8" xfId="586"/>
    <cellStyle name="Total 2 6 8 2" xfId="3341"/>
    <cellStyle name="Total 2 6 9" xfId="651"/>
    <cellStyle name="Total 2 6 9 2" xfId="3406"/>
    <cellStyle name="Total 2 7" xfId="101"/>
    <cellStyle name="Total 2 7 10" xfId="719"/>
    <cellStyle name="Total 2 7 10 2" xfId="3474"/>
    <cellStyle name="Total 2 7 11" xfId="783"/>
    <cellStyle name="Total 2 7 11 2" xfId="3538"/>
    <cellStyle name="Total 2 7 12" xfId="848"/>
    <cellStyle name="Total 2 7 12 2" xfId="3603"/>
    <cellStyle name="Total 2 7 13" xfId="911"/>
    <cellStyle name="Total 2 7 13 2" xfId="3666"/>
    <cellStyle name="Total 2 7 14" xfId="975"/>
    <cellStyle name="Total 2 7 14 2" xfId="3730"/>
    <cellStyle name="Total 2 7 15" xfId="1041"/>
    <cellStyle name="Total 2 7 15 2" xfId="3796"/>
    <cellStyle name="Total 2 7 16" xfId="1105"/>
    <cellStyle name="Total 2 7 16 2" xfId="3860"/>
    <cellStyle name="Total 2 7 17" xfId="1171"/>
    <cellStyle name="Total 2 7 17 2" xfId="3926"/>
    <cellStyle name="Total 2 7 18" xfId="1236"/>
    <cellStyle name="Total 2 7 18 2" xfId="3991"/>
    <cellStyle name="Total 2 7 19" xfId="1301"/>
    <cellStyle name="Total 2 7 19 2" xfId="4056"/>
    <cellStyle name="Total 2 7 2" xfId="200"/>
    <cellStyle name="Total 2 7 2 2" xfId="2955"/>
    <cellStyle name="Total 2 7 20" xfId="1366"/>
    <cellStyle name="Total 2 7 20 2" xfId="4121"/>
    <cellStyle name="Total 2 7 21" xfId="1431"/>
    <cellStyle name="Total 2 7 21 2" xfId="4186"/>
    <cellStyle name="Total 2 7 22" xfId="1496"/>
    <cellStyle name="Total 2 7 22 2" xfId="4251"/>
    <cellStyle name="Total 2 7 23" xfId="1561"/>
    <cellStyle name="Total 2 7 23 2" xfId="4316"/>
    <cellStyle name="Total 2 7 24" xfId="1626"/>
    <cellStyle name="Total 2 7 24 2" xfId="4381"/>
    <cellStyle name="Total 2 7 25" xfId="1691"/>
    <cellStyle name="Total 2 7 25 2" xfId="4446"/>
    <cellStyle name="Total 2 7 26" xfId="1756"/>
    <cellStyle name="Total 2 7 26 2" xfId="4511"/>
    <cellStyle name="Total 2 7 27" xfId="1820"/>
    <cellStyle name="Total 2 7 27 2" xfId="4575"/>
    <cellStyle name="Total 2 7 28" xfId="1884"/>
    <cellStyle name="Total 2 7 28 2" xfId="4639"/>
    <cellStyle name="Total 2 7 29" xfId="1947"/>
    <cellStyle name="Total 2 7 29 2" xfId="4702"/>
    <cellStyle name="Total 2 7 3" xfId="266"/>
    <cellStyle name="Total 2 7 3 2" xfId="3021"/>
    <cellStyle name="Total 2 7 30" xfId="2010"/>
    <cellStyle name="Total 2 7 30 2" xfId="4765"/>
    <cellStyle name="Total 2 7 31" xfId="2072"/>
    <cellStyle name="Total 2 7 31 2" xfId="4827"/>
    <cellStyle name="Total 2 7 32" xfId="2134"/>
    <cellStyle name="Total 2 7 32 2" xfId="4889"/>
    <cellStyle name="Total 2 7 33" xfId="2196"/>
    <cellStyle name="Total 2 7 33 2" xfId="4951"/>
    <cellStyle name="Total 2 7 34" xfId="2258"/>
    <cellStyle name="Total 2 7 34 2" xfId="5013"/>
    <cellStyle name="Total 2 7 35" xfId="2319"/>
    <cellStyle name="Total 2 7 35 2" xfId="5074"/>
    <cellStyle name="Total 2 7 36" xfId="2380"/>
    <cellStyle name="Total 2 7 36 2" xfId="5135"/>
    <cellStyle name="Total 2 7 37" xfId="2441"/>
    <cellStyle name="Total 2 7 37 2" xfId="5196"/>
    <cellStyle name="Total 2 7 38" xfId="2514"/>
    <cellStyle name="Total 2 7 39" xfId="2524"/>
    <cellStyle name="Total 2 7 4" xfId="331"/>
    <cellStyle name="Total 2 7 4 2" xfId="3086"/>
    <cellStyle name="Total 2 7 40" xfId="2560"/>
    <cellStyle name="Total 2 7 41" xfId="2597"/>
    <cellStyle name="Total 2 7 42" xfId="2628"/>
    <cellStyle name="Total 2 7 43" xfId="2663"/>
    <cellStyle name="Total 2 7 44" xfId="2698"/>
    <cellStyle name="Total 2 7 45" xfId="2734"/>
    <cellStyle name="Total 2 7 46" xfId="2759"/>
    <cellStyle name="Total 2 7 47" xfId="2856"/>
    <cellStyle name="Total 2 7 5" xfId="395"/>
    <cellStyle name="Total 2 7 5 2" xfId="3150"/>
    <cellStyle name="Total 2 7 6" xfId="460"/>
    <cellStyle name="Total 2 7 6 2" xfId="3215"/>
    <cellStyle name="Total 2 7 7" xfId="524"/>
    <cellStyle name="Total 2 7 7 2" xfId="3279"/>
    <cellStyle name="Total 2 7 8" xfId="589"/>
    <cellStyle name="Total 2 7 8 2" xfId="3344"/>
    <cellStyle name="Total 2 7 9" xfId="654"/>
    <cellStyle name="Total 2 7 9 2" xfId="3409"/>
    <cellStyle name="Total 2 8" xfId="104"/>
    <cellStyle name="Total 2 8 10" xfId="722"/>
    <cellStyle name="Total 2 8 10 2" xfId="3477"/>
    <cellStyle name="Total 2 8 11" xfId="786"/>
    <cellStyle name="Total 2 8 11 2" xfId="3541"/>
    <cellStyle name="Total 2 8 12" xfId="851"/>
    <cellStyle name="Total 2 8 12 2" xfId="3606"/>
    <cellStyle name="Total 2 8 13" xfId="914"/>
    <cellStyle name="Total 2 8 13 2" xfId="3669"/>
    <cellStyle name="Total 2 8 14" xfId="978"/>
    <cellStyle name="Total 2 8 14 2" xfId="3733"/>
    <cellStyle name="Total 2 8 15" xfId="1044"/>
    <cellStyle name="Total 2 8 15 2" xfId="3799"/>
    <cellStyle name="Total 2 8 16" xfId="1108"/>
    <cellStyle name="Total 2 8 16 2" xfId="3863"/>
    <cellStyle name="Total 2 8 17" xfId="1174"/>
    <cellStyle name="Total 2 8 17 2" xfId="3929"/>
    <cellStyle name="Total 2 8 18" xfId="1239"/>
    <cellStyle name="Total 2 8 18 2" xfId="3994"/>
    <cellStyle name="Total 2 8 19" xfId="1304"/>
    <cellStyle name="Total 2 8 19 2" xfId="4059"/>
    <cellStyle name="Total 2 8 2" xfId="203"/>
    <cellStyle name="Total 2 8 2 2" xfId="2958"/>
    <cellStyle name="Total 2 8 20" xfId="1369"/>
    <cellStyle name="Total 2 8 20 2" xfId="4124"/>
    <cellStyle name="Total 2 8 21" xfId="1434"/>
    <cellStyle name="Total 2 8 21 2" xfId="4189"/>
    <cellStyle name="Total 2 8 22" xfId="1499"/>
    <cellStyle name="Total 2 8 22 2" xfId="4254"/>
    <cellStyle name="Total 2 8 23" xfId="1564"/>
    <cellStyle name="Total 2 8 23 2" xfId="4319"/>
    <cellStyle name="Total 2 8 24" xfId="1629"/>
    <cellStyle name="Total 2 8 24 2" xfId="4384"/>
    <cellStyle name="Total 2 8 25" xfId="1694"/>
    <cellStyle name="Total 2 8 25 2" xfId="4449"/>
    <cellStyle name="Total 2 8 26" xfId="1759"/>
    <cellStyle name="Total 2 8 26 2" xfId="4514"/>
    <cellStyle name="Total 2 8 27" xfId="1823"/>
    <cellStyle name="Total 2 8 27 2" xfId="4578"/>
    <cellStyle name="Total 2 8 28" xfId="1887"/>
    <cellStyle name="Total 2 8 28 2" xfId="4642"/>
    <cellStyle name="Total 2 8 29" xfId="1950"/>
    <cellStyle name="Total 2 8 29 2" xfId="4705"/>
    <cellStyle name="Total 2 8 3" xfId="269"/>
    <cellStyle name="Total 2 8 3 2" xfId="3024"/>
    <cellStyle name="Total 2 8 30" xfId="2013"/>
    <cellStyle name="Total 2 8 30 2" xfId="4768"/>
    <cellStyle name="Total 2 8 31" xfId="2075"/>
    <cellStyle name="Total 2 8 31 2" xfId="4830"/>
    <cellStyle name="Total 2 8 32" xfId="2137"/>
    <cellStyle name="Total 2 8 32 2" xfId="4892"/>
    <cellStyle name="Total 2 8 33" xfId="2199"/>
    <cellStyle name="Total 2 8 33 2" xfId="4954"/>
    <cellStyle name="Total 2 8 34" xfId="2261"/>
    <cellStyle name="Total 2 8 34 2" xfId="5016"/>
    <cellStyle name="Total 2 8 35" xfId="2322"/>
    <cellStyle name="Total 2 8 35 2" xfId="5077"/>
    <cellStyle name="Total 2 8 36" xfId="2383"/>
    <cellStyle name="Total 2 8 36 2" xfId="5138"/>
    <cellStyle name="Total 2 8 37" xfId="2444"/>
    <cellStyle name="Total 2 8 37 2" xfId="5199"/>
    <cellStyle name="Total 2 8 38" xfId="2517"/>
    <cellStyle name="Total 2 8 39" xfId="2527"/>
    <cellStyle name="Total 2 8 4" xfId="334"/>
    <cellStyle name="Total 2 8 4 2" xfId="3089"/>
    <cellStyle name="Total 2 8 40" xfId="2563"/>
    <cellStyle name="Total 2 8 41" xfId="2600"/>
    <cellStyle name="Total 2 8 42" xfId="2631"/>
    <cellStyle name="Total 2 8 43" xfId="2666"/>
    <cellStyle name="Total 2 8 44" xfId="2701"/>
    <cellStyle name="Total 2 8 45" xfId="2737"/>
    <cellStyle name="Total 2 8 46" xfId="2762"/>
    <cellStyle name="Total 2 8 47" xfId="2859"/>
    <cellStyle name="Total 2 8 5" xfId="398"/>
    <cellStyle name="Total 2 8 5 2" xfId="3153"/>
    <cellStyle name="Total 2 8 6" xfId="463"/>
    <cellStyle name="Total 2 8 6 2" xfId="3218"/>
    <cellStyle name="Total 2 8 7" xfId="527"/>
    <cellStyle name="Total 2 8 7 2" xfId="3282"/>
    <cellStyle name="Total 2 8 8" xfId="592"/>
    <cellStyle name="Total 2 8 8 2" xfId="3347"/>
    <cellStyle name="Total 2 8 9" xfId="657"/>
    <cellStyle name="Total 2 8 9 2" xfId="3412"/>
    <cellStyle name="Total 2 9" xfId="107"/>
    <cellStyle name="Total 2 9 10" xfId="725"/>
    <cellStyle name="Total 2 9 10 2" xfId="3480"/>
    <cellStyle name="Total 2 9 11" xfId="789"/>
    <cellStyle name="Total 2 9 11 2" xfId="3544"/>
    <cellStyle name="Total 2 9 12" xfId="854"/>
    <cellStyle name="Total 2 9 12 2" xfId="3609"/>
    <cellStyle name="Total 2 9 13" xfId="917"/>
    <cellStyle name="Total 2 9 13 2" xfId="3672"/>
    <cellStyle name="Total 2 9 14" xfId="981"/>
    <cellStyle name="Total 2 9 14 2" xfId="3736"/>
    <cellStyle name="Total 2 9 15" xfId="1047"/>
    <cellStyle name="Total 2 9 15 2" xfId="3802"/>
    <cellStyle name="Total 2 9 16" xfId="1111"/>
    <cellStyle name="Total 2 9 16 2" xfId="3866"/>
    <cellStyle name="Total 2 9 17" xfId="1177"/>
    <cellStyle name="Total 2 9 17 2" xfId="3932"/>
    <cellStyle name="Total 2 9 18" xfId="1242"/>
    <cellStyle name="Total 2 9 18 2" xfId="3997"/>
    <cellStyle name="Total 2 9 19" xfId="1307"/>
    <cellStyle name="Total 2 9 19 2" xfId="4062"/>
    <cellStyle name="Total 2 9 2" xfId="206"/>
    <cellStyle name="Total 2 9 2 2" xfId="2961"/>
    <cellStyle name="Total 2 9 20" xfId="1372"/>
    <cellStyle name="Total 2 9 20 2" xfId="4127"/>
    <cellStyle name="Total 2 9 21" xfId="1437"/>
    <cellStyle name="Total 2 9 21 2" xfId="4192"/>
    <cellStyle name="Total 2 9 22" xfId="1502"/>
    <cellStyle name="Total 2 9 22 2" xfId="4257"/>
    <cellStyle name="Total 2 9 23" xfId="1567"/>
    <cellStyle name="Total 2 9 23 2" xfId="4322"/>
    <cellStyle name="Total 2 9 24" xfId="1632"/>
    <cellStyle name="Total 2 9 24 2" xfId="4387"/>
    <cellStyle name="Total 2 9 25" xfId="1697"/>
    <cellStyle name="Total 2 9 25 2" xfId="4452"/>
    <cellStyle name="Total 2 9 26" xfId="1762"/>
    <cellStyle name="Total 2 9 26 2" xfId="4517"/>
    <cellStyle name="Total 2 9 27" xfId="1826"/>
    <cellStyle name="Total 2 9 27 2" xfId="4581"/>
    <cellStyle name="Total 2 9 28" xfId="1890"/>
    <cellStyle name="Total 2 9 28 2" xfId="4645"/>
    <cellStyle name="Total 2 9 29" xfId="1953"/>
    <cellStyle name="Total 2 9 29 2" xfId="4708"/>
    <cellStyle name="Total 2 9 3" xfId="272"/>
    <cellStyle name="Total 2 9 3 2" xfId="3027"/>
    <cellStyle name="Total 2 9 30" xfId="2016"/>
    <cellStyle name="Total 2 9 30 2" xfId="4771"/>
    <cellStyle name="Total 2 9 31" xfId="2078"/>
    <cellStyle name="Total 2 9 31 2" xfId="4833"/>
    <cellStyle name="Total 2 9 32" xfId="2140"/>
    <cellStyle name="Total 2 9 32 2" xfId="4895"/>
    <cellStyle name="Total 2 9 33" xfId="2202"/>
    <cellStyle name="Total 2 9 33 2" xfId="4957"/>
    <cellStyle name="Total 2 9 34" xfId="2264"/>
    <cellStyle name="Total 2 9 34 2" xfId="5019"/>
    <cellStyle name="Total 2 9 35" xfId="2325"/>
    <cellStyle name="Total 2 9 35 2" xfId="5080"/>
    <cellStyle name="Total 2 9 36" xfId="2386"/>
    <cellStyle name="Total 2 9 36 2" xfId="5141"/>
    <cellStyle name="Total 2 9 37" xfId="2447"/>
    <cellStyle name="Total 2 9 37 2" xfId="5202"/>
    <cellStyle name="Total 2 9 38" xfId="2862"/>
    <cellStyle name="Total 2 9 4" xfId="337"/>
    <cellStyle name="Total 2 9 4 2" xfId="3092"/>
    <cellStyle name="Total 2 9 5" xfId="401"/>
    <cellStyle name="Total 2 9 5 2" xfId="3156"/>
    <cellStyle name="Total 2 9 6" xfId="466"/>
    <cellStyle name="Total 2 9 6 2" xfId="3221"/>
    <cellStyle name="Total 2 9 7" xfId="530"/>
    <cellStyle name="Total 2 9 7 2" xfId="3285"/>
    <cellStyle name="Total 2 9 8" xfId="595"/>
    <cellStyle name="Total 2 9 8 2" xfId="3350"/>
    <cellStyle name="Total 2 9 9" xfId="660"/>
    <cellStyle name="Total 2 9 9 2" xfId="3415"/>
    <cellStyle name="Total 3" xfId="6159"/>
    <cellStyle name="Ugyldig 2" xfId="6160"/>
    <cellStyle name="Valuta" xfId="5211" builtinId="4"/>
    <cellStyle name="Valuta 2" xfId="61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B36"/>
  <sheetViews>
    <sheetView tabSelected="1" zoomScale="80" zoomScaleNormal="80" workbookViewId="0"/>
  </sheetViews>
  <sheetFormatPr defaultColWidth="9.140625" defaultRowHeight="15" x14ac:dyDescent="0.25"/>
  <cols>
    <col min="1" max="1" width="20.7109375" style="175" customWidth="1"/>
    <col min="2" max="2" width="20.140625" style="299" customWidth="1"/>
    <col min="3" max="16384" width="9.140625" style="25"/>
  </cols>
  <sheetData>
    <row r="1" spans="1:1" ht="33" x14ac:dyDescent="0.25">
      <c r="A1" s="2" t="s">
        <v>1093</v>
      </c>
    </row>
    <row r="3" spans="1:1" x14ac:dyDescent="0.25">
      <c r="A3" s="175" t="s">
        <v>1094</v>
      </c>
    </row>
    <row r="5" spans="1:1" x14ac:dyDescent="0.25">
      <c r="A5" s="175" t="s">
        <v>1095</v>
      </c>
    </row>
    <row r="7" spans="1:1" x14ac:dyDescent="0.25">
      <c r="A7" s="175" t="s">
        <v>1096</v>
      </c>
    </row>
    <row r="9" spans="1:1" x14ac:dyDescent="0.25">
      <c r="A9" s="175" t="s">
        <v>1097</v>
      </c>
    </row>
    <row r="10" spans="1:1" x14ac:dyDescent="0.25">
      <c r="A10" s="175" t="s">
        <v>1098</v>
      </c>
    </row>
    <row r="11" spans="1:1" x14ac:dyDescent="0.25">
      <c r="A11" s="175" t="s">
        <v>1099</v>
      </c>
    </row>
    <row r="13" spans="1:1" ht="19.5" x14ac:dyDescent="0.25">
      <c r="A13" s="796" t="s">
        <v>470</v>
      </c>
    </row>
    <row r="14" spans="1:1" x14ac:dyDescent="0.25">
      <c r="A14" s="175" t="s">
        <v>1100</v>
      </c>
    </row>
    <row r="15" spans="1:1" x14ac:dyDescent="0.25">
      <c r="A15" s="175" t="s">
        <v>0</v>
      </c>
    </row>
    <row r="16" spans="1:1" x14ac:dyDescent="0.25">
      <c r="A16" s="175" t="s">
        <v>1101</v>
      </c>
    </row>
    <row r="17" spans="1:1" x14ac:dyDescent="0.25">
      <c r="A17" s="175" t="s">
        <v>1102</v>
      </c>
    </row>
    <row r="18" spans="1:1" x14ac:dyDescent="0.25">
      <c r="A18" s="175" t="s">
        <v>1103</v>
      </c>
    </row>
    <row r="19" spans="1:1" x14ac:dyDescent="0.25">
      <c r="A19" s="175" t="s">
        <v>1104</v>
      </c>
    </row>
    <row r="20" spans="1:1" x14ac:dyDescent="0.25">
      <c r="A20" s="175" t="s">
        <v>1105</v>
      </c>
    </row>
    <row r="21" spans="1:1" x14ac:dyDescent="0.25">
      <c r="A21" s="175" t="s">
        <v>1106</v>
      </c>
    </row>
    <row r="22" spans="1:1" x14ac:dyDescent="0.25">
      <c r="A22" s="175" t="s">
        <v>1107</v>
      </c>
    </row>
    <row r="23" spans="1:1" x14ac:dyDescent="0.25">
      <c r="A23" s="175" t="s">
        <v>1108</v>
      </c>
    </row>
    <row r="24" spans="1:1" x14ac:dyDescent="0.25">
      <c r="A24" s="175" t="s">
        <v>1109</v>
      </c>
    </row>
    <row r="25" spans="1:1" x14ac:dyDescent="0.25">
      <c r="A25" s="175" t="s">
        <v>1111</v>
      </c>
    </row>
    <row r="26" spans="1:1" x14ac:dyDescent="0.25">
      <c r="A26" s="175" t="s">
        <v>1110</v>
      </c>
    </row>
    <row r="27" spans="1:1" x14ac:dyDescent="0.25">
      <c r="A27" s="175" t="s">
        <v>1112</v>
      </c>
    </row>
    <row r="28" spans="1:1" x14ac:dyDescent="0.25">
      <c r="A28" s="175" t="s">
        <v>1113</v>
      </c>
    </row>
    <row r="29" spans="1:1" x14ac:dyDescent="0.25">
      <c r="A29" s="175" t="s">
        <v>1114</v>
      </c>
    </row>
    <row r="30" spans="1:1" x14ac:dyDescent="0.25">
      <c r="A30" s="175" t="s">
        <v>1115</v>
      </c>
    </row>
    <row r="31" spans="1:1" x14ac:dyDescent="0.25">
      <c r="A31" s="175" t="s">
        <v>1116</v>
      </c>
    </row>
    <row r="32" spans="1:1" x14ac:dyDescent="0.25">
      <c r="A32" s="175" t="s">
        <v>1117</v>
      </c>
    </row>
    <row r="33" spans="1:1" x14ac:dyDescent="0.25">
      <c r="A33" s="175" t="s">
        <v>1118</v>
      </c>
    </row>
    <row r="34" spans="1:1" x14ac:dyDescent="0.25">
      <c r="A34" s="175" t="s">
        <v>1119</v>
      </c>
    </row>
    <row r="35" spans="1:1" x14ac:dyDescent="0.25">
      <c r="A35" s="175" t="s">
        <v>1120</v>
      </c>
    </row>
    <row r="36" spans="1:1" x14ac:dyDescent="0.25">
      <c r="A36" s="175" t="s">
        <v>1121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1"/>
  <sheetViews>
    <sheetView zoomScale="70" zoomScaleNormal="70" workbookViewId="0"/>
  </sheetViews>
  <sheetFormatPr defaultColWidth="9.140625" defaultRowHeight="15" x14ac:dyDescent="0.25"/>
  <cols>
    <col min="1" max="1" width="20.42578125" style="79" customWidth="1"/>
    <col min="2" max="2" width="69.28515625" style="79" customWidth="1"/>
    <col min="3" max="11" width="33.7109375" style="18" customWidth="1"/>
    <col min="12" max="16384" width="9.140625" style="18"/>
  </cols>
  <sheetData>
    <row r="1" spans="1:30" s="3" customFormat="1" ht="33" x14ac:dyDescent="0.25">
      <c r="A1" s="2" t="s">
        <v>332</v>
      </c>
    </row>
    <row r="2" spans="1:30" s="3" customFormat="1" ht="15" customHeight="1" x14ac:dyDescent="0.25">
      <c r="A2" s="2"/>
    </row>
    <row r="4" spans="1:30" ht="21.75" thickBot="1" x14ac:dyDescent="0.3">
      <c r="A4" s="44" t="s">
        <v>699</v>
      </c>
      <c r="B4" s="51"/>
      <c r="C4" s="51"/>
      <c r="D4" s="51"/>
      <c r="E4" s="51"/>
      <c r="F4" s="51"/>
      <c r="G4" s="51"/>
      <c r="H4" s="51"/>
      <c r="I4" s="51"/>
      <c r="J4" s="51"/>
      <c r="K4" s="51"/>
    </row>
    <row r="5" spans="1:30" x14ac:dyDescent="0.25">
      <c r="O5" s="10"/>
      <c r="P5" s="32"/>
      <c r="Q5" s="32"/>
      <c r="R5" s="32"/>
    </row>
    <row r="6" spans="1:30" x14ac:dyDescent="0.25">
      <c r="A6" s="10" t="s">
        <v>272</v>
      </c>
      <c r="B6" s="32" t="s">
        <v>821</v>
      </c>
      <c r="C6" s="32"/>
      <c r="D6" s="32"/>
      <c r="O6" s="12"/>
      <c r="P6" s="32"/>
      <c r="Q6" s="15"/>
      <c r="R6" s="15"/>
      <c r="S6" s="15"/>
      <c r="T6" s="165"/>
      <c r="U6" s="165"/>
      <c r="V6" s="165"/>
      <c r="W6" s="165"/>
      <c r="X6" s="165"/>
      <c r="Y6" s="165"/>
      <c r="Z6" s="165"/>
      <c r="AA6" s="165"/>
      <c r="AB6" s="165"/>
      <c r="AC6" s="165"/>
      <c r="AD6" s="165"/>
    </row>
    <row r="7" spans="1:30" x14ac:dyDescent="0.25">
      <c r="A7" s="12"/>
      <c r="B7" s="35"/>
      <c r="C7" s="20">
        <v>2014</v>
      </c>
      <c r="D7" s="20">
        <v>2015</v>
      </c>
      <c r="E7" s="20">
        <v>2016</v>
      </c>
      <c r="G7" s="353"/>
      <c r="H7" s="354"/>
      <c r="I7" s="355"/>
      <c r="J7" s="355"/>
      <c r="K7" s="355"/>
      <c r="O7" s="10"/>
      <c r="P7" s="31"/>
      <c r="Q7" s="148"/>
      <c r="R7" s="148"/>
      <c r="S7" s="148"/>
      <c r="T7" s="165"/>
      <c r="U7" s="165"/>
      <c r="V7" s="165"/>
      <c r="W7" s="165"/>
      <c r="X7" s="165"/>
      <c r="Y7" s="165"/>
      <c r="Z7" s="165"/>
      <c r="AA7" s="165"/>
      <c r="AB7" s="165"/>
      <c r="AC7" s="165"/>
      <c r="AD7" s="165"/>
    </row>
    <row r="8" spans="1:30" x14ac:dyDescent="0.25">
      <c r="A8" s="10"/>
      <c r="B8" s="34" t="s">
        <v>5</v>
      </c>
      <c r="C8" s="73">
        <v>204.02504999999999</v>
      </c>
      <c r="D8" s="73">
        <v>190.02539999999999</v>
      </c>
      <c r="E8" s="73">
        <v>239.625</v>
      </c>
      <c r="G8" s="356"/>
      <c r="H8" s="354"/>
      <c r="I8" s="355"/>
      <c r="J8" s="355"/>
      <c r="K8" s="355"/>
      <c r="O8" s="10"/>
      <c r="P8" s="31"/>
      <c r="Q8" s="148"/>
      <c r="R8" s="148"/>
      <c r="S8" s="148"/>
      <c r="T8" s="165"/>
      <c r="U8" s="165"/>
      <c r="V8" s="165"/>
      <c r="W8" s="165"/>
      <c r="X8" s="165"/>
      <c r="Y8" s="165"/>
      <c r="Z8" s="165"/>
      <c r="AA8" s="165"/>
      <c r="AB8" s="165"/>
      <c r="AC8" s="165"/>
      <c r="AD8" s="165"/>
    </row>
    <row r="9" spans="1:30" x14ac:dyDescent="0.25">
      <c r="A9" s="10"/>
      <c r="B9" s="34" t="s">
        <v>6</v>
      </c>
      <c r="C9" s="73">
        <v>135.34334999999996</v>
      </c>
      <c r="D9" s="73">
        <v>115.67147999999999</v>
      </c>
      <c r="E9" s="73">
        <v>128.053</v>
      </c>
      <c r="G9" s="357"/>
      <c r="H9" s="358"/>
      <c r="I9" s="359"/>
      <c r="J9" s="359"/>
      <c r="K9" s="359"/>
      <c r="P9" s="165"/>
      <c r="Q9" s="165"/>
      <c r="R9" s="165"/>
      <c r="S9" s="165"/>
      <c r="T9" s="165"/>
      <c r="U9" s="165"/>
      <c r="V9" s="165"/>
      <c r="W9" s="165"/>
      <c r="X9" s="165"/>
      <c r="Y9" s="165"/>
      <c r="Z9" s="165"/>
      <c r="AA9" s="165"/>
      <c r="AB9" s="165"/>
      <c r="AC9" s="165"/>
      <c r="AD9" s="165"/>
    </row>
    <row r="10" spans="1:30" x14ac:dyDescent="0.25">
      <c r="B10" s="782" t="s">
        <v>1090</v>
      </c>
      <c r="P10" s="165"/>
      <c r="Q10" s="165"/>
      <c r="R10" s="165"/>
      <c r="S10" s="165"/>
      <c r="T10" s="165"/>
      <c r="U10" s="165"/>
      <c r="V10" s="165"/>
      <c r="W10" s="165"/>
      <c r="X10" s="165"/>
      <c r="Y10" s="165"/>
      <c r="Z10" s="165"/>
      <c r="AA10" s="165"/>
      <c r="AB10" s="165"/>
      <c r="AC10" s="165"/>
      <c r="AD10" s="165"/>
    </row>
    <row r="11" spans="1:30" x14ac:dyDescent="0.25">
      <c r="B11" s="79" t="s">
        <v>1063</v>
      </c>
      <c r="P11" s="165"/>
      <c r="Q11" s="165"/>
      <c r="R11" s="165"/>
      <c r="S11" s="165"/>
      <c r="T11" s="165"/>
      <c r="U11" s="165"/>
      <c r="V11" s="165"/>
      <c r="W11" s="165"/>
      <c r="X11" s="165"/>
      <c r="Y11" s="165"/>
      <c r="Z11" s="165"/>
      <c r="AA11" s="165"/>
      <c r="AB11" s="165"/>
      <c r="AC11" s="165"/>
      <c r="AD11" s="165"/>
    </row>
    <row r="12" spans="1:30" x14ac:dyDescent="0.25">
      <c r="P12" s="165"/>
      <c r="Q12" s="165"/>
      <c r="R12" s="165"/>
      <c r="S12" s="165"/>
      <c r="T12" s="165"/>
      <c r="U12" s="165"/>
      <c r="V12" s="165"/>
      <c r="W12" s="165"/>
      <c r="X12" s="165"/>
      <c r="Y12" s="165"/>
      <c r="Z12" s="165"/>
      <c r="AA12" s="165"/>
      <c r="AB12" s="165"/>
      <c r="AC12" s="165"/>
      <c r="AD12" s="165"/>
    </row>
    <row r="13" spans="1:30" x14ac:dyDescent="0.25">
      <c r="A13" s="10" t="s">
        <v>333</v>
      </c>
      <c r="B13" s="112" t="s">
        <v>545</v>
      </c>
      <c r="C13" s="113"/>
      <c r="D13" s="113"/>
      <c r="E13" s="113"/>
      <c r="F13" s="113"/>
      <c r="G13" s="113"/>
      <c r="H13" s="113"/>
      <c r="I13" s="113"/>
      <c r="J13" s="113"/>
      <c r="P13" s="165"/>
      <c r="Q13" s="165"/>
      <c r="R13" s="165"/>
      <c r="S13" s="165"/>
      <c r="T13" s="165"/>
      <c r="U13" s="165"/>
      <c r="V13" s="165"/>
      <c r="W13" s="165"/>
      <c r="X13" s="165"/>
      <c r="Y13" s="165"/>
      <c r="Z13" s="165"/>
      <c r="AA13" s="165"/>
      <c r="AB13" s="165"/>
      <c r="AC13" s="165"/>
      <c r="AD13" s="165"/>
    </row>
    <row r="14" spans="1:30" x14ac:dyDescent="0.25">
      <c r="A14" s="18"/>
      <c r="B14" s="109"/>
      <c r="C14" s="54">
        <v>2010</v>
      </c>
      <c r="D14" s="54">
        <v>2011</v>
      </c>
      <c r="E14" s="54">
        <v>2012</v>
      </c>
      <c r="F14" s="54">
        <v>2013</v>
      </c>
      <c r="G14" s="54">
        <v>2014</v>
      </c>
      <c r="H14" s="54">
        <v>2015</v>
      </c>
      <c r="I14" s="54">
        <v>2016</v>
      </c>
      <c r="J14" s="371"/>
      <c r="P14" s="165"/>
      <c r="Q14" s="165"/>
      <c r="R14" s="165"/>
      <c r="S14" s="165"/>
      <c r="T14" s="165"/>
      <c r="U14" s="165"/>
      <c r="V14" s="165"/>
      <c r="W14" s="165"/>
      <c r="X14" s="165"/>
      <c r="Y14" s="165"/>
      <c r="Z14" s="165"/>
      <c r="AA14" s="165"/>
      <c r="AB14" s="165"/>
      <c r="AC14" s="165"/>
      <c r="AD14" s="165"/>
    </row>
    <row r="15" spans="1:30" x14ac:dyDescent="0.25">
      <c r="A15" s="18"/>
      <c r="B15" s="110" t="s">
        <v>37</v>
      </c>
      <c r="C15" s="46">
        <v>210</v>
      </c>
      <c r="D15" s="46">
        <v>232</v>
      </c>
      <c r="E15" s="46">
        <v>211</v>
      </c>
      <c r="F15" s="46">
        <v>215</v>
      </c>
      <c r="G15" s="46">
        <v>202</v>
      </c>
      <c r="H15" s="46">
        <v>182</v>
      </c>
      <c r="I15" s="46">
        <v>229</v>
      </c>
      <c r="J15" s="59"/>
      <c r="P15" s="165"/>
      <c r="Q15" s="165"/>
      <c r="R15" s="165"/>
      <c r="S15" s="165"/>
      <c r="T15" s="165"/>
      <c r="U15" s="165"/>
      <c r="V15" s="165"/>
      <c r="W15" s="165"/>
      <c r="X15" s="165"/>
      <c r="Y15" s="165"/>
      <c r="Z15" s="165"/>
      <c r="AA15" s="165"/>
      <c r="AB15" s="165"/>
      <c r="AC15" s="165"/>
      <c r="AD15" s="165"/>
    </row>
    <row r="16" spans="1:30" x14ac:dyDescent="0.25">
      <c r="A16" s="18"/>
      <c r="B16" s="110" t="s">
        <v>94</v>
      </c>
      <c r="C16" s="46">
        <v>145</v>
      </c>
      <c r="D16" s="46">
        <v>129</v>
      </c>
      <c r="E16" s="46">
        <v>122</v>
      </c>
      <c r="F16" s="46">
        <v>120</v>
      </c>
      <c r="G16" s="46">
        <v>134</v>
      </c>
      <c r="H16" s="46">
        <v>111</v>
      </c>
      <c r="I16" s="46">
        <v>121</v>
      </c>
      <c r="J16" s="59"/>
      <c r="P16" s="165"/>
      <c r="Q16" s="165"/>
      <c r="R16" s="165"/>
      <c r="S16" s="165"/>
      <c r="T16" s="165"/>
      <c r="U16" s="165"/>
      <c r="V16" s="165"/>
      <c r="W16" s="165"/>
      <c r="X16" s="165"/>
      <c r="Y16" s="165"/>
      <c r="Z16" s="165"/>
      <c r="AA16" s="165"/>
      <c r="AB16" s="165"/>
      <c r="AC16" s="165"/>
      <c r="AD16" s="165"/>
    </row>
    <row r="17" spans="1:31" x14ac:dyDescent="0.25">
      <c r="A17" s="18"/>
      <c r="B17" s="114" t="s">
        <v>1090</v>
      </c>
      <c r="C17" s="65"/>
      <c r="D17" s="65"/>
      <c r="E17" s="65"/>
      <c r="F17" s="65"/>
      <c r="G17" s="65"/>
      <c r="H17" s="113"/>
      <c r="I17" s="113"/>
      <c r="J17" s="113"/>
      <c r="P17" s="165"/>
      <c r="Q17" s="165"/>
      <c r="R17" s="165"/>
      <c r="S17" s="165"/>
      <c r="T17" s="165"/>
      <c r="U17" s="165"/>
      <c r="V17" s="165"/>
      <c r="W17" s="165"/>
      <c r="X17" s="116"/>
      <c r="Y17" s="122"/>
      <c r="Z17" s="122"/>
      <c r="AA17" s="122"/>
      <c r="AB17" s="122"/>
      <c r="AC17" s="122"/>
      <c r="AD17" s="122"/>
      <c r="AE17" s="113"/>
    </row>
    <row r="18" spans="1:31" x14ac:dyDescent="0.25">
      <c r="B18" s="79" t="s">
        <v>1063</v>
      </c>
      <c r="P18" s="165"/>
      <c r="Q18" s="165"/>
      <c r="R18" s="165"/>
      <c r="S18" s="165"/>
      <c r="T18" s="165"/>
      <c r="U18" s="165"/>
      <c r="V18" s="165"/>
      <c r="W18" s="165"/>
      <c r="X18" s="116"/>
      <c r="Y18" s="371"/>
      <c r="Z18" s="371"/>
      <c r="AA18" s="371"/>
      <c r="AB18" s="165"/>
      <c r="AC18" s="165"/>
      <c r="AD18" s="165"/>
    </row>
    <row r="19" spans="1:31" x14ac:dyDescent="0.25">
      <c r="A19" s="38"/>
      <c r="B19" s="115"/>
      <c r="C19" s="113"/>
      <c r="D19" s="113"/>
      <c r="E19" s="113"/>
      <c r="F19" s="113"/>
      <c r="G19" s="113"/>
      <c r="H19" s="113"/>
      <c r="I19" s="113"/>
      <c r="J19" s="113"/>
      <c r="K19" s="38"/>
      <c r="P19" s="165"/>
      <c r="Q19" s="165"/>
      <c r="R19" s="165"/>
      <c r="S19" s="165"/>
      <c r="T19" s="165"/>
      <c r="U19" s="165"/>
      <c r="V19" s="165"/>
      <c r="W19" s="165"/>
      <c r="X19" s="117"/>
      <c r="Y19" s="59"/>
      <c r="Z19" s="59"/>
      <c r="AA19" s="59"/>
      <c r="AB19" s="165"/>
      <c r="AC19" s="165"/>
      <c r="AD19" s="165"/>
    </row>
    <row r="20" spans="1:31" x14ac:dyDescent="0.25">
      <c r="A20" s="10" t="s">
        <v>256</v>
      </c>
      <c r="B20" s="116" t="s">
        <v>515</v>
      </c>
      <c r="C20" s="38"/>
      <c r="D20" s="66"/>
      <c r="E20" s="66"/>
      <c r="F20" s="66"/>
      <c r="G20" s="66"/>
      <c r="H20" s="63"/>
      <c r="I20" s="113"/>
      <c r="J20" s="113"/>
      <c r="K20" s="38"/>
      <c r="P20" s="165"/>
      <c r="Q20" s="165"/>
      <c r="R20" s="165"/>
      <c r="S20" s="165"/>
      <c r="T20" s="165"/>
      <c r="U20" s="165"/>
      <c r="V20" s="165"/>
      <c r="W20" s="165"/>
      <c r="X20" s="117"/>
      <c r="Y20" s="59"/>
      <c r="Z20" s="59"/>
      <c r="AA20" s="59"/>
      <c r="AB20" s="165"/>
      <c r="AC20" s="165"/>
      <c r="AD20" s="165"/>
    </row>
    <row r="21" spans="1:31" x14ac:dyDescent="0.25">
      <c r="A21" s="18"/>
      <c r="B21" s="110" t="s">
        <v>118</v>
      </c>
      <c r="C21" s="493">
        <v>239.625</v>
      </c>
      <c r="D21" s="67"/>
      <c r="E21" s="38"/>
      <c r="F21" s="68"/>
      <c r="G21" s="68"/>
      <c r="H21" s="69"/>
      <c r="I21" s="113"/>
      <c r="J21" s="113"/>
      <c r="K21" s="38"/>
      <c r="P21" s="165"/>
      <c r="Q21" s="165"/>
      <c r="R21" s="165"/>
      <c r="S21" s="165"/>
      <c r="T21" s="165"/>
      <c r="U21" s="165"/>
      <c r="V21" s="165"/>
      <c r="W21" s="165"/>
      <c r="X21" s="165"/>
      <c r="Y21" s="165"/>
      <c r="Z21" s="165"/>
      <c r="AA21" s="165"/>
      <c r="AB21" s="165"/>
      <c r="AC21" s="165"/>
      <c r="AD21" s="165"/>
    </row>
    <row r="22" spans="1:31" x14ac:dyDescent="0.25">
      <c r="A22" s="18"/>
      <c r="B22" s="110" t="s">
        <v>153</v>
      </c>
      <c r="C22" s="495" t="s">
        <v>700</v>
      </c>
      <c r="D22" s="67"/>
      <c r="E22" s="38"/>
      <c r="F22" s="68"/>
      <c r="G22" s="68"/>
      <c r="H22" s="69"/>
      <c r="I22" s="113"/>
      <c r="J22" s="113"/>
      <c r="K22" s="38"/>
      <c r="P22" s="165"/>
      <c r="Q22" s="165"/>
      <c r="R22" s="165"/>
      <c r="S22" s="165"/>
      <c r="T22" s="165"/>
      <c r="U22" s="165"/>
      <c r="V22" s="165"/>
      <c r="W22" s="165"/>
      <c r="X22" s="165"/>
      <c r="Y22" s="165"/>
      <c r="Z22" s="165"/>
      <c r="AA22" s="165"/>
      <c r="AB22" s="165"/>
      <c r="AC22" s="165"/>
      <c r="AD22" s="165"/>
    </row>
    <row r="23" spans="1:31" x14ac:dyDescent="0.25">
      <c r="A23" s="38"/>
      <c r="B23" s="110" t="s">
        <v>6</v>
      </c>
      <c r="C23" s="493">
        <v>128.053</v>
      </c>
      <c r="D23" s="67"/>
      <c r="E23" s="38"/>
      <c r="F23" s="68"/>
      <c r="G23" s="68"/>
      <c r="H23" s="69"/>
      <c r="I23" s="113"/>
      <c r="J23" s="113"/>
      <c r="K23" s="38"/>
      <c r="P23" s="165"/>
      <c r="Q23" s="165"/>
      <c r="R23" s="165"/>
      <c r="S23" s="165"/>
      <c r="T23" s="165"/>
      <c r="U23" s="165"/>
      <c r="V23" s="165"/>
      <c r="W23" s="165"/>
      <c r="X23" s="165"/>
      <c r="Y23" s="165"/>
      <c r="Z23" s="165"/>
      <c r="AA23" s="165"/>
      <c r="AB23" s="165"/>
      <c r="AC23" s="165"/>
      <c r="AD23" s="165"/>
    </row>
    <row r="24" spans="1:31" x14ac:dyDescent="0.25">
      <c r="A24" s="38"/>
      <c r="B24" s="110" t="s">
        <v>154</v>
      </c>
      <c r="C24" s="495" t="s">
        <v>700</v>
      </c>
      <c r="D24" s="61"/>
      <c r="E24" s="38"/>
      <c r="F24" s="68"/>
      <c r="G24" s="68"/>
      <c r="H24" s="69"/>
      <c r="I24" s="113"/>
      <c r="J24" s="113"/>
      <c r="K24" s="38"/>
    </row>
    <row r="25" spans="1:31" x14ac:dyDescent="0.25">
      <c r="A25" s="38"/>
      <c r="B25" s="117" t="s">
        <v>743</v>
      </c>
      <c r="C25" s="70"/>
      <c r="D25" s="38"/>
      <c r="E25" s="38"/>
      <c r="F25" s="68"/>
      <c r="G25" s="68"/>
      <c r="H25" s="69"/>
      <c r="I25" s="113"/>
      <c r="J25" s="113"/>
      <c r="K25" s="38"/>
    </row>
    <row r="26" spans="1:31" x14ac:dyDescent="0.25">
      <c r="A26" s="38"/>
      <c r="B26" s="117"/>
      <c r="C26" s="70"/>
      <c r="D26" s="38"/>
      <c r="E26" s="38"/>
      <c r="F26" s="68"/>
      <c r="G26" s="68"/>
      <c r="H26" s="69"/>
      <c r="I26" s="113"/>
      <c r="J26" s="113"/>
      <c r="K26" s="38"/>
    </row>
    <row r="27" spans="1:31" x14ac:dyDescent="0.25">
      <c r="A27" s="38"/>
      <c r="B27" s="117"/>
      <c r="C27" s="70"/>
      <c r="D27" s="38"/>
      <c r="E27" s="38"/>
      <c r="F27" s="68"/>
      <c r="G27" s="68"/>
      <c r="H27" s="69"/>
      <c r="I27" s="113"/>
      <c r="J27" s="113"/>
      <c r="K27" s="38"/>
    </row>
    <row r="28" spans="1:31" x14ac:dyDescent="0.25">
      <c r="A28" s="10" t="s">
        <v>737</v>
      </c>
      <c r="B28" s="95" t="s">
        <v>516</v>
      </c>
      <c r="C28" s="102"/>
      <c r="D28" s="38"/>
      <c r="E28" s="38"/>
      <c r="G28" s="68"/>
      <c r="H28" s="69"/>
      <c r="I28" s="113"/>
      <c r="J28" s="113"/>
      <c r="K28" s="38"/>
    </row>
    <row r="29" spans="1:31" x14ac:dyDescent="0.25">
      <c r="A29" s="38"/>
      <c r="B29" s="105" t="s">
        <v>9</v>
      </c>
      <c r="C29" s="486">
        <v>1.05829</v>
      </c>
      <c r="D29" s="38"/>
      <c r="E29" s="38"/>
      <c r="F29" s="68"/>
      <c r="G29" s="68"/>
      <c r="H29" s="69"/>
      <c r="I29" s="113"/>
      <c r="J29" s="113"/>
      <c r="K29" s="38"/>
    </row>
    <row r="30" spans="1:31" x14ac:dyDescent="0.25">
      <c r="A30" s="38"/>
      <c r="B30" s="117"/>
      <c r="C30" s="68"/>
      <c r="D30" s="38"/>
      <c r="E30" s="38"/>
      <c r="F30" s="68"/>
      <c r="G30" s="68"/>
      <c r="H30" s="69"/>
      <c r="I30" s="113"/>
      <c r="J30" s="113"/>
      <c r="K30" s="38"/>
    </row>
    <row r="31" spans="1:31" x14ac:dyDescent="0.25">
      <c r="A31" s="38"/>
      <c r="B31" s="117"/>
      <c r="C31" s="68"/>
      <c r="D31" s="38"/>
      <c r="E31" s="38"/>
      <c r="F31" s="68"/>
      <c r="G31" s="68"/>
      <c r="H31" s="69"/>
      <c r="I31" s="113"/>
      <c r="J31" s="113"/>
      <c r="K31" s="38"/>
    </row>
    <row r="32" spans="1:31" x14ac:dyDescent="0.25">
      <c r="A32" s="10" t="s">
        <v>257</v>
      </c>
      <c r="B32" s="116" t="s">
        <v>517</v>
      </c>
      <c r="C32" s="59"/>
      <c r="D32" s="38"/>
      <c r="E32" s="118"/>
      <c r="F32" s="68"/>
      <c r="G32" s="68"/>
      <c r="H32" s="69"/>
      <c r="I32" s="113"/>
      <c r="J32" s="113"/>
      <c r="K32" s="38"/>
    </row>
    <row r="33" spans="1:11" x14ac:dyDescent="0.25">
      <c r="A33" s="38"/>
      <c r="B33" s="86" t="s">
        <v>329</v>
      </c>
      <c r="C33" s="476">
        <v>0.52838427947598299</v>
      </c>
      <c r="D33" s="38"/>
      <c r="E33" s="38"/>
      <c r="F33" s="68"/>
      <c r="G33" s="68"/>
      <c r="H33" s="69"/>
      <c r="I33" s="113"/>
      <c r="J33" s="113"/>
      <c r="K33" s="38"/>
    </row>
    <row r="34" spans="1:11" x14ac:dyDescent="0.25">
      <c r="A34" s="38"/>
      <c r="B34" s="117"/>
      <c r="C34" s="496"/>
      <c r="D34" s="38"/>
      <c r="E34" s="38"/>
      <c r="F34" s="68"/>
      <c r="G34" s="68"/>
      <c r="H34" s="69"/>
      <c r="I34" s="113"/>
      <c r="J34" s="113"/>
      <c r="K34" s="38"/>
    </row>
    <row r="35" spans="1:11" x14ac:dyDescent="0.25">
      <c r="A35" s="10"/>
      <c r="B35" s="117"/>
      <c r="C35" s="68"/>
      <c r="D35" s="38"/>
      <c r="E35" s="38"/>
      <c r="F35" s="68"/>
      <c r="G35" s="68"/>
      <c r="H35" s="69"/>
      <c r="I35" s="113"/>
      <c r="J35" s="113"/>
      <c r="K35" s="38"/>
    </row>
    <row r="36" spans="1:11" x14ac:dyDescent="0.25">
      <c r="A36" s="10" t="s">
        <v>258</v>
      </c>
      <c r="B36" s="116" t="s">
        <v>518</v>
      </c>
      <c r="C36" s="59"/>
      <c r="D36" s="37"/>
      <c r="E36" s="37"/>
      <c r="F36" s="37"/>
      <c r="G36" s="37"/>
      <c r="H36" s="42"/>
      <c r="I36" s="113"/>
      <c r="J36" s="113"/>
      <c r="K36" s="38"/>
    </row>
    <row r="37" spans="1:11" x14ac:dyDescent="0.25">
      <c r="A37" s="38"/>
      <c r="B37" s="110" t="s">
        <v>113</v>
      </c>
      <c r="C37" s="497">
        <v>2</v>
      </c>
      <c r="D37" s="56"/>
      <c r="E37" s="37"/>
      <c r="F37" s="37"/>
      <c r="G37" s="37"/>
      <c r="H37" s="42"/>
      <c r="I37" s="113"/>
      <c r="J37" s="113"/>
      <c r="K37" s="38"/>
    </row>
    <row r="38" spans="1:11" x14ac:dyDescent="0.25">
      <c r="A38" s="38"/>
      <c r="B38" s="117"/>
      <c r="C38" s="37"/>
      <c r="D38" s="37"/>
      <c r="E38" s="37"/>
      <c r="F38" s="37"/>
      <c r="G38" s="37"/>
      <c r="H38" s="42"/>
      <c r="I38" s="113"/>
      <c r="J38" s="113"/>
      <c r="K38" s="38"/>
    </row>
    <row r="39" spans="1:11" x14ac:dyDescent="0.25">
      <c r="A39" s="38"/>
      <c r="B39" s="115"/>
      <c r="C39" s="113"/>
      <c r="D39" s="113"/>
      <c r="E39" s="122"/>
      <c r="F39" s="113"/>
      <c r="G39" s="113"/>
      <c r="H39" s="113"/>
      <c r="I39" s="113"/>
      <c r="J39" s="113"/>
      <c r="K39" s="38"/>
    </row>
    <row r="40" spans="1:11" x14ac:dyDescent="0.25">
      <c r="A40" s="10" t="s">
        <v>259</v>
      </c>
      <c r="B40" s="107" t="s">
        <v>519</v>
      </c>
      <c r="C40" s="113"/>
      <c r="D40" s="113"/>
      <c r="E40" s="113"/>
      <c r="F40" s="122"/>
      <c r="G40" s="113"/>
      <c r="H40" s="113"/>
      <c r="I40" s="113"/>
      <c r="J40" s="113"/>
      <c r="K40" s="38"/>
    </row>
    <row r="41" spans="1:11" x14ac:dyDescent="0.25">
      <c r="A41" s="38"/>
      <c r="B41" s="110"/>
      <c r="C41" s="498" t="s">
        <v>173</v>
      </c>
      <c r="D41" s="498" t="s">
        <v>172</v>
      </c>
      <c r="E41" s="498" t="s">
        <v>174</v>
      </c>
      <c r="F41" s="113"/>
      <c r="G41" s="113"/>
      <c r="H41" s="113"/>
      <c r="I41" s="113"/>
      <c r="J41" s="113"/>
      <c r="K41" s="38"/>
    </row>
    <row r="42" spans="1:11" x14ac:dyDescent="0.25">
      <c r="A42" s="38"/>
      <c r="B42" s="110" t="s">
        <v>37</v>
      </c>
      <c r="C42" s="43">
        <v>103</v>
      </c>
      <c r="D42" s="43">
        <v>116</v>
      </c>
      <c r="E42" s="43">
        <v>10</v>
      </c>
      <c r="F42" s="119"/>
      <c r="G42" s="64"/>
      <c r="H42" s="113"/>
      <c r="I42" s="113"/>
      <c r="J42" s="113"/>
      <c r="K42" s="38"/>
    </row>
    <row r="43" spans="1:11" x14ac:dyDescent="0.25">
      <c r="A43" s="38"/>
      <c r="B43" s="110" t="s">
        <v>94</v>
      </c>
      <c r="C43" s="43">
        <v>58</v>
      </c>
      <c r="D43" s="43">
        <v>62</v>
      </c>
      <c r="E43" s="43">
        <v>1</v>
      </c>
      <c r="F43" s="119"/>
      <c r="G43" s="64"/>
      <c r="H43" s="113"/>
      <c r="I43" s="113"/>
      <c r="J43" s="113"/>
      <c r="K43" s="38"/>
    </row>
    <row r="44" spans="1:11" x14ac:dyDescent="0.25">
      <c r="A44" s="38"/>
      <c r="B44" s="117" t="s">
        <v>742</v>
      </c>
      <c r="C44" s="113"/>
      <c r="D44" s="113"/>
      <c r="E44" s="477"/>
      <c r="F44" s="122"/>
      <c r="G44" s="113"/>
      <c r="H44" s="113"/>
      <c r="I44" s="113"/>
      <c r="J44" s="113"/>
      <c r="K44" s="38"/>
    </row>
    <row r="45" spans="1:11" x14ac:dyDescent="0.25">
      <c r="A45" s="38"/>
      <c r="B45" s="117"/>
      <c r="C45" s="59"/>
      <c r="D45" s="64" t="s">
        <v>58</v>
      </c>
      <c r="E45" s="113"/>
      <c r="F45" s="122"/>
      <c r="G45" s="113"/>
      <c r="H45" s="113"/>
      <c r="I45" s="113"/>
      <c r="J45" s="113"/>
      <c r="K45" s="38"/>
    </row>
    <row r="46" spans="1:11" x14ac:dyDescent="0.25">
      <c r="A46" s="38"/>
      <c r="B46" s="120"/>
      <c r="C46" s="121"/>
      <c r="D46" s="113"/>
      <c r="E46" s="113"/>
      <c r="F46" s="122"/>
      <c r="G46" s="113"/>
      <c r="H46" s="113"/>
      <c r="I46" s="113"/>
      <c r="J46" s="113"/>
      <c r="K46" s="38"/>
    </row>
    <row r="47" spans="1:11" x14ac:dyDescent="0.25">
      <c r="A47" s="10" t="s">
        <v>260</v>
      </c>
      <c r="B47" s="107" t="s">
        <v>520</v>
      </c>
      <c r="C47" s="113"/>
      <c r="D47" s="113"/>
      <c r="E47" s="113"/>
      <c r="F47" s="122"/>
      <c r="G47" s="113"/>
      <c r="H47" s="113"/>
      <c r="I47" s="113"/>
      <c r="J47" s="113"/>
      <c r="K47" s="38"/>
    </row>
    <row r="48" spans="1:11" x14ac:dyDescent="0.25">
      <c r="A48" s="38"/>
      <c r="B48" s="110"/>
      <c r="C48" s="293" t="s">
        <v>173</v>
      </c>
      <c r="D48" s="293" t="s">
        <v>172</v>
      </c>
      <c r="E48" s="293" t="s">
        <v>174</v>
      </c>
      <c r="F48" s="113"/>
      <c r="G48" s="113"/>
      <c r="H48" s="113"/>
      <c r="I48" s="113"/>
      <c r="J48" s="113"/>
      <c r="K48" s="38"/>
    </row>
    <row r="49" spans="1:11" x14ac:dyDescent="0.25">
      <c r="A49" s="38"/>
      <c r="B49" s="110" t="s">
        <v>5</v>
      </c>
      <c r="C49" s="43">
        <v>108.14400000000001</v>
      </c>
      <c r="D49" s="43">
        <v>122.801</v>
      </c>
      <c r="E49" s="43">
        <v>8.68</v>
      </c>
      <c r="F49" s="119"/>
      <c r="G49" s="64"/>
      <c r="H49" s="119"/>
      <c r="I49" s="113"/>
      <c r="J49" s="113"/>
      <c r="K49" s="38"/>
    </row>
    <row r="50" spans="1:11" x14ac:dyDescent="0.25">
      <c r="A50" s="38"/>
      <c r="B50" s="110" t="s">
        <v>6</v>
      </c>
      <c r="C50" s="46">
        <v>60.88</v>
      </c>
      <c r="D50" s="46">
        <v>65.888999999999996</v>
      </c>
      <c r="E50" s="46">
        <v>1.284</v>
      </c>
      <c r="F50" s="119"/>
      <c r="G50" s="64"/>
      <c r="H50" s="119"/>
      <c r="I50" s="113"/>
      <c r="J50" s="113"/>
      <c r="K50" s="38"/>
    </row>
    <row r="51" spans="1:11" x14ac:dyDescent="0.25">
      <c r="A51" s="38"/>
      <c r="B51" s="117" t="s">
        <v>742</v>
      </c>
      <c r="C51" s="113"/>
      <c r="D51" s="113"/>
      <c r="E51" s="113"/>
      <c r="F51" s="122"/>
      <c r="G51" s="113"/>
      <c r="H51" s="113"/>
      <c r="I51" s="113"/>
      <c r="J51" s="113"/>
      <c r="K51" s="38"/>
    </row>
    <row r="52" spans="1:11" x14ac:dyDescent="0.25">
      <c r="A52" s="38"/>
      <c r="B52" s="117"/>
      <c r="C52" s="113"/>
      <c r="D52" s="68"/>
      <c r="E52" s="122"/>
      <c r="F52" s="122"/>
      <c r="G52" s="113"/>
      <c r="H52" s="113"/>
      <c r="I52" s="113"/>
      <c r="J52" s="113"/>
      <c r="K52" s="38"/>
    </row>
    <row r="53" spans="1:11" x14ac:dyDescent="0.25">
      <c r="A53" s="197" t="s">
        <v>273</v>
      </c>
      <c r="B53" s="107" t="s">
        <v>738</v>
      </c>
      <c r="C53" s="372"/>
      <c r="D53" s="113"/>
      <c r="E53" s="113"/>
      <c r="F53" s="122"/>
      <c r="G53" s="113"/>
      <c r="H53" s="113"/>
      <c r="I53" s="113"/>
      <c r="J53" s="113"/>
      <c r="K53" s="38"/>
    </row>
    <row r="54" spans="1:11" x14ac:dyDescent="0.25">
      <c r="A54" s="38"/>
      <c r="B54" s="110"/>
      <c r="C54" s="293" t="s">
        <v>173</v>
      </c>
      <c r="D54" s="293" t="s">
        <v>172</v>
      </c>
      <c r="E54" s="293" t="s">
        <v>174</v>
      </c>
      <c r="F54" s="113"/>
      <c r="G54" s="113"/>
      <c r="H54" s="113"/>
      <c r="I54" s="113"/>
      <c r="J54" s="113"/>
      <c r="K54" s="38"/>
    </row>
    <row r="55" spans="1:11" x14ac:dyDescent="0.25">
      <c r="A55" s="38"/>
      <c r="B55" s="110" t="s">
        <v>565</v>
      </c>
      <c r="C55" s="476">
        <v>0.56295309957094197</v>
      </c>
      <c r="D55" s="476">
        <v>0.53655100528497301</v>
      </c>
      <c r="E55" s="476">
        <v>0.147926267281106</v>
      </c>
      <c r="F55" s="113"/>
      <c r="G55" s="113"/>
      <c r="H55" s="113"/>
      <c r="I55" s="113"/>
      <c r="J55" s="113"/>
      <c r="K55" s="38"/>
    </row>
    <row r="56" spans="1:11" x14ac:dyDescent="0.25">
      <c r="A56" s="38"/>
      <c r="B56" s="117"/>
      <c r="C56" s="113"/>
      <c r="D56" s="59"/>
      <c r="E56" s="122"/>
      <c r="F56" s="122"/>
      <c r="G56" s="113"/>
      <c r="H56" s="113"/>
      <c r="I56" s="113"/>
      <c r="J56" s="113"/>
      <c r="K56" s="38"/>
    </row>
    <row r="57" spans="1:11" x14ac:dyDescent="0.25">
      <c r="A57" s="38"/>
      <c r="B57" s="115"/>
      <c r="C57" s="113"/>
      <c r="D57" s="122"/>
      <c r="E57" s="122"/>
      <c r="F57" s="122"/>
      <c r="G57" s="113"/>
      <c r="H57" s="113"/>
      <c r="I57" s="113"/>
      <c r="J57" s="113"/>
      <c r="K57" s="38"/>
    </row>
    <row r="58" spans="1:11" x14ac:dyDescent="0.25">
      <c r="A58" s="10" t="s">
        <v>274</v>
      </c>
      <c r="B58" s="107" t="s">
        <v>521</v>
      </c>
      <c r="C58" s="113"/>
      <c r="D58" s="113"/>
      <c r="E58" s="113"/>
      <c r="F58" s="122"/>
      <c r="G58" s="113"/>
      <c r="H58" s="113"/>
      <c r="I58" s="113"/>
      <c r="J58" s="113"/>
      <c r="K58" s="38"/>
    </row>
    <row r="59" spans="1:11" x14ac:dyDescent="0.25">
      <c r="A59" s="38"/>
      <c r="B59" s="123"/>
      <c r="C59" s="312" t="s">
        <v>176</v>
      </c>
      <c r="D59" s="312" t="s">
        <v>314</v>
      </c>
      <c r="E59" s="312" t="s">
        <v>177</v>
      </c>
      <c r="F59" s="113"/>
      <c r="G59" s="113"/>
      <c r="H59" s="113"/>
      <c r="I59" s="113"/>
      <c r="J59" s="113"/>
      <c r="K59" s="38"/>
    </row>
    <row r="60" spans="1:11" x14ac:dyDescent="0.25">
      <c r="A60" s="38"/>
      <c r="B60" s="123" t="s">
        <v>18</v>
      </c>
      <c r="C60" s="124">
        <v>39</v>
      </c>
      <c r="D60" s="478">
        <v>13.932</v>
      </c>
      <c r="E60" s="476">
        <v>0.10879870053805847</v>
      </c>
      <c r="F60" s="113"/>
      <c r="G60" s="113"/>
      <c r="H60" s="113"/>
      <c r="I60" s="113"/>
      <c r="J60" s="113"/>
      <c r="K60" s="38"/>
    </row>
    <row r="61" spans="1:11" x14ac:dyDescent="0.25">
      <c r="A61" s="38"/>
      <c r="B61" s="123" t="s">
        <v>19</v>
      </c>
      <c r="C61" s="124">
        <v>5</v>
      </c>
      <c r="D61" s="478">
        <v>1.26</v>
      </c>
      <c r="E61" s="476">
        <v>9.8396757592559333E-3</v>
      </c>
      <c r="F61" s="113"/>
      <c r="G61" s="113"/>
      <c r="H61" s="113"/>
      <c r="I61" s="113"/>
      <c r="J61" s="113"/>
      <c r="K61" s="38"/>
    </row>
    <row r="62" spans="1:11" x14ac:dyDescent="0.25">
      <c r="A62" s="38"/>
      <c r="B62" s="123" t="s">
        <v>81</v>
      </c>
      <c r="C62" s="124">
        <v>39</v>
      </c>
      <c r="D62" s="478">
        <v>13.032</v>
      </c>
      <c r="E62" s="476">
        <v>0.10177036071001851</v>
      </c>
      <c r="F62" s="113"/>
      <c r="G62" s="113"/>
      <c r="H62" s="113"/>
      <c r="I62" s="113"/>
      <c r="J62" s="113"/>
      <c r="K62" s="38"/>
    </row>
    <row r="63" spans="1:11" x14ac:dyDescent="0.25">
      <c r="A63" s="38"/>
      <c r="B63" s="123" t="s">
        <v>21</v>
      </c>
      <c r="C63" s="124">
        <v>18</v>
      </c>
      <c r="D63" s="478">
        <v>6.1559999999999997</v>
      </c>
      <c r="E63" s="476">
        <v>4.8073844423793269E-2</v>
      </c>
      <c r="F63" s="113"/>
      <c r="G63" s="113"/>
      <c r="H63" s="113"/>
      <c r="I63" s="113"/>
      <c r="J63" s="113"/>
      <c r="K63" s="38"/>
    </row>
    <row r="64" spans="1:11" x14ac:dyDescent="0.25">
      <c r="A64" s="38"/>
      <c r="B64" s="123" t="s">
        <v>22</v>
      </c>
      <c r="C64" s="124">
        <v>8</v>
      </c>
      <c r="D64" s="478">
        <v>3.1320000000000001</v>
      </c>
      <c r="E64" s="476">
        <v>2.4458622601579036E-2</v>
      </c>
      <c r="F64" s="113"/>
      <c r="G64" s="113"/>
      <c r="H64" s="113"/>
      <c r="I64" s="113"/>
      <c r="J64" s="113"/>
      <c r="K64" s="38"/>
    </row>
    <row r="65" spans="1:11" x14ac:dyDescent="0.25">
      <c r="A65" s="38"/>
      <c r="B65" s="127" t="s">
        <v>23</v>
      </c>
      <c r="C65" s="124">
        <v>2</v>
      </c>
      <c r="D65" s="478">
        <v>0.504</v>
      </c>
      <c r="E65" s="476">
        <v>3.9358703037023733E-3</v>
      </c>
      <c r="F65" s="113"/>
      <c r="G65" s="113"/>
      <c r="H65" s="113"/>
      <c r="I65" s="113"/>
      <c r="J65" s="113"/>
      <c r="K65" s="38"/>
    </row>
    <row r="66" spans="1:11" x14ac:dyDescent="0.25">
      <c r="A66" s="38"/>
      <c r="B66" s="123" t="s">
        <v>24</v>
      </c>
      <c r="C66" s="124">
        <v>5</v>
      </c>
      <c r="D66" s="478">
        <v>1.6919999999999999</v>
      </c>
      <c r="E66" s="476">
        <v>1.321327887671511E-2</v>
      </c>
      <c r="F66" s="113"/>
      <c r="G66" s="113"/>
      <c r="H66" s="113"/>
      <c r="I66" s="113"/>
      <c r="J66" s="113"/>
      <c r="K66" s="38"/>
    </row>
    <row r="67" spans="1:11" x14ac:dyDescent="0.25">
      <c r="A67" s="38"/>
      <c r="B67" s="123" t="s">
        <v>127</v>
      </c>
      <c r="C67" s="124">
        <v>1</v>
      </c>
      <c r="D67" s="478">
        <v>0.36</v>
      </c>
      <c r="E67" s="476">
        <v>2.8113359312159809E-3</v>
      </c>
      <c r="F67" s="113"/>
      <c r="G67" s="113"/>
      <c r="H67" s="113"/>
      <c r="I67" s="113"/>
      <c r="J67" s="113"/>
      <c r="K67" s="38"/>
    </row>
    <row r="68" spans="1:11" x14ac:dyDescent="0.25">
      <c r="A68" s="38"/>
      <c r="B68" s="123" t="s">
        <v>156</v>
      </c>
      <c r="C68" s="124"/>
      <c r="D68" s="478">
        <v>0</v>
      </c>
      <c r="E68" s="476">
        <v>0</v>
      </c>
      <c r="F68" s="113"/>
      <c r="G68" s="113"/>
      <c r="H68" s="113"/>
      <c r="I68" s="113"/>
      <c r="J68" s="113"/>
      <c r="K68" s="38"/>
    </row>
    <row r="69" spans="1:11" x14ac:dyDescent="0.25">
      <c r="A69" s="38"/>
      <c r="B69" s="128" t="s">
        <v>315</v>
      </c>
      <c r="C69" s="124">
        <v>1</v>
      </c>
      <c r="D69" s="478">
        <v>0.252</v>
      </c>
      <c r="E69" s="476">
        <v>1.9679351518511867E-3</v>
      </c>
      <c r="F69" s="113"/>
      <c r="G69" s="113"/>
      <c r="H69" s="113"/>
      <c r="I69" s="113"/>
      <c r="J69" s="113"/>
      <c r="K69" s="38"/>
    </row>
    <row r="70" spans="1:11" x14ac:dyDescent="0.25">
      <c r="A70" s="38"/>
      <c r="B70" s="123" t="s">
        <v>60</v>
      </c>
      <c r="C70" s="124"/>
      <c r="D70" s="478">
        <v>0</v>
      </c>
      <c r="E70" s="476">
        <v>0</v>
      </c>
      <c r="F70" s="113"/>
      <c r="G70" s="113"/>
      <c r="H70" s="113"/>
      <c r="I70" s="113"/>
      <c r="J70" s="113"/>
      <c r="K70" s="38"/>
    </row>
    <row r="71" spans="1:11" x14ac:dyDescent="0.25">
      <c r="A71" s="38"/>
      <c r="B71" s="123" t="s">
        <v>122</v>
      </c>
      <c r="C71" s="124"/>
      <c r="D71" s="478">
        <v>0</v>
      </c>
      <c r="E71" s="476">
        <v>0</v>
      </c>
      <c r="F71" s="113"/>
      <c r="G71" s="113"/>
      <c r="H71" s="113"/>
      <c r="I71" s="113"/>
      <c r="J71" s="113"/>
      <c r="K71" s="38"/>
    </row>
    <row r="72" spans="1:11" x14ac:dyDescent="0.25">
      <c r="A72" s="38"/>
      <c r="B72" s="123" t="s">
        <v>62</v>
      </c>
      <c r="C72" s="124"/>
      <c r="D72" s="478">
        <v>0</v>
      </c>
      <c r="E72" s="476">
        <v>0</v>
      </c>
      <c r="F72" s="113"/>
      <c r="G72" s="113"/>
      <c r="H72" s="113"/>
      <c r="I72" s="113"/>
      <c r="J72" s="113"/>
      <c r="K72" s="38"/>
    </row>
    <row r="73" spans="1:11" x14ac:dyDescent="0.25">
      <c r="A73" s="38"/>
      <c r="B73" s="123" t="s">
        <v>63</v>
      </c>
      <c r="C73" s="124"/>
      <c r="D73" s="478">
        <v>0</v>
      </c>
      <c r="E73" s="476">
        <v>0</v>
      </c>
      <c r="F73" s="113"/>
      <c r="G73" s="113"/>
      <c r="H73" s="113"/>
      <c r="I73" s="113"/>
      <c r="J73" s="113"/>
      <c r="K73" s="38"/>
    </row>
    <row r="74" spans="1:11" x14ac:dyDescent="0.25">
      <c r="A74" s="38"/>
      <c r="B74" s="123" t="s">
        <v>64</v>
      </c>
      <c r="C74" s="124"/>
      <c r="D74" s="478">
        <v>0</v>
      </c>
      <c r="E74" s="476">
        <v>0</v>
      </c>
      <c r="F74" s="113"/>
      <c r="G74" s="113"/>
      <c r="H74" s="113"/>
      <c r="I74" s="113"/>
      <c r="J74" s="113"/>
      <c r="K74" s="38"/>
    </row>
    <row r="75" spans="1:11" x14ac:dyDescent="0.25">
      <c r="A75" s="38"/>
      <c r="B75" s="123" t="s">
        <v>65</v>
      </c>
      <c r="C75" s="124">
        <v>1</v>
      </c>
      <c r="D75" s="478">
        <v>0.71199999999999997</v>
      </c>
      <c r="E75" s="476">
        <v>5.5601977306271623E-3</v>
      </c>
      <c r="F75" s="113"/>
      <c r="G75" s="113"/>
      <c r="H75" s="113"/>
      <c r="I75" s="113"/>
      <c r="J75" s="113"/>
      <c r="K75" s="38"/>
    </row>
    <row r="76" spans="1:11" x14ac:dyDescent="0.25">
      <c r="A76" s="38"/>
      <c r="B76" s="123" t="s">
        <v>157</v>
      </c>
      <c r="C76" s="124"/>
      <c r="D76" s="478">
        <v>0</v>
      </c>
      <c r="E76" s="476">
        <v>0</v>
      </c>
      <c r="F76" s="113"/>
      <c r="G76" s="113"/>
      <c r="H76" s="113"/>
      <c r="I76" s="113"/>
      <c r="J76" s="113"/>
      <c r="K76" s="38"/>
    </row>
    <row r="77" spans="1:11" x14ac:dyDescent="0.25">
      <c r="A77" s="38"/>
      <c r="B77" s="123" t="s">
        <v>158</v>
      </c>
      <c r="C77" s="124"/>
      <c r="D77" s="129">
        <v>0</v>
      </c>
      <c r="E77" s="476">
        <v>0</v>
      </c>
      <c r="F77" s="113"/>
      <c r="G77" s="113"/>
      <c r="H77" s="113"/>
      <c r="I77" s="113"/>
      <c r="J77" s="113"/>
      <c r="K77" s="38"/>
    </row>
    <row r="78" spans="1:11" x14ac:dyDescent="0.25">
      <c r="A78" s="38"/>
      <c r="B78" s="123" t="s">
        <v>159</v>
      </c>
      <c r="C78" s="124"/>
      <c r="D78" s="478">
        <v>0</v>
      </c>
      <c r="E78" s="476">
        <v>0</v>
      </c>
      <c r="F78" s="113"/>
      <c r="G78" s="113"/>
      <c r="H78" s="113"/>
      <c r="I78" s="113"/>
      <c r="J78" s="113"/>
      <c r="K78" s="38"/>
    </row>
    <row r="79" spans="1:11" x14ac:dyDescent="0.25">
      <c r="A79" s="38"/>
      <c r="B79" s="123" t="s">
        <v>160</v>
      </c>
      <c r="C79" s="124">
        <v>115</v>
      </c>
      <c r="D79" s="478">
        <v>82.245999999999995</v>
      </c>
      <c r="E79" s="476">
        <v>0.64228093055219337</v>
      </c>
      <c r="F79" s="113"/>
      <c r="G79" s="113"/>
      <c r="H79" s="113"/>
      <c r="I79" s="113"/>
      <c r="J79" s="113"/>
      <c r="K79" s="38"/>
    </row>
    <row r="80" spans="1:11" x14ac:dyDescent="0.25">
      <c r="A80" s="38"/>
      <c r="B80" s="123" t="s">
        <v>76</v>
      </c>
      <c r="C80" s="124">
        <v>4</v>
      </c>
      <c r="D80" s="478">
        <v>2.8479999999999999</v>
      </c>
      <c r="E80" s="476">
        <v>2.2240790922508649E-2</v>
      </c>
      <c r="F80" s="113"/>
      <c r="G80" s="113"/>
      <c r="H80" s="113"/>
      <c r="I80" s="113"/>
      <c r="J80" s="113"/>
      <c r="K80" s="38"/>
    </row>
    <row r="81" spans="1:11" x14ac:dyDescent="0.25">
      <c r="A81" s="38"/>
      <c r="B81" s="123" t="s">
        <v>155</v>
      </c>
      <c r="C81" s="124"/>
      <c r="D81" s="478">
        <v>0</v>
      </c>
      <c r="E81" s="476">
        <v>0</v>
      </c>
      <c r="F81" s="113"/>
      <c r="G81" s="79"/>
      <c r="H81" s="79"/>
      <c r="I81" s="113"/>
      <c r="J81" s="113"/>
      <c r="K81" s="38"/>
    </row>
    <row r="82" spans="1:11" x14ac:dyDescent="0.25">
      <c r="A82" s="38"/>
      <c r="B82" s="123" t="s">
        <v>126</v>
      </c>
      <c r="C82" s="124">
        <v>1</v>
      </c>
      <c r="D82" s="129">
        <v>0.71199999999999997</v>
      </c>
      <c r="E82" s="476">
        <v>5.5601977306271623E-3</v>
      </c>
      <c r="F82" s="113"/>
      <c r="G82" s="113"/>
      <c r="H82" s="113"/>
      <c r="I82" s="113"/>
      <c r="J82" s="113"/>
      <c r="K82" s="38"/>
    </row>
    <row r="83" spans="1:11" x14ac:dyDescent="0.25">
      <c r="A83" s="38"/>
      <c r="B83" s="123" t="s">
        <v>72</v>
      </c>
      <c r="C83" s="124">
        <v>3</v>
      </c>
      <c r="D83" s="478">
        <v>1.2150000000000001</v>
      </c>
      <c r="E83" s="476">
        <v>9.4882587678539361E-3</v>
      </c>
      <c r="F83" s="113"/>
      <c r="G83" s="79"/>
      <c r="H83" s="79"/>
      <c r="I83" s="113"/>
      <c r="J83" s="113"/>
      <c r="K83" s="38"/>
    </row>
    <row r="84" spans="1:11" x14ac:dyDescent="0.25">
      <c r="A84" s="38"/>
      <c r="B84" s="123" t="s">
        <v>73</v>
      </c>
      <c r="C84" s="124"/>
      <c r="D84" s="478">
        <v>0</v>
      </c>
      <c r="E84" s="476">
        <v>0</v>
      </c>
      <c r="F84" s="113"/>
      <c r="G84" s="79"/>
      <c r="H84" s="79"/>
      <c r="I84" s="113"/>
      <c r="J84" s="113"/>
      <c r="K84" s="38"/>
    </row>
    <row r="85" spans="1:11" x14ac:dyDescent="0.25">
      <c r="A85" s="38"/>
      <c r="B85" s="123" t="s">
        <v>161</v>
      </c>
      <c r="C85" s="124"/>
      <c r="D85" s="478">
        <v>0</v>
      </c>
      <c r="E85" s="476">
        <v>0</v>
      </c>
      <c r="F85" s="113"/>
      <c r="G85" s="113"/>
      <c r="H85" s="113"/>
      <c r="I85" s="113"/>
      <c r="J85" s="113"/>
      <c r="K85" s="38"/>
    </row>
    <row r="86" spans="1:11" x14ac:dyDescent="0.25">
      <c r="A86" s="38"/>
      <c r="B86" s="479" t="s">
        <v>31</v>
      </c>
      <c r="C86" s="515">
        <v>242</v>
      </c>
      <c r="D86" s="516">
        <v>128.053</v>
      </c>
      <c r="E86" s="484">
        <v>1</v>
      </c>
      <c r="F86" s="64"/>
      <c r="G86" s="113"/>
      <c r="H86" s="113"/>
      <c r="I86" s="113"/>
      <c r="J86" s="113"/>
      <c r="K86" s="38"/>
    </row>
    <row r="87" spans="1:11" x14ac:dyDescent="0.25">
      <c r="A87" s="38"/>
      <c r="B87" s="131" t="s">
        <v>741</v>
      </c>
      <c r="C87" s="113"/>
      <c r="D87" s="113"/>
      <c r="E87" s="113"/>
      <c r="F87" s="113"/>
      <c r="G87" s="113"/>
      <c r="H87" s="113"/>
      <c r="I87" s="113"/>
      <c r="J87" s="113"/>
      <c r="K87" s="38"/>
    </row>
    <row r="88" spans="1:11" x14ac:dyDescent="0.25">
      <c r="A88" s="38"/>
      <c r="B88" s="131"/>
      <c r="C88" s="113"/>
      <c r="D88" s="113"/>
      <c r="E88" s="113"/>
      <c r="F88" s="113"/>
      <c r="G88" s="113"/>
      <c r="H88" s="113"/>
      <c r="I88" s="113"/>
      <c r="J88" s="113"/>
      <c r="K88" s="38"/>
    </row>
    <row r="89" spans="1:11" x14ac:dyDescent="0.25">
      <c r="A89" s="38"/>
      <c r="B89" s="115"/>
      <c r="C89" s="113"/>
      <c r="D89" s="113"/>
      <c r="E89" s="113"/>
      <c r="F89" s="113"/>
      <c r="G89" s="113"/>
      <c r="H89" s="113"/>
      <c r="I89" s="113"/>
      <c r="J89" s="113"/>
      <c r="K89" s="38"/>
    </row>
    <row r="90" spans="1:11" x14ac:dyDescent="0.25">
      <c r="A90" s="10" t="s">
        <v>275</v>
      </c>
      <c r="B90" s="107" t="s">
        <v>619</v>
      </c>
      <c r="C90" s="113"/>
      <c r="D90" s="113"/>
      <c r="E90" s="113"/>
      <c r="F90" s="113"/>
      <c r="G90" s="113"/>
      <c r="H90" s="113"/>
      <c r="I90" s="113"/>
      <c r="J90" s="113"/>
      <c r="K90" s="38"/>
    </row>
    <row r="91" spans="1:11" x14ac:dyDescent="0.25">
      <c r="A91" s="38"/>
      <c r="B91" s="284"/>
      <c r="C91" s="265" t="s">
        <v>178</v>
      </c>
      <c r="D91" s="265" t="s">
        <v>59</v>
      </c>
      <c r="E91" s="293" t="s">
        <v>452</v>
      </c>
      <c r="F91" s="180" t="s">
        <v>59</v>
      </c>
      <c r="G91" s="372"/>
      <c r="H91" s="113"/>
      <c r="I91" s="113"/>
      <c r="J91" s="113"/>
      <c r="K91" s="38"/>
    </row>
    <row r="92" spans="1:11" x14ac:dyDescent="0.25">
      <c r="A92" s="38"/>
      <c r="B92" s="62" t="s">
        <v>162</v>
      </c>
      <c r="C92" s="262">
        <v>86</v>
      </c>
      <c r="D92" s="58">
        <v>71.074380165289298</v>
      </c>
      <c r="E92" s="517">
        <v>91.072999999999993</v>
      </c>
      <c r="F92" s="476">
        <v>0.71121332573231399</v>
      </c>
      <c r="G92" s="113"/>
      <c r="H92" s="113"/>
      <c r="I92" s="113"/>
      <c r="J92" s="113"/>
      <c r="K92" s="38"/>
    </row>
    <row r="93" spans="1:11" x14ac:dyDescent="0.25">
      <c r="A93" s="38"/>
      <c r="B93" s="62" t="s">
        <v>163</v>
      </c>
      <c r="C93" s="262">
        <v>15</v>
      </c>
      <c r="D93" s="58">
        <v>12.396694214876</v>
      </c>
      <c r="E93" s="517">
        <v>15.756</v>
      </c>
      <c r="F93" s="476">
        <v>0.123042802589553</v>
      </c>
      <c r="G93" s="113"/>
      <c r="H93" s="113"/>
      <c r="I93" s="113"/>
      <c r="J93" s="113"/>
      <c r="K93" s="38"/>
    </row>
    <row r="94" spans="1:11" x14ac:dyDescent="0.25">
      <c r="A94" s="38"/>
      <c r="B94" s="62" t="s">
        <v>164</v>
      </c>
      <c r="C94" s="262">
        <v>5</v>
      </c>
      <c r="D94" s="58">
        <v>4.1322314049586799</v>
      </c>
      <c r="E94" s="517">
        <v>5.2519999999999998</v>
      </c>
      <c r="F94" s="476">
        <v>4.1014267529850906E-2</v>
      </c>
      <c r="G94" s="113"/>
      <c r="H94" s="113"/>
      <c r="I94" s="113"/>
      <c r="J94" s="113"/>
      <c r="K94" s="38"/>
    </row>
    <row r="95" spans="1:11" x14ac:dyDescent="0.25">
      <c r="A95" s="38"/>
      <c r="B95" s="62" t="s">
        <v>165</v>
      </c>
      <c r="C95" s="262">
        <v>3</v>
      </c>
      <c r="D95" s="58">
        <v>2.4793388429752099</v>
      </c>
      <c r="E95" s="517">
        <v>3.2160000000000002</v>
      </c>
      <c r="F95" s="476">
        <v>2.5114600985529402E-2</v>
      </c>
      <c r="G95" s="113"/>
      <c r="H95" s="113"/>
      <c r="I95" s="113"/>
      <c r="J95" s="113"/>
      <c r="K95" s="38"/>
    </row>
    <row r="96" spans="1:11" x14ac:dyDescent="0.25">
      <c r="A96" s="38"/>
      <c r="B96" s="62" t="s">
        <v>166</v>
      </c>
      <c r="C96" s="262">
        <v>11</v>
      </c>
      <c r="D96" s="58">
        <v>9.0909090909090899</v>
      </c>
      <c r="E96" s="517">
        <v>11.683999999999999</v>
      </c>
      <c r="F96" s="476">
        <v>9.1243469500909793E-2</v>
      </c>
      <c r="G96" s="113"/>
      <c r="H96" s="113"/>
      <c r="I96" s="113"/>
      <c r="J96" s="113"/>
      <c r="K96" s="38"/>
    </row>
    <row r="97" spans="1:11" x14ac:dyDescent="0.25">
      <c r="A97" s="38"/>
      <c r="B97" s="62" t="s">
        <v>87</v>
      </c>
      <c r="C97" s="58">
        <v>1</v>
      </c>
      <c r="D97" s="58">
        <v>0.826446280991736</v>
      </c>
      <c r="E97" s="517">
        <v>1.0720000000000001</v>
      </c>
      <c r="F97" s="476">
        <v>8.3715336618431398E-3</v>
      </c>
      <c r="G97" s="113"/>
      <c r="H97" s="113"/>
      <c r="I97" s="113"/>
      <c r="J97" s="113"/>
      <c r="K97" s="38"/>
    </row>
    <row r="98" spans="1:11" x14ac:dyDescent="0.25">
      <c r="A98" s="38"/>
      <c r="B98" s="62" t="s">
        <v>167</v>
      </c>
      <c r="C98" s="262"/>
      <c r="D98" s="262"/>
      <c r="E98" s="517"/>
      <c r="F98" s="476">
        <v>0</v>
      </c>
      <c r="G98" s="113"/>
      <c r="H98" s="113"/>
      <c r="I98" s="113"/>
      <c r="J98" s="113"/>
      <c r="K98" s="38"/>
    </row>
    <row r="99" spans="1:11" x14ac:dyDescent="0.25">
      <c r="A99" s="38"/>
      <c r="B99" s="284" t="s">
        <v>31</v>
      </c>
      <c r="C99" s="285">
        <v>121</v>
      </c>
      <c r="D99" s="285">
        <v>100.00000000000001</v>
      </c>
      <c r="E99" s="518">
        <v>128.05299999999997</v>
      </c>
      <c r="F99" s="484">
        <v>1.0000000000000002E-2</v>
      </c>
      <c r="G99" s="113"/>
      <c r="H99" s="113"/>
      <c r="I99" s="113"/>
      <c r="J99" s="113"/>
      <c r="K99" s="38"/>
    </row>
    <row r="100" spans="1:11" x14ac:dyDescent="0.25">
      <c r="A100" s="38"/>
      <c r="B100" s="480" t="s">
        <v>740</v>
      </c>
      <c r="C100" s="122"/>
      <c r="D100" s="314"/>
      <c r="E100" s="113"/>
      <c r="F100" s="113"/>
      <c r="G100" s="113"/>
      <c r="H100" s="113"/>
      <c r="I100" s="113"/>
      <c r="J100" s="113"/>
      <c r="K100" s="38"/>
    </row>
    <row r="101" spans="1:11" x14ac:dyDescent="0.25">
      <c r="A101" s="38"/>
      <c r="B101" s="132"/>
      <c r="C101" s="122"/>
      <c r="D101" s="314"/>
      <c r="E101" s="113"/>
      <c r="F101" s="113"/>
      <c r="G101" s="113"/>
      <c r="H101" s="113"/>
      <c r="I101" s="113"/>
      <c r="J101" s="113"/>
      <c r="K101" s="38"/>
    </row>
    <row r="102" spans="1:11" x14ac:dyDescent="0.25">
      <c r="A102" s="10" t="s">
        <v>276</v>
      </c>
      <c r="B102" s="30" t="s">
        <v>609</v>
      </c>
      <c r="C102" s="30"/>
      <c r="D102" s="314"/>
      <c r="E102" s="113"/>
      <c r="F102" s="113"/>
      <c r="G102" s="113"/>
      <c r="H102" s="113"/>
      <c r="I102" s="113"/>
      <c r="J102" s="113"/>
      <c r="K102" s="38"/>
    </row>
    <row r="103" spans="1:11" x14ac:dyDescent="0.25">
      <c r="A103" s="38"/>
      <c r="B103" s="34" t="s">
        <v>88</v>
      </c>
      <c r="C103" s="40"/>
      <c r="D103" s="315" t="s">
        <v>178</v>
      </c>
      <c r="E103" s="316" t="s">
        <v>59</v>
      </c>
      <c r="F103" s="113"/>
      <c r="G103" s="113"/>
      <c r="H103" s="113"/>
      <c r="I103" s="113"/>
      <c r="J103" s="113"/>
      <c r="K103" s="38"/>
    </row>
    <row r="104" spans="1:11" x14ac:dyDescent="0.25">
      <c r="A104" s="38"/>
      <c r="B104" s="34" t="s">
        <v>89</v>
      </c>
      <c r="C104" s="34" t="s">
        <v>128</v>
      </c>
      <c r="D104" s="130">
        <v>121</v>
      </c>
      <c r="E104" s="476">
        <v>0.52838427947598299</v>
      </c>
      <c r="F104" s="113"/>
      <c r="G104" s="113"/>
      <c r="H104" s="113"/>
      <c r="I104" s="113"/>
      <c r="J104" s="113"/>
      <c r="K104" s="38"/>
    </row>
    <row r="105" spans="1:11" x14ac:dyDescent="0.25">
      <c r="A105" s="38"/>
      <c r="B105" s="34"/>
      <c r="C105" s="34" t="s">
        <v>129</v>
      </c>
      <c r="D105" s="130">
        <v>74</v>
      </c>
      <c r="E105" s="476">
        <v>0.61157024793388404</v>
      </c>
      <c r="F105" s="113"/>
      <c r="G105" s="113"/>
      <c r="H105" s="113"/>
      <c r="I105" s="113"/>
      <c r="J105" s="113"/>
      <c r="K105" s="38"/>
    </row>
    <row r="106" spans="1:11" x14ac:dyDescent="0.25">
      <c r="A106" s="38"/>
      <c r="B106" s="34" t="s">
        <v>15</v>
      </c>
      <c r="C106" s="34" t="s">
        <v>128</v>
      </c>
      <c r="D106" s="130">
        <v>59</v>
      </c>
      <c r="E106" s="476">
        <v>0.25764192139738001</v>
      </c>
      <c r="F106" s="113"/>
      <c r="G106" s="113"/>
      <c r="H106" s="113"/>
      <c r="I106" s="113"/>
      <c r="J106" s="113"/>
      <c r="K106" s="38"/>
    </row>
    <row r="107" spans="1:11" x14ac:dyDescent="0.25">
      <c r="A107" s="38"/>
      <c r="B107" s="34"/>
      <c r="C107" s="34" t="s">
        <v>129</v>
      </c>
      <c r="D107" s="130">
        <v>29</v>
      </c>
      <c r="E107" s="476">
        <v>0.23966942148760301</v>
      </c>
      <c r="F107" s="113"/>
      <c r="G107" s="113"/>
      <c r="H107" s="113"/>
      <c r="I107" s="113"/>
      <c r="J107" s="113"/>
      <c r="K107" s="38"/>
    </row>
    <row r="108" spans="1:11" x14ac:dyDescent="0.25">
      <c r="A108" s="38"/>
      <c r="B108" s="34" t="s">
        <v>16</v>
      </c>
      <c r="C108" s="34" t="s">
        <v>128</v>
      </c>
      <c r="D108" s="130">
        <v>14</v>
      </c>
      <c r="E108" s="476">
        <v>6.1135371179039305E-2</v>
      </c>
      <c r="F108" s="113"/>
      <c r="G108" s="113"/>
      <c r="H108" s="113"/>
      <c r="I108" s="113"/>
      <c r="J108" s="113"/>
      <c r="K108" s="38"/>
    </row>
    <row r="109" spans="1:11" x14ac:dyDescent="0.25">
      <c r="A109" s="38"/>
      <c r="B109" s="34"/>
      <c r="C109" s="34" t="s">
        <v>129</v>
      </c>
      <c r="D109" s="130">
        <v>3</v>
      </c>
      <c r="E109" s="476">
        <v>2.4793388429752098E-2</v>
      </c>
      <c r="F109" s="113"/>
      <c r="G109" s="113"/>
      <c r="H109" s="113"/>
      <c r="I109" s="113"/>
      <c r="J109" s="113"/>
      <c r="K109" s="38"/>
    </row>
    <row r="110" spans="1:11" x14ac:dyDescent="0.25">
      <c r="A110" s="38"/>
      <c r="B110" s="34" t="s">
        <v>17</v>
      </c>
      <c r="C110" s="34" t="s">
        <v>128</v>
      </c>
      <c r="D110" s="130">
        <v>1</v>
      </c>
      <c r="E110" s="476">
        <v>4.3668122270742399E-3</v>
      </c>
      <c r="F110" s="113"/>
      <c r="G110" s="113"/>
      <c r="H110" s="113"/>
      <c r="I110" s="113"/>
      <c r="J110" s="113"/>
      <c r="K110" s="38"/>
    </row>
    <row r="111" spans="1:11" x14ac:dyDescent="0.25">
      <c r="A111" s="38"/>
      <c r="B111" s="34"/>
      <c r="C111" s="34" t="s">
        <v>129</v>
      </c>
      <c r="D111" s="130"/>
      <c r="E111" s="476">
        <v>0</v>
      </c>
      <c r="F111" s="113"/>
      <c r="G111" s="113"/>
      <c r="H111" s="113"/>
      <c r="I111" s="113"/>
      <c r="J111" s="113"/>
      <c r="K111" s="38"/>
    </row>
    <row r="112" spans="1:11" x14ac:dyDescent="0.25">
      <c r="A112" s="38"/>
      <c r="B112" s="34" t="s">
        <v>90</v>
      </c>
      <c r="C112" s="34" t="s">
        <v>128</v>
      </c>
      <c r="D112" s="130"/>
      <c r="E112" s="476">
        <v>0</v>
      </c>
      <c r="F112" s="113"/>
      <c r="G112" s="113"/>
      <c r="H112" s="113"/>
      <c r="I112" s="113"/>
      <c r="J112" s="113"/>
      <c r="K112" s="38"/>
    </row>
    <row r="113" spans="1:11" x14ac:dyDescent="0.25">
      <c r="A113" s="38"/>
      <c r="B113" s="34"/>
      <c r="C113" s="34" t="s">
        <v>129</v>
      </c>
      <c r="D113" s="130"/>
      <c r="E113" s="476">
        <v>0</v>
      </c>
      <c r="F113" s="113"/>
      <c r="G113" s="113"/>
      <c r="H113" s="113"/>
      <c r="I113" s="113"/>
      <c r="J113" s="113"/>
      <c r="K113" s="38"/>
    </row>
    <row r="114" spans="1:11" x14ac:dyDescent="0.25">
      <c r="A114" s="38"/>
      <c r="B114" s="34" t="s">
        <v>701</v>
      </c>
      <c r="C114" s="34" t="s">
        <v>128</v>
      </c>
      <c r="D114" s="130">
        <v>34</v>
      </c>
      <c r="E114" s="476">
        <v>0.148471615720524</v>
      </c>
      <c r="F114" s="113"/>
      <c r="G114" s="113"/>
      <c r="H114" s="113"/>
      <c r="I114" s="113"/>
      <c r="J114" s="113"/>
      <c r="K114" s="38"/>
    </row>
    <row r="115" spans="1:11" x14ac:dyDescent="0.25">
      <c r="A115" s="38"/>
      <c r="B115" s="34"/>
      <c r="C115" s="34" t="s">
        <v>129</v>
      </c>
      <c r="D115" s="130">
        <v>15</v>
      </c>
      <c r="E115" s="476">
        <v>0.12396694214876</v>
      </c>
      <c r="F115" s="113"/>
      <c r="G115" s="113"/>
      <c r="H115" s="113"/>
      <c r="I115" s="113"/>
      <c r="J115" s="113"/>
      <c r="K115" s="38"/>
    </row>
    <row r="116" spans="1:11" x14ac:dyDescent="0.25">
      <c r="A116" s="38"/>
      <c r="B116" s="35" t="s">
        <v>610</v>
      </c>
      <c r="C116" s="35"/>
      <c r="D116" s="481">
        <v>229</v>
      </c>
      <c r="E116" s="484">
        <v>1.0000000000000007</v>
      </c>
      <c r="F116" s="113"/>
      <c r="G116" s="113"/>
      <c r="H116" s="113"/>
      <c r="I116" s="113"/>
      <c r="J116" s="113"/>
      <c r="K116" s="38"/>
    </row>
    <row r="117" spans="1:11" x14ac:dyDescent="0.25">
      <c r="A117" s="38"/>
      <c r="B117" s="35" t="s">
        <v>611</v>
      </c>
      <c r="C117" s="35"/>
      <c r="D117" s="481">
        <v>121</v>
      </c>
      <c r="E117" s="484">
        <v>0.99999999999999911</v>
      </c>
      <c r="F117" s="113"/>
      <c r="G117" s="113"/>
      <c r="H117" s="113"/>
      <c r="I117" s="113"/>
      <c r="J117" s="113"/>
      <c r="K117" s="38"/>
    </row>
    <row r="118" spans="1:11" x14ac:dyDescent="0.25">
      <c r="A118" s="38"/>
      <c r="B118" s="32"/>
      <c r="C118" s="31"/>
      <c r="D118" s="314"/>
      <c r="E118" s="122"/>
      <c r="F118" s="113"/>
      <c r="G118" s="113"/>
      <c r="H118" s="113"/>
      <c r="I118" s="113"/>
      <c r="J118" s="113"/>
      <c r="K118" s="38"/>
    </row>
    <row r="119" spans="1:11" x14ac:dyDescent="0.25">
      <c r="A119" s="38"/>
      <c r="B119" s="32"/>
      <c r="C119" s="31"/>
      <c r="D119" s="314"/>
      <c r="E119" s="122"/>
      <c r="F119" s="113"/>
      <c r="G119" s="113"/>
      <c r="H119" s="113"/>
      <c r="I119" s="113"/>
      <c r="J119" s="113"/>
      <c r="K119" s="38"/>
    </row>
    <row r="120" spans="1:11" x14ac:dyDescent="0.25">
      <c r="A120" s="10" t="s">
        <v>277</v>
      </c>
      <c r="B120" s="30" t="s">
        <v>628</v>
      </c>
      <c r="C120" s="30"/>
      <c r="D120" s="314"/>
      <c r="E120" s="122"/>
      <c r="F120" s="113"/>
      <c r="G120" s="113"/>
      <c r="H120" s="113"/>
      <c r="I120" s="113"/>
      <c r="J120" s="113"/>
      <c r="K120" s="38"/>
    </row>
    <row r="121" spans="1:11" x14ac:dyDescent="0.25">
      <c r="A121" s="38"/>
      <c r="B121" s="34" t="s">
        <v>88</v>
      </c>
      <c r="C121" s="40"/>
      <c r="D121" s="315" t="s">
        <v>553</v>
      </c>
      <c r="E121" s="316" t="s">
        <v>59</v>
      </c>
      <c r="F121" s="113"/>
      <c r="H121" s="113"/>
      <c r="I121" s="113"/>
      <c r="J121" s="113"/>
      <c r="K121" s="38"/>
    </row>
    <row r="122" spans="1:11" x14ac:dyDescent="0.25">
      <c r="A122" s="38"/>
      <c r="B122" s="34" t="s">
        <v>89</v>
      </c>
      <c r="C122" s="34" t="s">
        <v>621</v>
      </c>
      <c r="D122" s="130">
        <v>128.41200000000001</v>
      </c>
      <c r="E122" s="476">
        <v>0.53588732394366201</v>
      </c>
      <c r="F122" s="113"/>
      <c r="G122" s="113"/>
      <c r="H122" s="113"/>
      <c r="I122" s="113"/>
      <c r="J122" s="113"/>
      <c r="K122" s="38"/>
    </row>
    <row r="123" spans="1:11" x14ac:dyDescent="0.25">
      <c r="A123" s="38"/>
      <c r="B123" s="34"/>
      <c r="C123" s="34" t="s">
        <v>6</v>
      </c>
      <c r="D123" s="130">
        <v>78.649000000000001</v>
      </c>
      <c r="E123" s="476">
        <v>0.61419099903945995</v>
      </c>
      <c r="F123" s="113"/>
      <c r="G123" s="113"/>
      <c r="H123" s="113"/>
      <c r="I123" s="113"/>
      <c r="J123" s="113"/>
      <c r="K123" s="38"/>
    </row>
    <row r="124" spans="1:11" x14ac:dyDescent="0.25">
      <c r="A124" s="38"/>
      <c r="B124" s="34" t="s">
        <v>15</v>
      </c>
      <c r="C124" s="34" t="s">
        <v>621</v>
      </c>
      <c r="D124" s="130">
        <v>60.548000000000002</v>
      </c>
      <c r="E124" s="476">
        <v>0.25267814293166402</v>
      </c>
      <c r="F124" s="113"/>
      <c r="G124" s="113"/>
      <c r="H124" s="113"/>
      <c r="I124" s="113"/>
      <c r="J124" s="113"/>
      <c r="K124" s="38"/>
    </row>
    <row r="125" spans="1:11" x14ac:dyDescent="0.25">
      <c r="A125" s="38"/>
      <c r="B125" s="34"/>
      <c r="C125" s="34" t="s">
        <v>6</v>
      </c>
      <c r="D125" s="130">
        <v>30.22</v>
      </c>
      <c r="E125" s="476">
        <v>0.23599603289263002</v>
      </c>
      <c r="F125" s="113"/>
      <c r="G125" s="113"/>
      <c r="H125" s="113"/>
      <c r="I125" s="113"/>
      <c r="J125" s="113"/>
      <c r="K125" s="38"/>
    </row>
    <row r="126" spans="1:11" x14ac:dyDescent="0.25">
      <c r="A126" s="38"/>
      <c r="B126" s="34" t="s">
        <v>16</v>
      </c>
      <c r="C126" s="34" t="s">
        <v>621</v>
      </c>
      <c r="D126" s="130">
        <v>14.144</v>
      </c>
      <c r="E126" s="476">
        <v>5.9025560772039604E-2</v>
      </c>
      <c r="F126" s="113"/>
      <c r="G126" s="113"/>
      <c r="H126" s="113"/>
      <c r="I126" s="113"/>
      <c r="J126" s="113"/>
      <c r="K126" s="38"/>
    </row>
    <row r="127" spans="1:11" x14ac:dyDescent="0.25">
      <c r="A127" s="38"/>
      <c r="B127" s="34"/>
      <c r="C127" s="34" t="s">
        <v>6</v>
      </c>
      <c r="D127" s="130">
        <v>2.8919999999999999</v>
      </c>
      <c r="E127" s="476">
        <v>2.2584398647435E-2</v>
      </c>
      <c r="F127" s="113"/>
      <c r="G127" s="113"/>
      <c r="H127" s="113"/>
      <c r="I127" s="113"/>
      <c r="J127" s="113"/>
      <c r="K127" s="38"/>
    </row>
    <row r="128" spans="1:11" x14ac:dyDescent="0.25">
      <c r="A128" s="38"/>
      <c r="B128" s="34" t="s">
        <v>17</v>
      </c>
      <c r="C128" s="34" t="s">
        <v>621</v>
      </c>
      <c r="D128" s="130">
        <v>0.96399999999999997</v>
      </c>
      <c r="E128" s="476">
        <v>4.0229525299947796E-3</v>
      </c>
      <c r="F128" s="113"/>
      <c r="G128" s="113"/>
      <c r="H128" s="113"/>
      <c r="I128" s="113"/>
      <c r="J128" s="113"/>
      <c r="K128" s="38"/>
    </row>
    <row r="129" spans="1:11" x14ac:dyDescent="0.25">
      <c r="A129" s="38"/>
      <c r="B129" s="34"/>
      <c r="C129" s="34" t="s">
        <v>6</v>
      </c>
      <c r="D129" s="130"/>
      <c r="E129" s="476">
        <v>0</v>
      </c>
      <c r="F129" s="113"/>
      <c r="G129" s="113"/>
      <c r="H129" s="113"/>
      <c r="I129" s="113"/>
      <c r="J129" s="113"/>
      <c r="K129" s="38"/>
    </row>
    <row r="130" spans="1:11" x14ac:dyDescent="0.25">
      <c r="A130" s="38"/>
      <c r="B130" s="34" t="s">
        <v>90</v>
      </c>
      <c r="C130" s="34" t="s">
        <v>621</v>
      </c>
      <c r="D130" s="130"/>
      <c r="E130" s="476">
        <v>0</v>
      </c>
      <c r="F130" s="113"/>
      <c r="G130" s="113"/>
      <c r="H130" s="113"/>
      <c r="I130" s="113"/>
      <c r="J130" s="113"/>
      <c r="K130" s="38"/>
    </row>
    <row r="131" spans="1:11" x14ac:dyDescent="0.25">
      <c r="A131" s="38"/>
      <c r="B131" s="34"/>
      <c r="C131" s="34" t="s">
        <v>6</v>
      </c>
      <c r="D131" s="130"/>
      <c r="E131" s="476">
        <v>0</v>
      </c>
      <c r="F131" s="113"/>
      <c r="G131" s="113"/>
      <c r="H131" s="113"/>
      <c r="I131" s="113"/>
      <c r="J131" s="113"/>
      <c r="K131" s="38"/>
    </row>
    <row r="132" spans="1:11" x14ac:dyDescent="0.25">
      <c r="A132" s="38"/>
      <c r="B132" s="34" t="s">
        <v>701</v>
      </c>
      <c r="C132" s="34" t="s">
        <v>621</v>
      </c>
      <c r="D132" s="130">
        <v>35.557000000000002</v>
      </c>
      <c r="E132" s="476">
        <v>0.14838601982263999</v>
      </c>
      <c r="F132" s="113"/>
      <c r="G132" s="113"/>
      <c r="H132" s="113"/>
      <c r="I132" s="113"/>
      <c r="J132" s="113"/>
      <c r="K132" s="38"/>
    </row>
    <row r="133" spans="1:11" x14ac:dyDescent="0.25">
      <c r="A133" s="38"/>
      <c r="B133" s="34"/>
      <c r="C133" s="34" t="s">
        <v>6</v>
      </c>
      <c r="D133" s="130">
        <v>16.292000000000002</v>
      </c>
      <c r="E133" s="476">
        <v>0.127228569420474</v>
      </c>
      <c r="F133" s="113"/>
      <c r="G133" s="113"/>
      <c r="H133" s="113"/>
      <c r="I133" s="113"/>
      <c r="J133" s="113"/>
      <c r="K133" s="38"/>
    </row>
    <row r="134" spans="1:11" x14ac:dyDescent="0.25">
      <c r="A134" s="38"/>
      <c r="B134" s="35" t="s">
        <v>613</v>
      </c>
      <c r="C134" s="35"/>
      <c r="D134" s="481">
        <v>239.625</v>
      </c>
      <c r="E134" s="484">
        <v>1.0000000000000002</v>
      </c>
      <c r="F134" s="113"/>
      <c r="G134" s="113"/>
      <c r="H134" s="113"/>
      <c r="I134" s="113"/>
      <c r="J134" s="113"/>
      <c r="K134" s="38"/>
    </row>
    <row r="135" spans="1:11" x14ac:dyDescent="0.25">
      <c r="A135" s="38"/>
      <c r="B135" s="35" t="s">
        <v>614</v>
      </c>
      <c r="C135" s="35"/>
      <c r="D135" s="481">
        <v>128.053</v>
      </c>
      <c r="E135" s="484">
        <v>0.999999999999999</v>
      </c>
      <c r="F135" s="113"/>
      <c r="G135" s="113"/>
      <c r="H135" s="113"/>
      <c r="I135" s="113"/>
      <c r="J135" s="113"/>
      <c r="K135" s="38"/>
    </row>
    <row r="136" spans="1:11" x14ac:dyDescent="0.25">
      <c r="A136" s="38"/>
      <c r="B136" s="32"/>
      <c r="C136" s="31"/>
      <c r="D136" s="314"/>
      <c r="E136" s="122"/>
      <c r="F136" s="113"/>
      <c r="G136" s="113"/>
      <c r="H136" s="113"/>
      <c r="I136" s="113"/>
      <c r="J136" s="113"/>
      <c r="K136" s="38"/>
    </row>
    <row r="137" spans="1:11" x14ac:dyDescent="0.25">
      <c r="A137" s="38"/>
      <c r="B137" s="32"/>
      <c r="C137" s="31"/>
      <c r="D137" s="314"/>
      <c r="E137" s="122"/>
      <c r="F137" s="113"/>
      <c r="G137" s="113"/>
      <c r="H137" s="113"/>
      <c r="I137" s="113"/>
      <c r="J137" s="113"/>
      <c r="K137" s="38"/>
    </row>
    <row r="138" spans="1:11" x14ac:dyDescent="0.25">
      <c r="A138" s="10" t="s">
        <v>278</v>
      </c>
      <c r="B138" s="30" t="s">
        <v>629</v>
      </c>
      <c r="C138" s="30"/>
      <c r="D138" s="314"/>
      <c r="E138" s="122"/>
      <c r="F138" s="113"/>
      <c r="G138" s="113"/>
      <c r="H138" s="113"/>
      <c r="I138" s="113"/>
      <c r="J138" s="113"/>
      <c r="K138" s="38"/>
    </row>
    <row r="139" spans="1:11" x14ac:dyDescent="0.25">
      <c r="A139" s="38"/>
      <c r="B139" s="34" t="s">
        <v>88</v>
      </c>
      <c r="C139" s="40"/>
      <c r="D139" s="316" t="s">
        <v>59</v>
      </c>
      <c r="E139" s="122"/>
      <c r="F139" s="113"/>
      <c r="G139" s="113"/>
      <c r="H139" s="113"/>
      <c r="I139" s="113"/>
      <c r="J139" s="113"/>
      <c r="K139" s="38"/>
    </row>
    <row r="140" spans="1:11" x14ac:dyDescent="0.25">
      <c r="A140" s="38"/>
      <c r="B140" s="34" t="s">
        <v>89</v>
      </c>
      <c r="C140" s="34" t="s">
        <v>622</v>
      </c>
      <c r="D140" s="476">
        <v>0.61157024793388404</v>
      </c>
      <c r="E140" s="122"/>
      <c r="F140" s="113"/>
      <c r="G140" s="113"/>
      <c r="H140" s="113"/>
      <c r="I140" s="113"/>
      <c r="J140" s="113"/>
      <c r="K140" s="38"/>
    </row>
    <row r="141" spans="1:11" x14ac:dyDescent="0.25">
      <c r="A141" s="38"/>
      <c r="B141" s="34"/>
      <c r="C141" s="34" t="s">
        <v>298</v>
      </c>
      <c r="D141" s="476">
        <v>0.612473912095443</v>
      </c>
      <c r="E141" s="122"/>
      <c r="F141" s="113"/>
      <c r="G141" s="113"/>
      <c r="H141" s="113"/>
      <c r="I141" s="113"/>
      <c r="J141" s="113"/>
      <c r="K141" s="38"/>
    </row>
    <row r="142" spans="1:11" x14ac:dyDescent="0.25">
      <c r="A142" s="38"/>
      <c r="B142" s="34" t="s">
        <v>15</v>
      </c>
      <c r="C142" s="34" t="s">
        <v>622</v>
      </c>
      <c r="D142" s="476">
        <v>0.49152542372881397</v>
      </c>
      <c r="E142" s="122"/>
      <c r="F142" s="113"/>
      <c r="G142" s="113"/>
      <c r="H142" s="113"/>
      <c r="I142" s="113"/>
      <c r="J142" s="113"/>
      <c r="K142" s="38"/>
    </row>
    <row r="143" spans="1:11" x14ac:dyDescent="0.25">
      <c r="A143" s="38"/>
      <c r="B143" s="34"/>
      <c r="C143" s="34" t="s">
        <v>298</v>
      </c>
      <c r="D143" s="476">
        <v>0.49910814560348798</v>
      </c>
      <c r="E143" s="122"/>
      <c r="F143" s="113"/>
      <c r="G143" s="113"/>
      <c r="H143" s="113"/>
      <c r="I143" s="113"/>
      <c r="J143" s="113"/>
      <c r="K143" s="38"/>
    </row>
    <row r="144" spans="1:11" x14ac:dyDescent="0.25">
      <c r="A144" s="38"/>
      <c r="B144" s="34" t="s">
        <v>16</v>
      </c>
      <c r="C144" s="34" t="s">
        <v>622</v>
      </c>
      <c r="D144" s="476">
        <v>0.214285714285714</v>
      </c>
      <c r="E144" s="122"/>
      <c r="F144" s="113"/>
      <c r="G144" s="113"/>
      <c r="H144" s="113"/>
      <c r="I144" s="113"/>
      <c r="J144" s="113"/>
      <c r="K144" s="38"/>
    </row>
    <row r="145" spans="1:11" x14ac:dyDescent="0.25">
      <c r="A145" s="38"/>
      <c r="B145" s="34"/>
      <c r="C145" s="34" t="s">
        <v>298</v>
      </c>
      <c r="D145" s="476">
        <v>0.204468325791855</v>
      </c>
      <c r="E145" s="122"/>
      <c r="F145" s="113"/>
      <c r="G145" s="113"/>
      <c r="H145" s="113"/>
      <c r="I145" s="113"/>
      <c r="J145" s="113"/>
      <c r="K145" s="38"/>
    </row>
    <row r="146" spans="1:11" x14ac:dyDescent="0.25">
      <c r="A146" s="38"/>
      <c r="B146" s="34" t="s">
        <v>17</v>
      </c>
      <c r="C146" s="34" t="s">
        <v>622</v>
      </c>
      <c r="D146" s="476">
        <v>0</v>
      </c>
      <c r="E146" s="122"/>
      <c r="F146" s="113"/>
      <c r="G146" s="113"/>
      <c r="H146" s="113"/>
      <c r="I146" s="113"/>
      <c r="J146" s="113"/>
      <c r="K146" s="38"/>
    </row>
    <row r="147" spans="1:11" x14ac:dyDescent="0.25">
      <c r="A147" s="38"/>
      <c r="B147" s="34"/>
      <c r="C147" s="34" t="s">
        <v>298</v>
      </c>
      <c r="D147" s="476">
        <v>0</v>
      </c>
      <c r="E147" s="122"/>
      <c r="F147" s="113"/>
      <c r="G147" s="113"/>
      <c r="H147" s="113"/>
      <c r="I147" s="113"/>
      <c r="J147" s="113"/>
      <c r="K147" s="38"/>
    </row>
    <row r="148" spans="1:11" x14ac:dyDescent="0.25">
      <c r="A148" s="38"/>
      <c r="B148" s="34" t="s">
        <v>90</v>
      </c>
      <c r="C148" s="34" t="s">
        <v>622</v>
      </c>
      <c r="D148" s="476">
        <v>0</v>
      </c>
      <c r="E148" s="122"/>
      <c r="F148" s="113"/>
      <c r="G148" s="113"/>
      <c r="H148" s="113"/>
      <c r="I148" s="113"/>
      <c r="J148" s="113"/>
      <c r="K148" s="38"/>
    </row>
    <row r="149" spans="1:11" x14ac:dyDescent="0.25">
      <c r="A149" s="38"/>
      <c r="B149" s="34"/>
      <c r="C149" s="34" t="s">
        <v>298</v>
      </c>
      <c r="D149" s="476">
        <v>0</v>
      </c>
      <c r="E149" s="122"/>
      <c r="F149" s="113"/>
      <c r="G149" s="113"/>
      <c r="H149" s="113"/>
      <c r="I149" s="113"/>
      <c r="J149" s="113"/>
      <c r="K149" s="38"/>
    </row>
    <row r="150" spans="1:11" x14ac:dyDescent="0.25">
      <c r="A150" s="38"/>
      <c r="B150" s="34" t="s">
        <v>701</v>
      </c>
      <c r="C150" s="34" t="s">
        <v>622</v>
      </c>
      <c r="D150" s="476">
        <v>0.441176470588235</v>
      </c>
      <c r="E150" s="122"/>
      <c r="F150" s="113"/>
      <c r="G150" s="113"/>
      <c r="H150" s="113"/>
      <c r="I150" s="113"/>
      <c r="J150" s="113"/>
      <c r="K150" s="38"/>
    </row>
    <row r="151" spans="1:11" x14ac:dyDescent="0.25">
      <c r="A151" s="38"/>
      <c r="B151" s="34"/>
      <c r="C151" s="34" t="s">
        <v>298</v>
      </c>
      <c r="D151" s="476">
        <v>0.458193885873386</v>
      </c>
      <c r="E151" s="122"/>
      <c r="F151" s="113"/>
      <c r="G151" s="113"/>
      <c r="H151" s="113"/>
      <c r="I151" s="113"/>
      <c r="J151" s="113"/>
      <c r="K151" s="38"/>
    </row>
    <row r="152" spans="1:11" x14ac:dyDescent="0.25">
      <c r="A152" s="38"/>
      <c r="B152" s="35" t="s">
        <v>613</v>
      </c>
      <c r="C152" s="35" t="s">
        <v>622</v>
      </c>
      <c r="D152" s="492">
        <v>0.53438914971309337</v>
      </c>
      <c r="E152" s="376"/>
      <c r="F152" s="113"/>
      <c r="G152" s="113"/>
      <c r="H152" s="113"/>
      <c r="I152" s="113"/>
      <c r="J152" s="113"/>
      <c r="K152" s="38"/>
    </row>
    <row r="153" spans="1:11" x14ac:dyDescent="0.25">
      <c r="A153" s="38"/>
      <c r="B153" s="35" t="s">
        <v>614</v>
      </c>
      <c r="C153" s="35" t="s">
        <v>298</v>
      </c>
      <c r="D153" s="492">
        <v>0.52838427947598254</v>
      </c>
      <c r="E153" s="122"/>
      <c r="F153" s="113"/>
      <c r="G153" s="113"/>
      <c r="H153" s="113"/>
      <c r="I153" s="113"/>
      <c r="J153" s="113"/>
      <c r="K153" s="38"/>
    </row>
    <row r="154" spans="1:11" x14ac:dyDescent="0.25">
      <c r="A154" s="38"/>
      <c r="B154" s="32"/>
      <c r="C154" s="31"/>
      <c r="D154" s="314"/>
      <c r="E154" s="122"/>
      <c r="F154" s="113"/>
      <c r="G154" s="113"/>
      <c r="H154" s="113"/>
      <c r="I154" s="113"/>
      <c r="J154" s="113"/>
      <c r="K154" s="38"/>
    </row>
    <row r="155" spans="1:11" x14ac:dyDescent="0.25">
      <c r="A155" s="38"/>
      <c r="B155" s="132"/>
      <c r="C155" s="122"/>
      <c r="D155" s="314"/>
      <c r="F155" s="113"/>
      <c r="G155" s="113"/>
      <c r="H155" s="113"/>
      <c r="I155" s="113"/>
      <c r="J155" s="113"/>
      <c r="K155" s="38"/>
    </row>
    <row r="156" spans="1:11" x14ac:dyDescent="0.25">
      <c r="A156" s="10" t="s">
        <v>279</v>
      </c>
      <c r="B156" s="107" t="s">
        <v>522</v>
      </c>
      <c r="C156" s="113"/>
      <c r="D156" s="113"/>
      <c r="E156" s="113"/>
      <c r="F156" s="113"/>
      <c r="G156" s="113"/>
      <c r="H156" s="113"/>
      <c r="I156" s="113"/>
      <c r="J156" s="113"/>
      <c r="K156" s="38"/>
    </row>
    <row r="157" spans="1:11" x14ac:dyDescent="0.25">
      <c r="A157" s="38"/>
      <c r="B157" s="108" t="s">
        <v>168</v>
      </c>
      <c r="C157" s="476">
        <v>0.27272727272727298</v>
      </c>
      <c r="D157" s="434"/>
      <c r="E157" s="113"/>
      <c r="F157" s="113"/>
      <c r="G157" s="113"/>
      <c r="H157" s="113"/>
      <c r="I157" s="113"/>
      <c r="J157" s="113"/>
      <c r="K157" s="38"/>
    </row>
    <row r="158" spans="1:11" x14ac:dyDescent="0.25">
      <c r="A158" s="38"/>
      <c r="B158" s="105" t="s">
        <v>169</v>
      </c>
      <c r="C158" s="476">
        <v>0.23140495867768598</v>
      </c>
      <c r="D158" s="129"/>
      <c r="E158" s="113"/>
      <c r="F158" s="113"/>
      <c r="G158" s="113"/>
      <c r="H158" s="113"/>
      <c r="I158" s="113"/>
      <c r="J158" s="113"/>
      <c r="K158" s="38"/>
    </row>
    <row r="159" spans="1:11" x14ac:dyDescent="0.25">
      <c r="A159" s="38"/>
      <c r="B159" s="105" t="s">
        <v>170</v>
      </c>
      <c r="C159" s="476">
        <v>0.495867768595041</v>
      </c>
      <c r="D159" s="129"/>
      <c r="E159" s="113"/>
      <c r="F159" s="113"/>
      <c r="G159" s="113"/>
      <c r="H159" s="113"/>
      <c r="I159" s="113"/>
      <c r="J159" s="113"/>
      <c r="K159" s="38"/>
    </row>
    <row r="160" spans="1:11" x14ac:dyDescent="0.25">
      <c r="A160" s="38"/>
      <c r="B160" s="105" t="s">
        <v>167</v>
      </c>
      <c r="C160" s="476">
        <v>0</v>
      </c>
      <c r="D160" s="113"/>
      <c r="E160" s="113"/>
      <c r="F160" s="113"/>
      <c r="G160" s="113"/>
      <c r="H160" s="113"/>
      <c r="I160" s="113"/>
      <c r="J160" s="113"/>
      <c r="K160" s="38"/>
    </row>
    <row r="161" spans="1:20" x14ac:dyDescent="0.25">
      <c r="A161" s="38"/>
      <c r="B161" s="479" t="s">
        <v>31</v>
      </c>
      <c r="C161" s="484">
        <v>0.01</v>
      </c>
      <c r="D161" s="113"/>
      <c r="E161" s="113"/>
      <c r="F161" s="113"/>
      <c r="G161" s="113"/>
      <c r="H161" s="113"/>
      <c r="I161" s="113"/>
      <c r="J161" s="113"/>
      <c r="K161" s="38"/>
    </row>
    <row r="162" spans="1:20" x14ac:dyDescent="0.25">
      <c r="A162" s="38"/>
      <c r="B162" s="490" t="s">
        <v>739</v>
      </c>
      <c r="C162" s="491"/>
      <c r="D162" s="113"/>
      <c r="E162" s="113"/>
      <c r="F162" s="113"/>
      <c r="G162" s="113"/>
      <c r="H162" s="113"/>
      <c r="I162" s="113"/>
      <c r="J162" s="113"/>
      <c r="K162" s="38"/>
    </row>
    <row r="163" spans="1:20" x14ac:dyDescent="0.25">
      <c r="A163" s="10" t="s">
        <v>280</v>
      </c>
      <c r="B163" s="78" t="s">
        <v>566</v>
      </c>
      <c r="C163" s="79"/>
      <c r="D163" s="79"/>
      <c r="E163" s="79"/>
      <c r="F163" s="79"/>
      <c r="G163" s="79"/>
      <c r="H163" s="79"/>
      <c r="I163" s="79"/>
      <c r="J163" s="79"/>
      <c r="K163" s="79"/>
      <c r="L163" s="79"/>
      <c r="M163" s="25"/>
      <c r="N163" s="25"/>
      <c r="O163" s="25"/>
      <c r="P163" s="25"/>
      <c r="Q163" s="25"/>
      <c r="R163" s="25"/>
      <c r="S163" s="25"/>
      <c r="T163" s="25"/>
    </row>
    <row r="164" spans="1:20" ht="30" x14ac:dyDescent="0.25">
      <c r="A164" s="25"/>
      <c r="B164" s="81"/>
      <c r="C164" s="264" t="s">
        <v>305</v>
      </c>
      <c r="D164" s="264" t="s">
        <v>306</v>
      </c>
      <c r="E164" s="264" t="s">
        <v>473</v>
      </c>
      <c r="F164" s="264" t="s">
        <v>474</v>
      </c>
      <c r="G164" s="264" t="s">
        <v>475</v>
      </c>
      <c r="H164" s="264" t="s">
        <v>702</v>
      </c>
      <c r="I164" s="264" t="s">
        <v>171</v>
      </c>
      <c r="J164" s="264" t="s">
        <v>31</v>
      </c>
      <c r="L164" s="79"/>
      <c r="M164" s="25"/>
      <c r="N164" s="25"/>
      <c r="O164" s="25"/>
      <c r="P164" s="25"/>
      <c r="Q164" s="25"/>
      <c r="R164" s="25"/>
      <c r="S164" s="25"/>
      <c r="T164" s="25"/>
    </row>
    <row r="165" spans="1:20" x14ac:dyDescent="0.25">
      <c r="A165" s="25"/>
      <c r="B165" s="81" t="s">
        <v>141</v>
      </c>
      <c r="C165" s="485"/>
      <c r="D165" s="485"/>
      <c r="E165" s="485"/>
      <c r="F165" s="485"/>
      <c r="G165" s="485"/>
      <c r="H165" s="485"/>
      <c r="I165" s="485">
        <v>2</v>
      </c>
      <c r="J165" s="485">
        <v>2</v>
      </c>
      <c r="L165" s="79"/>
      <c r="M165" s="25"/>
      <c r="N165" s="25"/>
      <c r="O165" s="25"/>
      <c r="P165" s="25"/>
      <c r="Q165" s="25"/>
      <c r="R165" s="25"/>
      <c r="S165" s="25"/>
      <c r="T165" s="25"/>
    </row>
    <row r="166" spans="1:20" x14ac:dyDescent="0.25">
      <c r="A166" s="25"/>
      <c r="B166" s="81" t="s">
        <v>142</v>
      </c>
      <c r="C166" s="485">
        <v>4</v>
      </c>
      <c r="D166" s="485">
        <v>9</v>
      </c>
      <c r="E166" s="485">
        <v>1</v>
      </c>
      <c r="F166" s="485">
        <v>15</v>
      </c>
      <c r="G166" s="485">
        <v>4</v>
      </c>
      <c r="H166" s="485"/>
      <c r="I166" s="485">
        <v>10</v>
      </c>
      <c r="J166" s="485">
        <v>43</v>
      </c>
      <c r="L166" s="79"/>
      <c r="M166" s="25"/>
      <c r="N166" s="25"/>
      <c r="O166" s="25"/>
      <c r="P166" s="25"/>
      <c r="Q166" s="25"/>
      <c r="R166" s="25"/>
      <c r="S166" s="25"/>
      <c r="T166" s="25"/>
    </row>
    <row r="167" spans="1:20" x14ac:dyDescent="0.25">
      <c r="A167" s="25"/>
      <c r="B167" s="81" t="s">
        <v>143</v>
      </c>
      <c r="C167" s="485">
        <v>27</v>
      </c>
      <c r="D167" s="485">
        <v>31</v>
      </c>
      <c r="E167" s="485">
        <v>13</v>
      </c>
      <c r="F167" s="485">
        <v>1</v>
      </c>
      <c r="G167" s="485">
        <v>17</v>
      </c>
      <c r="H167" s="485">
        <v>76</v>
      </c>
      <c r="I167" s="485">
        <v>19</v>
      </c>
      <c r="J167" s="485">
        <v>184</v>
      </c>
      <c r="L167" s="79"/>
      <c r="M167" s="25"/>
      <c r="N167" s="25"/>
      <c r="O167" s="25"/>
      <c r="P167" s="25"/>
      <c r="Q167" s="25"/>
      <c r="R167" s="25"/>
      <c r="S167" s="25"/>
      <c r="T167" s="25"/>
    </row>
    <row r="168" spans="1:20" x14ac:dyDescent="0.25">
      <c r="A168" s="25"/>
      <c r="B168" s="81" t="s">
        <v>144</v>
      </c>
      <c r="C168" s="485"/>
      <c r="D168" s="485"/>
      <c r="E168" s="485"/>
      <c r="F168" s="485"/>
      <c r="G168" s="485"/>
      <c r="H168" s="485"/>
      <c r="I168" s="485"/>
      <c r="J168" s="485">
        <v>0</v>
      </c>
      <c r="L168" s="79"/>
      <c r="M168" s="25"/>
      <c r="N168" s="25"/>
      <c r="O168" s="25"/>
      <c r="P168" s="25"/>
      <c r="Q168" s="25"/>
      <c r="R168" s="25"/>
      <c r="S168" s="25"/>
      <c r="T168" s="25"/>
    </row>
    <row r="169" spans="1:20" x14ac:dyDescent="0.25">
      <c r="A169" s="25"/>
      <c r="B169" s="81" t="s">
        <v>145</v>
      </c>
      <c r="C169" s="485"/>
      <c r="D169" s="485"/>
      <c r="E169" s="485"/>
      <c r="F169" s="485"/>
      <c r="G169" s="485"/>
      <c r="H169" s="485"/>
      <c r="I169" s="485"/>
      <c r="J169" s="485">
        <v>0</v>
      </c>
      <c r="L169" s="79"/>
      <c r="M169" s="25"/>
      <c r="N169" s="25"/>
      <c r="O169" s="25"/>
      <c r="P169" s="25"/>
      <c r="Q169" s="25"/>
      <c r="R169" s="25"/>
      <c r="S169" s="25"/>
      <c r="T169" s="25"/>
    </row>
    <row r="170" spans="1:20" x14ac:dyDescent="0.25">
      <c r="A170" s="25"/>
      <c r="B170" s="81" t="s">
        <v>146</v>
      </c>
      <c r="C170" s="485"/>
      <c r="D170" s="485"/>
      <c r="E170" s="485"/>
      <c r="F170" s="485"/>
      <c r="G170" s="485"/>
      <c r="H170" s="485"/>
      <c r="I170" s="485"/>
      <c r="J170" s="485">
        <v>0</v>
      </c>
      <c r="L170" s="79"/>
      <c r="M170" s="25"/>
      <c r="N170" s="25"/>
      <c r="O170" s="25"/>
      <c r="P170" s="25"/>
      <c r="Q170" s="25"/>
      <c r="R170" s="25"/>
      <c r="S170" s="25"/>
      <c r="T170" s="25"/>
    </row>
    <row r="171" spans="1:20" x14ac:dyDescent="0.25">
      <c r="A171" s="25"/>
      <c r="B171" s="81" t="s">
        <v>147</v>
      </c>
      <c r="C171" s="485"/>
      <c r="D171" s="485"/>
      <c r="E171" s="485"/>
      <c r="F171" s="485"/>
      <c r="G171" s="485"/>
      <c r="H171" s="485"/>
      <c r="I171" s="485"/>
      <c r="J171" s="485">
        <v>0</v>
      </c>
      <c r="L171" s="79"/>
      <c r="M171" s="25"/>
      <c r="N171" s="25"/>
      <c r="O171" s="25"/>
      <c r="P171" s="25"/>
      <c r="Q171" s="25"/>
      <c r="R171" s="25"/>
      <c r="S171" s="25"/>
      <c r="T171" s="25"/>
    </row>
    <row r="172" spans="1:20" x14ac:dyDescent="0.25">
      <c r="A172" s="25"/>
      <c r="B172" s="81" t="s">
        <v>148</v>
      </c>
      <c r="C172" s="485"/>
      <c r="D172" s="485"/>
      <c r="E172" s="485"/>
      <c r="F172" s="485"/>
      <c r="G172" s="485"/>
      <c r="H172" s="485"/>
      <c r="I172" s="485"/>
      <c r="J172" s="485">
        <v>0</v>
      </c>
      <c r="L172" s="79"/>
      <c r="M172" s="25"/>
      <c r="N172" s="25"/>
      <c r="O172" s="25"/>
      <c r="P172" s="25"/>
      <c r="Q172" s="25"/>
      <c r="R172" s="25"/>
      <c r="S172" s="25"/>
      <c r="T172" s="25"/>
    </row>
    <row r="173" spans="1:20" x14ac:dyDescent="0.25">
      <c r="A173" s="25"/>
      <c r="B173" s="482" t="s">
        <v>31</v>
      </c>
      <c r="C173" s="50">
        <v>31</v>
      </c>
      <c r="D173" s="50">
        <v>40</v>
      </c>
      <c r="E173" s="50">
        <v>14</v>
      </c>
      <c r="F173" s="50">
        <v>16</v>
      </c>
      <c r="G173" s="50">
        <v>21</v>
      </c>
      <c r="H173" s="50">
        <v>76</v>
      </c>
      <c r="I173" s="50">
        <v>31</v>
      </c>
      <c r="J173" s="50">
        <v>229</v>
      </c>
      <c r="L173" s="79"/>
      <c r="M173" s="25"/>
      <c r="N173" s="25"/>
      <c r="O173" s="25"/>
      <c r="P173" s="25"/>
      <c r="Q173" s="25"/>
      <c r="R173" s="25"/>
      <c r="S173" s="25"/>
      <c r="T173" s="25"/>
    </row>
    <row r="174" spans="1:20" x14ac:dyDescent="0.25">
      <c r="A174" s="25"/>
      <c r="B174" s="134"/>
      <c r="C174" s="111"/>
      <c r="D174" s="111"/>
      <c r="E174" s="111"/>
      <c r="F174" s="111"/>
      <c r="G174" s="111"/>
      <c r="H174" s="111"/>
      <c r="I174" s="111"/>
      <c r="J174" s="111"/>
      <c r="K174" s="111"/>
      <c r="L174" s="79"/>
      <c r="M174" s="25"/>
      <c r="N174" s="25"/>
      <c r="O174" s="25"/>
      <c r="P174" s="25"/>
      <c r="Q174" s="25"/>
      <c r="R174" s="25"/>
      <c r="S174" s="25"/>
      <c r="T174" s="25"/>
    </row>
    <row r="175" spans="1:20" x14ac:dyDescent="0.25">
      <c r="A175" s="25"/>
      <c r="B175" s="82"/>
      <c r="C175" s="79"/>
      <c r="D175" s="79"/>
      <c r="E175" s="79"/>
      <c r="F175" s="79"/>
      <c r="G175" s="79"/>
      <c r="H175" s="79"/>
      <c r="I175" s="79"/>
      <c r="J175" s="79"/>
      <c r="K175" s="79"/>
      <c r="L175" s="79"/>
      <c r="M175" s="25"/>
      <c r="N175" s="25"/>
      <c r="O175" s="25"/>
      <c r="P175" s="25"/>
      <c r="Q175" s="25"/>
      <c r="R175" s="25"/>
      <c r="S175" s="25"/>
      <c r="T175" s="25"/>
    </row>
    <row r="176" spans="1:20" x14ac:dyDescent="0.25">
      <c r="A176" s="10" t="s">
        <v>281</v>
      </c>
      <c r="B176" s="78" t="s">
        <v>573</v>
      </c>
      <c r="C176" s="79"/>
      <c r="D176" s="79"/>
      <c r="E176" s="79"/>
      <c r="F176" s="79"/>
      <c r="G176" s="79"/>
      <c r="H176" s="79"/>
      <c r="I176" s="79"/>
      <c r="J176" s="79"/>
      <c r="K176" s="79"/>
      <c r="L176" s="79"/>
      <c r="M176" s="25"/>
      <c r="N176" s="25"/>
      <c r="O176" s="25"/>
      <c r="P176" s="25"/>
      <c r="Q176" s="25"/>
      <c r="R176" s="25"/>
      <c r="S176" s="25"/>
      <c r="T176" s="25"/>
    </row>
    <row r="177" spans="1:20" ht="30" x14ac:dyDescent="0.25">
      <c r="A177" s="25"/>
      <c r="B177" s="81"/>
      <c r="C177" s="264" t="s">
        <v>305</v>
      </c>
      <c r="D177" s="264" t="s">
        <v>306</v>
      </c>
      <c r="E177" s="264" t="s">
        <v>473</v>
      </c>
      <c r="F177" s="264" t="s">
        <v>474</v>
      </c>
      <c r="G177" s="264" t="s">
        <v>475</v>
      </c>
      <c r="H177" s="264" t="s">
        <v>702</v>
      </c>
      <c r="I177" s="264" t="s">
        <v>171</v>
      </c>
      <c r="J177" s="264" t="s">
        <v>31</v>
      </c>
      <c r="L177" s="79"/>
      <c r="M177" s="25"/>
      <c r="N177" s="25"/>
      <c r="O177" s="25"/>
      <c r="P177" s="25"/>
      <c r="Q177" s="25"/>
      <c r="R177" s="25"/>
      <c r="S177" s="25"/>
      <c r="T177" s="25"/>
    </row>
    <row r="178" spans="1:20" x14ac:dyDescent="0.25">
      <c r="A178" s="25"/>
      <c r="B178" s="81" t="s">
        <v>141</v>
      </c>
      <c r="C178" s="476">
        <v>0</v>
      </c>
      <c r="D178" s="476">
        <v>0</v>
      </c>
      <c r="E178" s="476">
        <v>0</v>
      </c>
      <c r="F178" s="476">
        <v>0</v>
      </c>
      <c r="G178" s="476">
        <v>0</v>
      </c>
      <c r="H178" s="476">
        <v>0</v>
      </c>
      <c r="I178" s="476">
        <v>8.7336244541484694E-3</v>
      </c>
      <c r="J178" s="476">
        <v>8.7336244541484694E-3</v>
      </c>
      <c r="L178" s="79"/>
      <c r="M178" s="25"/>
      <c r="N178" s="25"/>
      <c r="O178" s="25"/>
      <c r="P178" s="25"/>
      <c r="Q178" s="25"/>
      <c r="R178" s="25"/>
      <c r="S178" s="25"/>
      <c r="T178" s="25"/>
    </row>
    <row r="179" spans="1:20" x14ac:dyDescent="0.25">
      <c r="A179" s="25"/>
      <c r="B179" s="81" t="s">
        <v>142</v>
      </c>
      <c r="C179" s="476">
        <v>1.7467248908296901E-2</v>
      </c>
      <c r="D179" s="476">
        <v>3.9301310043668096E-2</v>
      </c>
      <c r="E179" s="476">
        <v>4.3668122270742399E-3</v>
      </c>
      <c r="F179" s="476">
        <v>6.5502183406113496E-2</v>
      </c>
      <c r="G179" s="476">
        <v>1.7467248908296901E-2</v>
      </c>
      <c r="H179" s="476">
        <v>0</v>
      </c>
      <c r="I179" s="476">
        <v>4.3668122270742397E-2</v>
      </c>
      <c r="J179" s="476">
        <v>0.18777292576419202</v>
      </c>
      <c r="L179" s="79"/>
      <c r="M179" s="25"/>
      <c r="N179" s="25"/>
      <c r="O179" s="25"/>
      <c r="P179" s="25"/>
      <c r="Q179" s="25"/>
      <c r="R179" s="25"/>
      <c r="S179" s="25"/>
      <c r="T179" s="25"/>
    </row>
    <row r="180" spans="1:20" x14ac:dyDescent="0.25">
      <c r="A180" s="25"/>
      <c r="B180" s="81" t="s">
        <v>143</v>
      </c>
      <c r="C180" s="476">
        <v>0.117903930131004</v>
      </c>
      <c r="D180" s="476">
        <v>0.13537117903930102</v>
      </c>
      <c r="E180" s="476">
        <v>5.6768558951965094E-2</v>
      </c>
      <c r="F180" s="476">
        <v>4.3668122270742399E-3</v>
      </c>
      <c r="G180" s="476">
        <v>7.4235807860262001E-2</v>
      </c>
      <c r="H180" s="476">
        <v>0.33187772925764203</v>
      </c>
      <c r="I180" s="476">
        <v>8.2969432314410507E-2</v>
      </c>
      <c r="J180" s="476">
        <v>0.80349344978165871</v>
      </c>
      <c r="L180" s="79"/>
      <c r="M180" s="25"/>
      <c r="N180" s="25"/>
      <c r="O180" s="25"/>
      <c r="P180" s="25"/>
      <c r="Q180" s="25"/>
      <c r="R180" s="25"/>
      <c r="S180" s="25"/>
      <c r="T180" s="25"/>
    </row>
    <row r="181" spans="1:20" x14ac:dyDescent="0.25">
      <c r="A181" s="25"/>
      <c r="B181" s="81" t="s">
        <v>144</v>
      </c>
      <c r="C181" s="476">
        <v>0</v>
      </c>
      <c r="D181" s="476">
        <v>0</v>
      </c>
      <c r="E181" s="476">
        <v>0</v>
      </c>
      <c r="F181" s="476">
        <v>0</v>
      </c>
      <c r="G181" s="476">
        <v>0</v>
      </c>
      <c r="H181" s="476">
        <v>0</v>
      </c>
      <c r="I181" s="476">
        <v>0</v>
      </c>
      <c r="J181" s="476">
        <v>0</v>
      </c>
      <c r="L181" s="79"/>
      <c r="M181" s="25"/>
      <c r="N181" s="25"/>
      <c r="O181" s="25"/>
      <c r="P181" s="25"/>
      <c r="Q181" s="25"/>
      <c r="R181" s="25"/>
      <c r="S181" s="25"/>
      <c r="T181" s="25"/>
    </row>
    <row r="182" spans="1:20" x14ac:dyDescent="0.25">
      <c r="A182" s="25"/>
      <c r="B182" s="81" t="s">
        <v>145</v>
      </c>
      <c r="C182" s="476">
        <v>0</v>
      </c>
      <c r="D182" s="476">
        <v>0</v>
      </c>
      <c r="E182" s="476">
        <v>0</v>
      </c>
      <c r="F182" s="476">
        <v>0</v>
      </c>
      <c r="G182" s="476">
        <v>0</v>
      </c>
      <c r="H182" s="476">
        <v>0</v>
      </c>
      <c r="I182" s="476">
        <v>0</v>
      </c>
      <c r="J182" s="476">
        <v>0</v>
      </c>
      <c r="L182" s="79"/>
      <c r="M182" s="25"/>
      <c r="N182" s="25"/>
      <c r="O182" s="25"/>
      <c r="P182" s="25"/>
      <c r="Q182" s="25"/>
      <c r="R182" s="25"/>
      <c r="S182" s="25"/>
      <c r="T182" s="25"/>
    </row>
    <row r="183" spans="1:20" x14ac:dyDescent="0.25">
      <c r="A183" s="25"/>
      <c r="B183" s="81" t="s">
        <v>146</v>
      </c>
      <c r="C183" s="476">
        <v>0</v>
      </c>
      <c r="D183" s="476">
        <v>0</v>
      </c>
      <c r="E183" s="476">
        <v>0</v>
      </c>
      <c r="F183" s="476">
        <v>0</v>
      </c>
      <c r="G183" s="476">
        <v>0</v>
      </c>
      <c r="H183" s="476">
        <v>0</v>
      </c>
      <c r="I183" s="476">
        <v>0</v>
      </c>
      <c r="J183" s="476">
        <v>0</v>
      </c>
      <c r="L183" s="79"/>
      <c r="M183" s="25"/>
      <c r="N183" s="25"/>
      <c r="O183" s="25"/>
      <c r="P183" s="25"/>
      <c r="Q183" s="25"/>
      <c r="R183" s="25"/>
      <c r="S183" s="25"/>
      <c r="T183" s="25"/>
    </row>
    <row r="184" spans="1:20" x14ac:dyDescent="0.25">
      <c r="A184" s="25"/>
      <c r="B184" s="81" t="s">
        <v>147</v>
      </c>
      <c r="C184" s="476">
        <v>0</v>
      </c>
      <c r="D184" s="476">
        <v>0</v>
      </c>
      <c r="E184" s="476">
        <v>0</v>
      </c>
      <c r="F184" s="476">
        <v>0</v>
      </c>
      <c r="G184" s="476">
        <v>0</v>
      </c>
      <c r="H184" s="476">
        <v>0</v>
      </c>
      <c r="I184" s="476">
        <v>0</v>
      </c>
      <c r="J184" s="476">
        <v>0</v>
      </c>
      <c r="L184" s="79"/>
      <c r="M184" s="25"/>
      <c r="N184" s="25"/>
      <c r="O184" s="25"/>
      <c r="P184" s="25"/>
      <c r="Q184" s="25"/>
      <c r="R184" s="25"/>
      <c r="S184" s="25"/>
      <c r="T184" s="25"/>
    </row>
    <row r="185" spans="1:20" x14ac:dyDescent="0.25">
      <c r="A185" s="25"/>
      <c r="B185" s="81" t="s">
        <v>148</v>
      </c>
      <c r="C185" s="476">
        <v>0</v>
      </c>
      <c r="D185" s="476">
        <v>0</v>
      </c>
      <c r="E185" s="476">
        <v>0</v>
      </c>
      <c r="F185" s="476">
        <v>0</v>
      </c>
      <c r="G185" s="476">
        <v>0</v>
      </c>
      <c r="H185" s="476">
        <v>0</v>
      </c>
      <c r="I185" s="476">
        <v>0</v>
      </c>
      <c r="J185" s="476">
        <v>0</v>
      </c>
      <c r="L185" s="79"/>
      <c r="M185" s="25"/>
      <c r="N185" s="25"/>
      <c r="O185" s="25"/>
      <c r="P185" s="25"/>
      <c r="Q185" s="25"/>
      <c r="R185" s="25"/>
      <c r="S185" s="25"/>
      <c r="T185" s="25"/>
    </row>
    <row r="186" spans="1:20" x14ac:dyDescent="0.25">
      <c r="A186" s="25"/>
      <c r="B186" s="482" t="s">
        <v>31</v>
      </c>
      <c r="C186" s="484">
        <v>0.1353711790393009</v>
      </c>
      <c r="D186" s="484">
        <v>0.17467248908296909</v>
      </c>
      <c r="E186" s="484">
        <v>6.113537117903934E-2</v>
      </c>
      <c r="F186" s="484">
        <v>6.9868995633187742E-2</v>
      </c>
      <c r="G186" s="484">
        <v>9.1703056768558888E-2</v>
      </c>
      <c r="H186" s="484">
        <v>0.33187772925764203</v>
      </c>
      <c r="I186" s="484">
        <v>0.13537117903930138</v>
      </c>
      <c r="J186" s="484">
        <v>0.99999999999999933</v>
      </c>
      <c r="L186" s="79"/>
      <c r="M186" s="25"/>
      <c r="N186" s="25"/>
      <c r="O186" s="25"/>
      <c r="P186" s="25"/>
      <c r="Q186" s="25"/>
      <c r="R186" s="25"/>
      <c r="S186" s="25"/>
      <c r="T186" s="25"/>
    </row>
    <row r="187" spans="1:20" x14ac:dyDescent="0.25">
      <c r="A187" s="25"/>
      <c r="B187" s="134"/>
      <c r="C187" s="111"/>
      <c r="D187" s="111"/>
      <c r="E187" s="111"/>
      <c r="F187" s="111"/>
      <c r="G187" s="111"/>
      <c r="H187" s="111"/>
      <c r="I187" s="136"/>
      <c r="J187" s="136"/>
      <c r="K187" s="135"/>
      <c r="L187" s="79"/>
      <c r="M187" s="25"/>
      <c r="N187" s="25"/>
      <c r="O187" s="25"/>
      <c r="P187" s="25"/>
      <c r="Q187" s="25"/>
      <c r="R187" s="25"/>
      <c r="S187" s="25"/>
      <c r="T187" s="25"/>
    </row>
    <row r="188" spans="1:20" x14ac:dyDescent="0.25">
      <c r="A188" s="25"/>
      <c r="B188" s="82"/>
      <c r="C188" s="79"/>
      <c r="D188" s="79"/>
      <c r="E188" s="79"/>
      <c r="F188" s="79"/>
      <c r="G188" s="79"/>
      <c r="H188" s="79"/>
      <c r="I188" s="79"/>
      <c r="J188" s="79"/>
      <c r="K188" s="79"/>
      <c r="L188" s="79"/>
      <c r="M188" s="25"/>
      <c r="N188" s="25"/>
      <c r="O188" s="25"/>
      <c r="P188" s="25"/>
      <c r="Q188" s="25"/>
      <c r="R188" s="25"/>
      <c r="S188" s="25"/>
      <c r="T188" s="25"/>
    </row>
    <row r="189" spans="1:20" x14ac:dyDescent="0.25">
      <c r="A189" s="10" t="s">
        <v>282</v>
      </c>
      <c r="B189" s="78" t="s">
        <v>567</v>
      </c>
      <c r="C189" s="79"/>
      <c r="D189" s="79"/>
      <c r="E189" s="79"/>
      <c r="F189" s="79"/>
      <c r="G189" s="79"/>
      <c r="H189" s="79"/>
      <c r="I189" s="79"/>
      <c r="J189" s="79"/>
      <c r="K189" s="79"/>
      <c r="L189" s="79"/>
      <c r="M189" s="25"/>
      <c r="N189" s="25"/>
      <c r="O189" s="25"/>
      <c r="P189" s="25"/>
      <c r="Q189" s="25"/>
      <c r="R189" s="25"/>
      <c r="S189" s="25"/>
      <c r="T189" s="25"/>
    </row>
    <row r="190" spans="1:20" ht="30" x14ac:dyDescent="0.25">
      <c r="A190" s="25"/>
      <c r="B190" s="81"/>
      <c r="C190" s="264" t="s">
        <v>305</v>
      </c>
      <c r="D190" s="264" t="s">
        <v>306</v>
      </c>
      <c r="E190" s="264" t="s">
        <v>473</v>
      </c>
      <c r="F190" s="264" t="s">
        <v>474</v>
      </c>
      <c r="G190" s="264" t="s">
        <v>475</v>
      </c>
      <c r="H190" s="264" t="s">
        <v>702</v>
      </c>
      <c r="I190" s="264" t="s">
        <v>171</v>
      </c>
      <c r="J190" s="264" t="s">
        <v>31</v>
      </c>
      <c r="L190" s="79"/>
      <c r="M190" s="25"/>
      <c r="N190" s="25"/>
      <c r="O190" s="25"/>
      <c r="P190" s="25"/>
      <c r="Q190" s="25"/>
      <c r="R190" s="25"/>
      <c r="S190" s="25"/>
      <c r="T190" s="25"/>
    </row>
    <row r="191" spans="1:20" x14ac:dyDescent="0.25">
      <c r="A191" s="25"/>
      <c r="B191" s="81" t="s">
        <v>141</v>
      </c>
      <c r="C191" s="485"/>
      <c r="D191" s="485"/>
      <c r="E191" s="485"/>
      <c r="F191" s="485"/>
      <c r="G191" s="485"/>
      <c r="H191" s="485"/>
      <c r="I191" s="485"/>
      <c r="J191" s="485">
        <v>0</v>
      </c>
      <c r="L191" s="79"/>
      <c r="M191" s="25"/>
      <c r="N191" s="25"/>
      <c r="O191" s="25"/>
      <c r="P191" s="25"/>
      <c r="Q191" s="25"/>
      <c r="R191" s="25"/>
      <c r="S191" s="25"/>
      <c r="T191" s="25"/>
    </row>
    <row r="192" spans="1:20" x14ac:dyDescent="0.25">
      <c r="A192" s="25"/>
      <c r="B192" s="81" t="s">
        <v>142</v>
      </c>
      <c r="C192" s="485">
        <v>3</v>
      </c>
      <c r="D192" s="485">
        <v>3</v>
      </c>
      <c r="E192" s="485"/>
      <c r="F192" s="485">
        <v>4</v>
      </c>
      <c r="G192" s="485">
        <v>5</v>
      </c>
      <c r="H192" s="485">
        <v>1</v>
      </c>
      <c r="I192" s="485">
        <v>4</v>
      </c>
      <c r="J192" s="485">
        <v>20</v>
      </c>
      <c r="L192" s="79"/>
      <c r="M192" s="25"/>
      <c r="N192" s="25"/>
      <c r="O192" s="25"/>
      <c r="P192" s="25"/>
      <c r="Q192" s="25"/>
      <c r="R192" s="25"/>
      <c r="S192" s="25"/>
      <c r="T192" s="25"/>
    </row>
    <row r="193" spans="1:20" x14ac:dyDescent="0.25">
      <c r="A193" s="25"/>
      <c r="B193" s="81" t="s">
        <v>143</v>
      </c>
      <c r="C193" s="485">
        <v>11</v>
      </c>
      <c r="D193" s="485">
        <v>18</v>
      </c>
      <c r="E193" s="485">
        <v>9</v>
      </c>
      <c r="F193" s="485">
        <v>1</v>
      </c>
      <c r="G193" s="485">
        <v>9</v>
      </c>
      <c r="H193" s="485">
        <v>46</v>
      </c>
      <c r="I193" s="485">
        <v>7</v>
      </c>
      <c r="J193" s="485">
        <v>101</v>
      </c>
      <c r="L193" s="79"/>
      <c r="M193" s="25"/>
      <c r="N193" s="25"/>
      <c r="O193" s="25"/>
      <c r="P193" s="25"/>
      <c r="Q193" s="25"/>
      <c r="R193" s="25"/>
      <c r="S193" s="25"/>
      <c r="T193" s="25"/>
    </row>
    <row r="194" spans="1:20" x14ac:dyDescent="0.25">
      <c r="A194" s="25"/>
      <c r="B194" s="81" t="s">
        <v>144</v>
      </c>
      <c r="C194" s="485"/>
      <c r="D194" s="485"/>
      <c r="E194" s="485"/>
      <c r="F194" s="485"/>
      <c r="G194" s="485"/>
      <c r="H194" s="485"/>
      <c r="I194" s="485"/>
      <c r="J194" s="485">
        <v>0</v>
      </c>
      <c r="L194" s="79"/>
      <c r="M194" s="25"/>
      <c r="N194" s="25"/>
      <c r="O194" s="25"/>
      <c r="P194" s="25"/>
      <c r="Q194" s="25"/>
      <c r="R194" s="25"/>
      <c r="S194" s="25"/>
      <c r="T194" s="25"/>
    </row>
    <row r="195" spans="1:20" x14ac:dyDescent="0.25">
      <c r="A195" s="25"/>
      <c r="B195" s="81" t="s">
        <v>145</v>
      </c>
      <c r="C195" s="485"/>
      <c r="D195" s="485"/>
      <c r="E195" s="485"/>
      <c r="F195" s="485"/>
      <c r="G195" s="485"/>
      <c r="H195" s="485"/>
      <c r="I195" s="485"/>
      <c r="J195" s="485">
        <v>0</v>
      </c>
      <c r="L195" s="79"/>
      <c r="M195" s="25"/>
      <c r="N195" s="25"/>
      <c r="O195" s="25"/>
      <c r="P195" s="25"/>
      <c r="Q195" s="25"/>
      <c r="R195" s="25"/>
      <c r="S195" s="25"/>
      <c r="T195" s="25"/>
    </row>
    <row r="196" spans="1:20" x14ac:dyDescent="0.25">
      <c r="A196" s="25"/>
      <c r="B196" s="81" t="s">
        <v>146</v>
      </c>
      <c r="C196" s="485"/>
      <c r="D196" s="485"/>
      <c r="E196" s="485"/>
      <c r="F196" s="485"/>
      <c r="G196" s="485"/>
      <c r="H196" s="485"/>
      <c r="I196" s="485"/>
      <c r="J196" s="485">
        <v>0</v>
      </c>
      <c r="L196" s="79"/>
      <c r="M196" s="25"/>
      <c r="N196" s="25"/>
      <c r="O196" s="25"/>
      <c r="P196" s="25"/>
      <c r="Q196" s="25"/>
      <c r="R196" s="25"/>
      <c r="S196" s="25"/>
      <c r="T196" s="25"/>
    </row>
    <row r="197" spans="1:20" x14ac:dyDescent="0.25">
      <c r="A197" s="25"/>
      <c r="B197" s="81" t="s">
        <v>147</v>
      </c>
      <c r="C197" s="485"/>
      <c r="D197" s="485"/>
      <c r="E197" s="485"/>
      <c r="F197" s="485"/>
      <c r="G197" s="485"/>
      <c r="H197" s="485"/>
      <c r="I197" s="485"/>
      <c r="J197" s="485">
        <v>0</v>
      </c>
      <c r="L197" s="79"/>
      <c r="M197" s="25"/>
      <c r="N197" s="25"/>
      <c r="O197" s="25"/>
      <c r="P197" s="25"/>
      <c r="Q197" s="25"/>
      <c r="R197" s="25"/>
      <c r="S197" s="25"/>
      <c r="T197" s="25"/>
    </row>
    <row r="198" spans="1:20" x14ac:dyDescent="0.25">
      <c r="A198" s="25"/>
      <c r="B198" s="81" t="s">
        <v>148</v>
      </c>
      <c r="C198" s="485"/>
      <c r="D198" s="485"/>
      <c r="E198" s="485"/>
      <c r="F198" s="485"/>
      <c r="G198" s="485"/>
      <c r="H198" s="485"/>
      <c r="I198" s="485"/>
      <c r="J198" s="485">
        <v>0</v>
      </c>
      <c r="L198" s="79"/>
      <c r="M198" s="25"/>
      <c r="N198" s="25"/>
      <c r="O198" s="25"/>
      <c r="P198" s="25"/>
      <c r="Q198" s="25"/>
      <c r="R198" s="25"/>
      <c r="S198" s="25"/>
      <c r="T198" s="25"/>
    </row>
    <row r="199" spans="1:20" x14ac:dyDescent="0.25">
      <c r="A199" s="25"/>
      <c r="B199" s="482" t="s">
        <v>31</v>
      </c>
      <c r="C199" s="50">
        <v>14</v>
      </c>
      <c r="D199" s="50">
        <v>21</v>
      </c>
      <c r="E199" s="50">
        <v>9</v>
      </c>
      <c r="F199" s="50">
        <v>5</v>
      </c>
      <c r="G199" s="50">
        <v>14</v>
      </c>
      <c r="H199" s="50">
        <v>47</v>
      </c>
      <c r="I199" s="50">
        <v>11</v>
      </c>
      <c r="J199" s="50">
        <v>121</v>
      </c>
      <c r="L199" s="79"/>
      <c r="M199" s="25"/>
      <c r="N199" s="25"/>
      <c r="O199" s="25"/>
      <c r="P199" s="25"/>
      <c r="Q199" s="25"/>
      <c r="R199" s="25"/>
      <c r="S199" s="25"/>
      <c r="T199" s="25"/>
    </row>
    <row r="200" spans="1:20" x14ac:dyDescent="0.25">
      <c r="A200" s="25"/>
      <c r="B200" s="134"/>
      <c r="C200" s="111"/>
      <c r="D200" s="111"/>
      <c r="E200" s="111"/>
      <c r="F200" s="111"/>
      <c r="G200" s="111"/>
      <c r="H200" s="111"/>
      <c r="I200" s="111"/>
      <c r="J200" s="111"/>
      <c r="K200" s="111"/>
      <c r="L200" s="79"/>
      <c r="M200" s="25"/>
      <c r="N200" s="25"/>
      <c r="O200" s="25"/>
      <c r="P200" s="25"/>
      <c r="Q200" s="25"/>
      <c r="R200" s="25"/>
      <c r="S200" s="25"/>
      <c r="T200" s="25"/>
    </row>
    <row r="201" spans="1:20" x14ac:dyDescent="0.25">
      <c r="A201" s="25"/>
      <c r="B201" s="82"/>
      <c r="C201" s="79"/>
      <c r="D201" s="79"/>
      <c r="E201" s="79"/>
      <c r="F201" s="79"/>
      <c r="G201" s="79"/>
      <c r="H201" s="79"/>
      <c r="I201" s="79"/>
      <c r="J201" s="79"/>
      <c r="K201" s="79"/>
      <c r="L201" s="79"/>
      <c r="M201" s="25"/>
      <c r="N201" s="25"/>
      <c r="O201" s="25"/>
      <c r="P201" s="25"/>
      <c r="Q201" s="25"/>
      <c r="R201" s="25"/>
      <c r="S201" s="25"/>
      <c r="T201" s="25"/>
    </row>
    <row r="202" spans="1:20" x14ac:dyDescent="0.25">
      <c r="A202" s="10" t="s">
        <v>283</v>
      </c>
      <c r="B202" s="78" t="s">
        <v>568</v>
      </c>
      <c r="C202" s="79"/>
      <c r="D202" s="79"/>
      <c r="E202" s="79"/>
      <c r="F202" s="79"/>
      <c r="G202" s="79"/>
      <c r="H202" s="79"/>
      <c r="I202" s="79"/>
      <c r="J202" s="79"/>
      <c r="K202" s="79"/>
      <c r="L202" s="79"/>
      <c r="M202" s="25"/>
      <c r="N202" s="25"/>
      <c r="O202" s="25"/>
      <c r="P202" s="25"/>
      <c r="Q202" s="25"/>
      <c r="R202" s="25"/>
      <c r="S202" s="25"/>
      <c r="T202" s="25"/>
    </row>
    <row r="203" spans="1:20" ht="30" x14ac:dyDescent="0.25">
      <c r="A203" s="25"/>
      <c r="B203" s="81"/>
      <c r="C203" s="264" t="s">
        <v>305</v>
      </c>
      <c r="D203" s="264" t="s">
        <v>306</v>
      </c>
      <c r="E203" s="264" t="s">
        <v>473</v>
      </c>
      <c r="F203" s="264" t="s">
        <v>474</v>
      </c>
      <c r="G203" s="264" t="s">
        <v>475</v>
      </c>
      <c r="H203" s="264" t="s">
        <v>702</v>
      </c>
      <c r="I203" s="264" t="s">
        <v>171</v>
      </c>
      <c r="J203" s="264" t="s">
        <v>31</v>
      </c>
      <c r="L203" s="79"/>
      <c r="M203" s="25"/>
      <c r="N203" s="25"/>
      <c r="O203" s="25"/>
      <c r="P203" s="25"/>
      <c r="Q203" s="25"/>
      <c r="R203" s="25"/>
      <c r="S203" s="25"/>
      <c r="T203" s="25"/>
    </row>
    <row r="204" spans="1:20" x14ac:dyDescent="0.25">
      <c r="A204" s="25"/>
      <c r="B204" s="81" t="s">
        <v>141</v>
      </c>
      <c r="C204" s="476">
        <v>0</v>
      </c>
      <c r="D204" s="476">
        <v>0</v>
      </c>
      <c r="E204" s="476">
        <v>0</v>
      </c>
      <c r="F204" s="476">
        <v>0</v>
      </c>
      <c r="G204" s="476">
        <v>0</v>
      </c>
      <c r="H204" s="476">
        <v>0</v>
      </c>
      <c r="I204" s="476">
        <v>0</v>
      </c>
      <c r="J204" s="476">
        <v>0</v>
      </c>
      <c r="L204" s="79"/>
      <c r="M204" s="25"/>
      <c r="N204" s="25"/>
      <c r="O204" s="25"/>
      <c r="P204" s="25"/>
      <c r="Q204" s="25"/>
      <c r="R204" s="25"/>
      <c r="S204" s="25"/>
      <c r="T204" s="25"/>
    </row>
    <row r="205" spans="1:20" x14ac:dyDescent="0.25">
      <c r="A205" s="25"/>
      <c r="B205" s="81" t="s">
        <v>142</v>
      </c>
      <c r="C205" s="476">
        <v>2.4793388429752098E-2</v>
      </c>
      <c r="D205" s="476">
        <v>2.4793388429752098E-2</v>
      </c>
      <c r="E205" s="476">
        <v>0</v>
      </c>
      <c r="F205" s="476">
        <v>3.3057851239669402E-2</v>
      </c>
      <c r="G205" s="476">
        <v>4.1322314049586799E-2</v>
      </c>
      <c r="H205" s="476">
        <v>8.2644628099173608E-3</v>
      </c>
      <c r="I205" s="476">
        <v>3.3057851239669402E-2</v>
      </c>
      <c r="J205" s="476">
        <v>0.16528925619834717</v>
      </c>
      <c r="L205" s="79"/>
      <c r="M205" s="25"/>
      <c r="N205" s="25"/>
      <c r="O205" s="25"/>
      <c r="P205" s="25"/>
      <c r="Q205" s="25"/>
      <c r="R205" s="25"/>
      <c r="S205" s="25"/>
      <c r="T205" s="25"/>
    </row>
    <row r="206" spans="1:20" x14ac:dyDescent="0.25">
      <c r="A206" s="25"/>
      <c r="B206" s="81" t="s">
        <v>143</v>
      </c>
      <c r="C206" s="476">
        <v>9.0909090909090898E-2</v>
      </c>
      <c r="D206" s="476">
        <v>0.14876033057851201</v>
      </c>
      <c r="E206" s="476">
        <v>7.43801652892562E-2</v>
      </c>
      <c r="F206" s="476">
        <v>8.2644628099173608E-3</v>
      </c>
      <c r="G206" s="476">
        <v>7.43801652892562E-2</v>
      </c>
      <c r="H206" s="476">
        <v>0.38016528925619802</v>
      </c>
      <c r="I206" s="476">
        <v>5.7851239669421496E-2</v>
      </c>
      <c r="J206" s="476">
        <v>0.83471074380165222</v>
      </c>
      <c r="L206" s="79"/>
      <c r="M206" s="25"/>
      <c r="N206" s="25"/>
      <c r="O206" s="25"/>
      <c r="P206" s="25"/>
      <c r="Q206" s="25"/>
      <c r="R206" s="25"/>
      <c r="S206" s="25"/>
      <c r="T206" s="25"/>
    </row>
    <row r="207" spans="1:20" x14ac:dyDescent="0.25">
      <c r="A207" s="25"/>
      <c r="B207" s="81" t="s">
        <v>144</v>
      </c>
      <c r="C207" s="476">
        <v>0</v>
      </c>
      <c r="D207" s="476">
        <v>0</v>
      </c>
      <c r="E207" s="476">
        <v>0</v>
      </c>
      <c r="F207" s="476">
        <v>0</v>
      </c>
      <c r="G207" s="476">
        <v>0</v>
      </c>
      <c r="H207" s="476">
        <v>0</v>
      </c>
      <c r="I207" s="476">
        <v>0</v>
      </c>
      <c r="J207" s="476">
        <v>0</v>
      </c>
      <c r="L207" s="79"/>
      <c r="M207" s="25"/>
      <c r="N207" s="25"/>
      <c r="O207" s="25"/>
      <c r="P207" s="25"/>
      <c r="Q207" s="25"/>
      <c r="R207" s="25"/>
      <c r="S207" s="25"/>
      <c r="T207" s="25"/>
    </row>
    <row r="208" spans="1:20" x14ac:dyDescent="0.25">
      <c r="A208" s="25"/>
      <c r="B208" s="81" t="s">
        <v>145</v>
      </c>
      <c r="C208" s="476">
        <v>0</v>
      </c>
      <c r="D208" s="476">
        <v>0</v>
      </c>
      <c r="E208" s="476">
        <v>0</v>
      </c>
      <c r="F208" s="476">
        <v>0</v>
      </c>
      <c r="G208" s="476">
        <v>0</v>
      </c>
      <c r="H208" s="476">
        <v>0</v>
      </c>
      <c r="I208" s="476">
        <v>0</v>
      </c>
      <c r="J208" s="476">
        <v>0</v>
      </c>
      <c r="L208" s="79"/>
      <c r="M208" s="25"/>
      <c r="N208" s="25"/>
      <c r="O208" s="25"/>
      <c r="P208" s="25"/>
      <c r="Q208" s="25"/>
      <c r="R208" s="25"/>
      <c r="S208" s="25"/>
      <c r="T208" s="25"/>
    </row>
    <row r="209" spans="1:20" x14ac:dyDescent="0.25">
      <c r="A209" s="25"/>
      <c r="B209" s="81" t="s">
        <v>146</v>
      </c>
      <c r="C209" s="476">
        <v>0</v>
      </c>
      <c r="D209" s="476">
        <v>0</v>
      </c>
      <c r="E209" s="476">
        <v>0</v>
      </c>
      <c r="F209" s="476">
        <v>0</v>
      </c>
      <c r="G209" s="476">
        <v>0</v>
      </c>
      <c r="H209" s="476">
        <v>0</v>
      </c>
      <c r="I209" s="476">
        <v>0</v>
      </c>
      <c r="J209" s="476">
        <v>0</v>
      </c>
      <c r="L209" s="79"/>
      <c r="M209" s="25"/>
      <c r="N209" s="25"/>
      <c r="O209" s="25"/>
      <c r="P209" s="25"/>
      <c r="Q209" s="25"/>
      <c r="R209" s="25"/>
      <c r="S209" s="25"/>
      <c r="T209" s="25"/>
    </row>
    <row r="210" spans="1:20" x14ac:dyDescent="0.25">
      <c r="A210" s="25"/>
      <c r="B210" s="81" t="s">
        <v>147</v>
      </c>
      <c r="C210" s="476">
        <v>0</v>
      </c>
      <c r="D210" s="476">
        <v>0</v>
      </c>
      <c r="E210" s="476">
        <v>0</v>
      </c>
      <c r="F210" s="476">
        <v>0</v>
      </c>
      <c r="G210" s="476">
        <v>0</v>
      </c>
      <c r="H210" s="476">
        <v>0</v>
      </c>
      <c r="I210" s="476">
        <v>0</v>
      </c>
      <c r="J210" s="476">
        <v>0</v>
      </c>
      <c r="L210" s="79"/>
      <c r="M210" s="25"/>
      <c r="N210" s="25"/>
      <c r="O210" s="25"/>
      <c r="P210" s="25"/>
      <c r="Q210" s="25"/>
      <c r="R210" s="25"/>
      <c r="S210" s="25"/>
      <c r="T210" s="25"/>
    </row>
    <row r="211" spans="1:20" x14ac:dyDescent="0.25">
      <c r="A211" s="25"/>
      <c r="B211" s="81" t="s">
        <v>148</v>
      </c>
      <c r="C211" s="476">
        <v>0</v>
      </c>
      <c r="D211" s="476">
        <v>0</v>
      </c>
      <c r="E211" s="476">
        <v>0</v>
      </c>
      <c r="F211" s="476">
        <v>0</v>
      </c>
      <c r="G211" s="476">
        <v>0</v>
      </c>
      <c r="H211" s="476">
        <v>0</v>
      </c>
      <c r="I211" s="476">
        <v>0</v>
      </c>
      <c r="J211" s="476">
        <v>0</v>
      </c>
      <c r="L211" s="79"/>
      <c r="M211" s="25"/>
      <c r="N211" s="25"/>
      <c r="O211" s="25"/>
      <c r="P211" s="25"/>
      <c r="Q211" s="25"/>
      <c r="R211" s="25"/>
      <c r="S211" s="25"/>
      <c r="T211" s="25"/>
    </row>
    <row r="212" spans="1:20" x14ac:dyDescent="0.25">
      <c r="A212" s="25"/>
      <c r="B212" s="482" t="s">
        <v>31</v>
      </c>
      <c r="C212" s="484">
        <v>0.11570247933884299</v>
      </c>
      <c r="D212" s="484">
        <v>0.17355371900826413</v>
      </c>
      <c r="E212" s="484">
        <v>7.43801652892562E-2</v>
      </c>
      <c r="F212" s="484">
        <v>4.1322314049586764E-2</v>
      </c>
      <c r="G212" s="484">
        <v>0.11570247933884299</v>
      </c>
      <c r="H212" s="484">
        <v>0.38842975206611541</v>
      </c>
      <c r="I212" s="484">
        <v>9.0909090909090898E-2</v>
      </c>
      <c r="J212" s="484">
        <v>0.99999999999999944</v>
      </c>
      <c r="L212" s="79"/>
      <c r="M212" s="25"/>
      <c r="N212" s="25"/>
      <c r="O212" s="25"/>
      <c r="P212" s="25"/>
      <c r="Q212" s="25"/>
      <c r="R212" s="25"/>
      <c r="S212" s="25"/>
      <c r="T212" s="25"/>
    </row>
    <row r="213" spans="1:20" x14ac:dyDescent="0.25">
      <c r="A213" s="25"/>
      <c r="B213" s="134"/>
      <c r="C213" s="111"/>
      <c r="D213" s="111"/>
      <c r="E213" s="111"/>
      <c r="F213" s="111"/>
      <c r="G213" s="111"/>
      <c r="H213" s="111"/>
      <c r="I213" s="106"/>
      <c r="J213" s="106"/>
      <c r="K213" s="111"/>
      <c r="L213" s="79"/>
      <c r="M213" s="25"/>
      <c r="N213" s="25"/>
      <c r="O213" s="25"/>
      <c r="P213" s="25"/>
      <c r="Q213" s="25"/>
      <c r="R213" s="25"/>
      <c r="S213" s="25"/>
      <c r="T213" s="25"/>
    </row>
    <row r="214" spans="1:20" x14ac:dyDescent="0.25">
      <c r="A214" s="25"/>
      <c r="B214" s="82"/>
      <c r="C214" s="79"/>
      <c r="D214" s="79"/>
      <c r="E214" s="79"/>
      <c r="F214" s="79"/>
      <c r="G214" s="79"/>
      <c r="H214" s="79"/>
      <c r="I214" s="79"/>
      <c r="J214" s="79"/>
      <c r="K214" s="79"/>
      <c r="L214" s="79"/>
      <c r="M214" s="25"/>
      <c r="N214" s="25"/>
      <c r="O214" s="25"/>
      <c r="P214" s="25"/>
      <c r="Q214" s="25"/>
      <c r="R214" s="25"/>
      <c r="S214" s="25"/>
      <c r="T214" s="25"/>
    </row>
    <row r="215" spans="1:20" x14ac:dyDescent="0.25">
      <c r="A215" s="10" t="s">
        <v>284</v>
      </c>
      <c r="B215" s="78" t="s">
        <v>569</v>
      </c>
      <c r="C215" s="79"/>
      <c r="D215" s="79"/>
      <c r="E215" s="79"/>
      <c r="F215" s="79"/>
      <c r="G215" s="79"/>
      <c r="H215" s="79"/>
      <c r="I215" s="79"/>
      <c r="J215" s="79"/>
      <c r="K215" s="79"/>
      <c r="L215" s="79"/>
      <c r="M215" s="25"/>
      <c r="N215" s="25"/>
      <c r="O215" s="25"/>
      <c r="P215" s="25"/>
      <c r="Q215" s="25"/>
      <c r="R215" s="25"/>
      <c r="S215" s="25"/>
      <c r="T215" s="25"/>
    </row>
    <row r="216" spans="1:20" ht="30" x14ac:dyDescent="0.25">
      <c r="A216" s="25"/>
      <c r="B216" s="81"/>
      <c r="C216" s="264" t="s">
        <v>305</v>
      </c>
      <c r="D216" s="264" t="s">
        <v>306</v>
      </c>
      <c r="E216" s="264" t="s">
        <v>473</v>
      </c>
      <c r="F216" s="264" t="s">
        <v>474</v>
      </c>
      <c r="G216" s="264" t="s">
        <v>475</v>
      </c>
      <c r="H216" s="264" t="s">
        <v>702</v>
      </c>
      <c r="I216" s="264" t="s">
        <v>171</v>
      </c>
      <c r="J216" s="264" t="s">
        <v>31</v>
      </c>
      <c r="L216" s="79"/>
      <c r="M216" s="25"/>
      <c r="N216" s="25"/>
      <c r="O216" s="25"/>
      <c r="P216" s="25"/>
      <c r="Q216" s="25"/>
      <c r="R216" s="25"/>
      <c r="S216" s="25"/>
      <c r="T216" s="25"/>
    </row>
    <row r="217" spans="1:20" x14ac:dyDescent="0.25">
      <c r="A217" s="25"/>
      <c r="B217" s="81" t="s">
        <v>141</v>
      </c>
      <c r="C217" s="487"/>
      <c r="D217" s="487"/>
      <c r="E217" s="487"/>
      <c r="F217" s="487"/>
      <c r="G217" s="485"/>
      <c r="H217" s="487"/>
      <c r="I217" s="487"/>
      <c r="J217" s="487">
        <v>0</v>
      </c>
      <c r="L217" s="79"/>
      <c r="M217" s="25"/>
      <c r="N217" s="25"/>
      <c r="O217" s="25"/>
      <c r="P217" s="25"/>
      <c r="Q217" s="25"/>
      <c r="R217" s="25"/>
      <c r="S217" s="25"/>
      <c r="T217" s="25"/>
    </row>
    <row r="218" spans="1:20" x14ac:dyDescent="0.25">
      <c r="A218" s="25"/>
      <c r="B218" s="81" t="s">
        <v>142</v>
      </c>
      <c r="C218" s="486">
        <v>3.8559999999999999</v>
      </c>
      <c r="D218" s="486">
        <v>8.6760000000000002</v>
      </c>
      <c r="E218" s="486">
        <v>0.96399999999999997</v>
      </c>
      <c r="F218" s="486">
        <v>14.46</v>
      </c>
      <c r="G218" s="486">
        <v>3.8559999999999999</v>
      </c>
      <c r="H218" s="486"/>
      <c r="I218" s="486">
        <v>9.64</v>
      </c>
      <c r="J218" s="487">
        <v>41.452000000000005</v>
      </c>
      <c r="L218" s="79"/>
      <c r="M218" s="25"/>
      <c r="N218" s="25"/>
      <c r="O218" s="25"/>
      <c r="P218" s="25"/>
      <c r="Q218" s="25"/>
      <c r="R218" s="25"/>
      <c r="S218" s="25"/>
      <c r="T218" s="25"/>
    </row>
    <row r="219" spans="1:20" x14ac:dyDescent="0.25">
      <c r="A219" s="25"/>
      <c r="B219" s="81" t="s">
        <v>143</v>
      </c>
      <c r="C219" s="486">
        <v>29.021000000000001</v>
      </c>
      <c r="D219" s="486">
        <v>33.655999999999999</v>
      </c>
      <c r="E219" s="486">
        <v>14.148</v>
      </c>
      <c r="F219" s="486">
        <v>1.0720000000000001</v>
      </c>
      <c r="G219" s="486">
        <v>18.224</v>
      </c>
      <c r="H219" s="486">
        <v>81.471999999999994</v>
      </c>
      <c r="I219" s="486">
        <v>20.58</v>
      </c>
      <c r="J219" s="487">
        <v>198.173</v>
      </c>
      <c r="L219" s="79"/>
      <c r="M219" s="25"/>
      <c r="N219" s="25"/>
      <c r="O219" s="25"/>
      <c r="P219" s="25"/>
      <c r="Q219" s="25"/>
      <c r="R219" s="25"/>
      <c r="S219" s="25"/>
      <c r="T219" s="25"/>
    </row>
    <row r="220" spans="1:20" x14ac:dyDescent="0.25">
      <c r="A220" s="25"/>
      <c r="B220" s="81" t="s">
        <v>144</v>
      </c>
      <c r="C220" s="487"/>
      <c r="D220" s="487"/>
      <c r="E220" s="487"/>
      <c r="F220" s="487"/>
      <c r="G220" s="485"/>
      <c r="H220" s="487"/>
      <c r="I220" s="487"/>
      <c r="J220" s="487">
        <v>0</v>
      </c>
      <c r="L220" s="79"/>
      <c r="M220" s="25"/>
      <c r="N220" s="25"/>
      <c r="O220" s="25"/>
      <c r="P220" s="25"/>
      <c r="Q220" s="25"/>
      <c r="R220" s="25"/>
      <c r="S220" s="25"/>
      <c r="T220" s="25"/>
    </row>
    <row r="221" spans="1:20" x14ac:dyDescent="0.25">
      <c r="A221" s="25"/>
      <c r="B221" s="81" t="s">
        <v>145</v>
      </c>
      <c r="C221" s="487"/>
      <c r="D221" s="487"/>
      <c r="E221" s="487"/>
      <c r="F221" s="487"/>
      <c r="G221" s="485"/>
      <c r="H221" s="487"/>
      <c r="I221" s="487"/>
      <c r="J221" s="487">
        <v>0</v>
      </c>
      <c r="L221" s="79"/>
      <c r="M221" s="25"/>
      <c r="N221" s="25"/>
      <c r="O221" s="25"/>
      <c r="P221" s="25"/>
      <c r="Q221" s="25"/>
      <c r="R221" s="25"/>
      <c r="S221" s="25"/>
      <c r="T221" s="25"/>
    </row>
    <row r="222" spans="1:20" x14ac:dyDescent="0.25">
      <c r="A222" s="25"/>
      <c r="B222" s="81" t="s">
        <v>146</v>
      </c>
      <c r="C222" s="487"/>
      <c r="D222" s="487"/>
      <c r="E222" s="487"/>
      <c r="F222" s="487"/>
      <c r="G222" s="485"/>
      <c r="H222" s="487"/>
      <c r="I222" s="487"/>
      <c r="J222" s="487">
        <v>0</v>
      </c>
      <c r="L222" s="79"/>
      <c r="M222" s="25"/>
      <c r="N222" s="25"/>
      <c r="O222" s="25"/>
      <c r="P222" s="25"/>
      <c r="Q222" s="25"/>
      <c r="R222" s="25"/>
      <c r="S222" s="25"/>
      <c r="T222" s="25"/>
    </row>
    <row r="223" spans="1:20" x14ac:dyDescent="0.25">
      <c r="A223" s="25"/>
      <c r="B223" s="81" t="s">
        <v>147</v>
      </c>
      <c r="C223" s="487"/>
      <c r="D223" s="487"/>
      <c r="E223" s="487"/>
      <c r="F223" s="487"/>
      <c r="G223" s="485"/>
      <c r="H223" s="487"/>
      <c r="I223" s="487"/>
      <c r="J223" s="487">
        <v>0</v>
      </c>
      <c r="L223" s="79"/>
      <c r="M223" s="25"/>
      <c r="N223" s="25"/>
      <c r="O223" s="25"/>
      <c r="P223" s="25"/>
      <c r="Q223" s="25"/>
      <c r="R223" s="25"/>
      <c r="S223" s="25"/>
      <c r="T223" s="25"/>
    </row>
    <row r="224" spans="1:20" x14ac:dyDescent="0.25">
      <c r="A224" s="25"/>
      <c r="B224" s="81" t="s">
        <v>148</v>
      </c>
      <c r="C224" s="487"/>
      <c r="D224" s="487"/>
      <c r="E224" s="487"/>
      <c r="F224" s="487"/>
      <c r="G224" s="485"/>
      <c r="H224" s="487"/>
      <c r="I224" s="487"/>
      <c r="J224" s="487">
        <v>0</v>
      </c>
      <c r="L224" s="79"/>
      <c r="M224" s="25"/>
      <c r="N224" s="25"/>
      <c r="O224" s="25"/>
      <c r="P224" s="25"/>
      <c r="Q224" s="25"/>
      <c r="R224" s="25"/>
      <c r="S224" s="25"/>
      <c r="T224" s="25"/>
    </row>
    <row r="225" spans="1:20" x14ac:dyDescent="0.25">
      <c r="A225" s="25"/>
      <c r="B225" s="81" t="s">
        <v>31</v>
      </c>
      <c r="C225" s="488">
        <v>32.877000000000002</v>
      </c>
      <c r="D225" s="488">
        <v>42.332000000000001</v>
      </c>
      <c r="E225" s="488">
        <v>15.112</v>
      </c>
      <c r="F225" s="488">
        <v>15.532</v>
      </c>
      <c r="G225" s="488">
        <v>22.08</v>
      </c>
      <c r="H225" s="488">
        <v>81.471999999999994</v>
      </c>
      <c r="I225" s="488">
        <v>30.22</v>
      </c>
      <c r="J225" s="489">
        <v>239.62499999999997</v>
      </c>
      <c r="L225" s="79"/>
      <c r="M225" s="25"/>
      <c r="N225" s="25"/>
      <c r="O225" s="25"/>
      <c r="P225" s="25"/>
      <c r="Q225" s="25"/>
      <c r="R225" s="25"/>
      <c r="S225" s="25"/>
      <c r="T225" s="25"/>
    </row>
    <row r="226" spans="1:20" x14ac:dyDescent="0.25">
      <c r="A226" s="25"/>
      <c r="B226" s="134"/>
      <c r="C226" s="136"/>
      <c r="D226" s="136"/>
      <c r="E226" s="136"/>
      <c r="F226" s="136"/>
      <c r="G226" s="136"/>
      <c r="H226" s="111"/>
      <c r="I226" s="136"/>
      <c r="J226" s="136"/>
      <c r="K226" s="136"/>
      <c r="L226" s="79"/>
      <c r="M226" s="25"/>
      <c r="N226" s="25"/>
      <c r="O226" s="25"/>
      <c r="P226" s="25"/>
      <c r="Q226" s="25"/>
      <c r="R226" s="25"/>
      <c r="S226" s="25"/>
      <c r="T226" s="25"/>
    </row>
    <row r="227" spans="1:20" x14ac:dyDescent="0.25">
      <c r="A227" s="25"/>
      <c r="B227" s="82"/>
      <c r="C227" s="79"/>
      <c r="D227" s="79"/>
      <c r="E227" s="79"/>
      <c r="F227" s="79"/>
      <c r="G227" s="79"/>
      <c r="H227" s="79"/>
      <c r="I227" s="79"/>
      <c r="J227" s="79"/>
      <c r="K227" s="79"/>
      <c r="L227" s="79"/>
      <c r="M227" s="25"/>
      <c r="N227" s="25"/>
      <c r="O227" s="25"/>
      <c r="P227" s="25"/>
      <c r="Q227" s="25"/>
      <c r="R227" s="25"/>
      <c r="S227" s="25"/>
      <c r="T227" s="25"/>
    </row>
    <row r="228" spans="1:20" x14ac:dyDescent="0.25">
      <c r="A228" s="10" t="s">
        <v>285</v>
      </c>
      <c r="B228" s="78" t="s">
        <v>570</v>
      </c>
      <c r="C228" s="79"/>
      <c r="D228" s="79"/>
      <c r="E228" s="79"/>
      <c r="F228" s="79"/>
      <c r="G228" s="79"/>
      <c r="H228" s="79"/>
      <c r="I228" s="79"/>
      <c r="J228" s="79"/>
      <c r="K228" s="79"/>
      <c r="L228" s="79"/>
      <c r="M228" s="25"/>
      <c r="N228" s="25"/>
      <c r="O228" s="25"/>
      <c r="P228" s="25"/>
      <c r="Q228" s="25"/>
      <c r="R228" s="25"/>
      <c r="S228" s="25"/>
      <c r="T228" s="25"/>
    </row>
    <row r="229" spans="1:20" ht="30" x14ac:dyDescent="0.25">
      <c r="A229" s="25"/>
      <c r="B229" s="81"/>
      <c r="C229" s="264" t="s">
        <v>305</v>
      </c>
      <c r="D229" s="264" t="s">
        <v>306</v>
      </c>
      <c r="E229" s="264" t="s">
        <v>473</v>
      </c>
      <c r="F229" s="264" t="s">
        <v>474</v>
      </c>
      <c r="G229" s="264" t="s">
        <v>475</v>
      </c>
      <c r="H229" s="264" t="s">
        <v>702</v>
      </c>
      <c r="I229" s="264" t="s">
        <v>171</v>
      </c>
      <c r="J229" s="264" t="s">
        <v>31</v>
      </c>
      <c r="L229" s="79"/>
      <c r="M229" s="25"/>
      <c r="N229" s="25"/>
      <c r="O229" s="25"/>
      <c r="P229" s="25"/>
      <c r="Q229" s="25"/>
      <c r="R229" s="25"/>
      <c r="S229" s="25"/>
      <c r="T229" s="25"/>
    </row>
    <row r="230" spans="1:20" x14ac:dyDescent="0.25">
      <c r="A230" s="25"/>
      <c r="B230" s="81" t="s">
        <v>141</v>
      </c>
      <c r="C230" s="476">
        <v>0</v>
      </c>
      <c r="D230" s="476">
        <v>0</v>
      </c>
      <c r="E230" s="476">
        <v>0</v>
      </c>
      <c r="F230" s="476">
        <v>0</v>
      </c>
      <c r="G230" s="476">
        <v>0</v>
      </c>
      <c r="H230" s="476">
        <v>0</v>
      </c>
      <c r="I230" s="476">
        <v>0</v>
      </c>
      <c r="J230" s="476">
        <v>0</v>
      </c>
      <c r="L230" s="79"/>
      <c r="M230" s="25"/>
      <c r="N230" s="25"/>
      <c r="O230" s="25"/>
      <c r="P230" s="25"/>
      <c r="Q230" s="25"/>
      <c r="R230" s="25"/>
      <c r="S230" s="25"/>
      <c r="T230" s="25"/>
    </row>
    <row r="231" spans="1:20" x14ac:dyDescent="0.25">
      <c r="A231" s="25"/>
      <c r="B231" s="81" t="s">
        <v>142</v>
      </c>
      <c r="C231" s="476">
        <v>1.6091810119979101E-2</v>
      </c>
      <c r="D231" s="476">
        <v>3.6206572769953101E-2</v>
      </c>
      <c r="E231" s="476">
        <v>4.0229525299947796E-3</v>
      </c>
      <c r="F231" s="476">
        <v>6.0344287949921797E-2</v>
      </c>
      <c r="G231" s="476">
        <v>1.6091810119979101E-2</v>
      </c>
      <c r="H231" s="476">
        <v>0</v>
      </c>
      <c r="I231" s="476">
        <v>4.0229525299947798E-2</v>
      </c>
      <c r="J231" s="476">
        <v>0.17298695878977569</v>
      </c>
      <c r="L231" s="79"/>
      <c r="M231" s="25"/>
      <c r="N231" s="25"/>
      <c r="O231" s="25"/>
      <c r="P231" s="25"/>
      <c r="Q231" s="25"/>
      <c r="R231" s="25"/>
      <c r="S231" s="25"/>
      <c r="T231" s="25"/>
    </row>
    <row r="232" spans="1:20" x14ac:dyDescent="0.25">
      <c r="A232" s="25"/>
      <c r="B232" s="81" t="s">
        <v>143</v>
      </c>
      <c r="C232" s="476">
        <v>0.121110067814293</v>
      </c>
      <c r="D232" s="476">
        <v>0.14045279081898798</v>
      </c>
      <c r="E232" s="476">
        <v>5.9042253521126797E-2</v>
      </c>
      <c r="F232" s="476">
        <v>4.4736567553468999E-3</v>
      </c>
      <c r="G232" s="476">
        <v>7.6052164840897205E-2</v>
      </c>
      <c r="H232" s="476">
        <v>0.33999791340636398</v>
      </c>
      <c r="I232" s="476">
        <v>8.5884194053208102E-2</v>
      </c>
      <c r="J232" s="476">
        <v>0.82701304121022401</v>
      </c>
      <c r="L232" s="79"/>
      <c r="M232" s="25"/>
      <c r="N232" s="25"/>
      <c r="O232" s="25"/>
      <c r="P232" s="25"/>
      <c r="Q232" s="25"/>
      <c r="R232" s="25"/>
      <c r="S232" s="25"/>
      <c r="T232" s="25"/>
    </row>
    <row r="233" spans="1:20" x14ac:dyDescent="0.25">
      <c r="A233" s="25"/>
      <c r="B233" s="81" t="s">
        <v>144</v>
      </c>
      <c r="C233" s="476">
        <v>0</v>
      </c>
      <c r="D233" s="476">
        <v>0</v>
      </c>
      <c r="E233" s="476">
        <v>0</v>
      </c>
      <c r="F233" s="476">
        <v>0</v>
      </c>
      <c r="G233" s="476">
        <v>0</v>
      </c>
      <c r="H233" s="476">
        <v>0</v>
      </c>
      <c r="I233" s="476">
        <v>0</v>
      </c>
      <c r="J233" s="476">
        <v>0</v>
      </c>
      <c r="L233" s="79"/>
      <c r="M233" s="25"/>
      <c r="N233" s="25"/>
      <c r="O233" s="25"/>
      <c r="P233" s="25"/>
      <c r="Q233" s="25"/>
      <c r="R233" s="25"/>
      <c r="S233" s="25"/>
      <c r="T233" s="25"/>
    </row>
    <row r="234" spans="1:20" x14ac:dyDescent="0.25">
      <c r="A234" s="25"/>
      <c r="B234" s="81" t="s">
        <v>145</v>
      </c>
      <c r="C234" s="476">
        <v>0</v>
      </c>
      <c r="D234" s="476">
        <v>0</v>
      </c>
      <c r="E234" s="476">
        <v>0</v>
      </c>
      <c r="F234" s="476">
        <v>0</v>
      </c>
      <c r="G234" s="476">
        <v>0</v>
      </c>
      <c r="H234" s="476">
        <v>0</v>
      </c>
      <c r="I234" s="476">
        <v>0</v>
      </c>
      <c r="J234" s="476">
        <v>0</v>
      </c>
      <c r="L234" s="79"/>
      <c r="M234" s="25"/>
      <c r="N234" s="25"/>
      <c r="O234" s="25"/>
      <c r="P234" s="25"/>
      <c r="Q234" s="25"/>
      <c r="R234" s="25"/>
      <c r="S234" s="25"/>
      <c r="T234" s="25"/>
    </row>
    <row r="235" spans="1:20" x14ac:dyDescent="0.25">
      <c r="A235" s="25"/>
      <c r="B235" s="81" t="s">
        <v>146</v>
      </c>
      <c r="C235" s="476">
        <v>0</v>
      </c>
      <c r="D235" s="476">
        <v>0</v>
      </c>
      <c r="E235" s="476">
        <v>0</v>
      </c>
      <c r="F235" s="476">
        <v>0</v>
      </c>
      <c r="G235" s="476">
        <v>0</v>
      </c>
      <c r="H235" s="476">
        <v>0</v>
      </c>
      <c r="I235" s="476">
        <v>0</v>
      </c>
      <c r="J235" s="476">
        <v>0</v>
      </c>
      <c r="L235" s="79"/>
      <c r="M235" s="25"/>
      <c r="N235" s="25"/>
      <c r="O235" s="25"/>
      <c r="P235" s="25"/>
      <c r="Q235" s="25"/>
      <c r="R235" s="25"/>
      <c r="S235" s="25"/>
      <c r="T235" s="25"/>
    </row>
    <row r="236" spans="1:20" x14ac:dyDescent="0.25">
      <c r="A236" s="25"/>
      <c r="B236" s="81" t="s">
        <v>147</v>
      </c>
      <c r="C236" s="476">
        <v>0</v>
      </c>
      <c r="D236" s="476">
        <v>0</v>
      </c>
      <c r="E236" s="476">
        <v>0</v>
      </c>
      <c r="F236" s="476">
        <v>0</v>
      </c>
      <c r="G236" s="476">
        <v>0</v>
      </c>
      <c r="H236" s="476">
        <v>0</v>
      </c>
      <c r="I236" s="476">
        <v>0</v>
      </c>
      <c r="J236" s="476">
        <v>0</v>
      </c>
      <c r="L236" s="79"/>
      <c r="M236" s="25"/>
      <c r="N236" s="25"/>
      <c r="O236" s="25"/>
      <c r="P236" s="25"/>
      <c r="Q236" s="25"/>
      <c r="R236" s="25"/>
      <c r="S236" s="25"/>
      <c r="T236" s="25"/>
    </row>
    <row r="237" spans="1:20" x14ac:dyDescent="0.25">
      <c r="A237" s="25"/>
      <c r="B237" s="81" t="s">
        <v>148</v>
      </c>
      <c r="C237" s="476">
        <v>0</v>
      </c>
      <c r="D237" s="476">
        <v>0</v>
      </c>
      <c r="E237" s="476">
        <v>0</v>
      </c>
      <c r="F237" s="476">
        <v>0</v>
      </c>
      <c r="G237" s="476">
        <v>0</v>
      </c>
      <c r="H237" s="476">
        <v>0</v>
      </c>
      <c r="I237" s="476">
        <v>0</v>
      </c>
      <c r="J237" s="476">
        <v>0</v>
      </c>
      <c r="L237" s="79"/>
      <c r="M237" s="25"/>
      <c r="N237" s="25"/>
      <c r="O237" s="25"/>
      <c r="P237" s="25"/>
      <c r="Q237" s="25"/>
      <c r="R237" s="25"/>
      <c r="S237" s="25"/>
      <c r="T237" s="25"/>
    </row>
    <row r="238" spans="1:20" x14ac:dyDescent="0.25">
      <c r="A238" s="25"/>
      <c r="B238" s="482" t="s">
        <v>31</v>
      </c>
      <c r="C238" s="484">
        <v>0.1372018779342721</v>
      </c>
      <c r="D238" s="484">
        <v>0.17665936358894108</v>
      </c>
      <c r="E238" s="484">
        <v>6.3065206051121578E-2</v>
      </c>
      <c r="F238" s="484">
        <v>6.4817944705268693E-2</v>
      </c>
      <c r="G238" s="484">
        <v>9.2143974960876299E-2</v>
      </c>
      <c r="H238" s="484">
        <v>0.33999791340636398</v>
      </c>
      <c r="I238" s="484">
        <v>0.12611371935315588</v>
      </c>
      <c r="J238" s="484">
        <v>0.99999999999999956</v>
      </c>
      <c r="L238" s="79"/>
      <c r="M238" s="25"/>
      <c r="N238" s="25"/>
      <c r="O238" s="25"/>
      <c r="P238" s="25"/>
      <c r="Q238" s="25"/>
      <c r="R238" s="25"/>
      <c r="S238" s="25"/>
      <c r="T238" s="25"/>
    </row>
    <row r="239" spans="1:20" x14ac:dyDescent="0.25">
      <c r="A239" s="25"/>
      <c r="B239" s="134"/>
      <c r="C239" s="111"/>
      <c r="D239" s="111"/>
      <c r="E239" s="111"/>
      <c r="F239" s="111"/>
      <c r="G239" s="111"/>
      <c r="H239" s="111"/>
      <c r="I239" s="136"/>
      <c r="J239" s="136"/>
      <c r="K239" s="111"/>
      <c r="L239" s="79"/>
      <c r="M239" s="25"/>
      <c r="N239" s="25"/>
      <c r="O239" s="25"/>
      <c r="P239" s="25"/>
      <c r="Q239" s="25"/>
      <c r="R239" s="25"/>
      <c r="S239" s="25"/>
      <c r="T239" s="25"/>
    </row>
    <row r="240" spans="1:20" x14ac:dyDescent="0.25">
      <c r="A240" s="25"/>
      <c r="B240" s="82"/>
      <c r="C240" s="79"/>
      <c r="D240" s="79"/>
      <c r="E240" s="79"/>
      <c r="F240" s="79"/>
      <c r="G240" s="79"/>
      <c r="H240" s="79"/>
      <c r="I240" s="79"/>
      <c r="J240" s="79"/>
      <c r="K240" s="79"/>
      <c r="L240" s="79"/>
      <c r="M240" s="25"/>
      <c r="N240" s="25"/>
      <c r="O240" s="25"/>
      <c r="P240" s="25"/>
      <c r="Q240" s="25"/>
      <c r="R240" s="25"/>
      <c r="S240" s="25"/>
      <c r="T240" s="25"/>
    </row>
    <row r="241" spans="1:20" x14ac:dyDescent="0.25">
      <c r="A241" s="10" t="s">
        <v>286</v>
      </c>
      <c r="B241" s="78" t="s">
        <v>571</v>
      </c>
      <c r="C241" s="79"/>
      <c r="D241" s="79"/>
      <c r="E241" s="79"/>
      <c r="F241" s="79"/>
      <c r="G241" s="79"/>
      <c r="H241" s="79"/>
      <c r="I241" s="79"/>
      <c r="J241" s="79"/>
      <c r="K241" s="79"/>
      <c r="L241" s="79"/>
      <c r="M241" s="25"/>
      <c r="N241" s="25"/>
      <c r="O241" s="25"/>
      <c r="P241" s="25"/>
      <c r="Q241" s="25"/>
      <c r="R241" s="25"/>
      <c r="S241" s="25"/>
      <c r="T241" s="25"/>
    </row>
    <row r="242" spans="1:20" ht="30" x14ac:dyDescent="0.25">
      <c r="A242" s="25"/>
      <c r="B242" s="81"/>
      <c r="C242" s="264" t="s">
        <v>305</v>
      </c>
      <c r="D242" s="264" t="s">
        <v>306</v>
      </c>
      <c r="E242" s="264" t="s">
        <v>473</v>
      </c>
      <c r="F242" s="264" t="s">
        <v>474</v>
      </c>
      <c r="G242" s="264" t="s">
        <v>475</v>
      </c>
      <c r="H242" s="264" t="s">
        <v>702</v>
      </c>
      <c r="I242" s="264" t="s">
        <v>171</v>
      </c>
      <c r="J242" s="264" t="s">
        <v>31</v>
      </c>
      <c r="L242" s="79"/>
      <c r="M242" s="25"/>
      <c r="N242" s="25"/>
      <c r="O242" s="25"/>
      <c r="P242" s="25"/>
      <c r="Q242" s="25"/>
      <c r="R242" s="25"/>
      <c r="S242" s="25"/>
      <c r="T242" s="25"/>
    </row>
    <row r="243" spans="1:20" x14ac:dyDescent="0.25">
      <c r="A243" s="25"/>
      <c r="B243" s="81" t="s">
        <v>141</v>
      </c>
      <c r="C243" s="485"/>
      <c r="D243" s="485"/>
      <c r="E243" s="486"/>
      <c r="F243" s="485"/>
      <c r="G243" s="485"/>
      <c r="H243" s="485"/>
      <c r="I243" s="485"/>
      <c r="J243" s="486">
        <v>0</v>
      </c>
      <c r="L243" s="79"/>
      <c r="M243" s="25"/>
      <c r="N243" s="25"/>
      <c r="O243" s="25"/>
      <c r="P243" s="25"/>
      <c r="Q243" s="25"/>
      <c r="R243" s="25"/>
      <c r="S243" s="25"/>
      <c r="T243" s="25"/>
    </row>
    <row r="244" spans="1:20" x14ac:dyDescent="0.25">
      <c r="A244" s="25"/>
      <c r="B244" s="81" t="s">
        <v>142</v>
      </c>
      <c r="C244" s="486">
        <v>2.8919999999999999</v>
      </c>
      <c r="D244" s="486">
        <v>2.8919999999999999</v>
      </c>
      <c r="E244" s="485"/>
      <c r="F244" s="486">
        <v>3.8559999999999999</v>
      </c>
      <c r="G244" s="486">
        <v>4.82</v>
      </c>
      <c r="H244" s="486">
        <v>0.96399999999999997</v>
      </c>
      <c r="I244" s="486">
        <v>3.8559999999999999</v>
      </c>
      <c r="J244" s="486">
        <v>19.28</v>
      </c>
      <c r="L244" s="79"/>
      <c r="M244" s="25"/>
      <c r="N244" s="25"/>
      <c r="O244" s="25"/>
      <c r="P244" s="25"/>
      <c r="Q244" s="25"/>
      <c r="R244" s="25"/>
      <c r="S244" s="25"/>
      <c r="T244" s="25"/>
    </row>
    <row r="245" spans="1:20" x14ac:dyDescent="0.25">
      <c r="A245" s="25"/>
      <c r="B245" s="81" t="s">
        <v>143</v>
      </c>
      <c r="C245" s="486">
        <v>11.792</v>
      </c>
      <c r="D245" s="486">
        <v>19.507999999999999</v>
      </c>
      <c r="E245" s="486">
        <v>9.86</v>
      </c>
      <c r="F245" s="486">
        <v>1.0720000000000001</v>
      </c>
      <c r="G245" s="486">
        <v>9.6479999999999997</v>
      </c>
      <c r="H245" s="486">
        <v>49.311999999999998</v>
      </c>
      <c r="I245" s="486">
        <v>7.5810000000000004</v>
      </c>
      <c r="J245" s="486">
        <v>108.773</v>
      </c>
      <c r="L245" s="79"/>
      <c r="M245" s="25"/>
      <c r="N245" s="25"/>
      <c r="O245" s="25"/>
      <c r="P245" s="25"/>
      <c r="Q245" s="25"/>
      <c r="R245" s="25"/>
      <c r="S245" s="25"/>
      <c r="T245" s="25"/>
    </row>
    <row r="246" spans="1:20" x14ac:dyDescent="0.25">
      <c r="A246" s="25"/>
      <c r="B246" s="81" t="s">
        <v>144</v>
      </c>
      <c r="C246" s="485"/>
      <c r="D246" s="485"/>
      <c r="E246" s="485"/>
      <c r="F246" s="485"/>
      <c r="G246" s="487"/>
      <c r="H246" s="485"/>
      <c r="I246" s="485"/>
      <c r="J246" s="486">
        <v>0</v>
      </c>
      <c r="L246" s="79"/>
      <c r="M246" s="25"/>
      <c r="N246" s="25"/>
      <c r="O246" s="25"/>
      <c r="P246" s="25"/>
      <c r="Q246" s="25"/>
      <c r="R246" s="25"/>
      <c r="S246" s="25"/>
      <c r="T246" s="25"/>
    </row>
    <row r="247" spans="1:20" x14ac:dyDescent="0.25">
      <c r="A247" s="25"/>
      <c r="B247" s="81" t="s">
        <v>145</v>
      </c>
      <c r="C247" s="485"/>
      <c r="D247" s="485"/>
      <c r="E247" s="485"/>
      <c r="F247" s="485"/>
      <c r="G247" s="485"/>
      <c r="H247" s="485"/>
      <c r="I247" s="485"/>
      <c r="J247" s="486">
        <v>0</v>
      </c>
      <c r="L247" s="79"/>
      <c r="M247" s="25"/>
      <c r="N247" s="25"/>
      <c r="O247" s="25"/>
      <c r="P247" s="25"/>
      <c r="Q247" s="25"/>
      <c r="R247" s="25"/>
      <c r="S247" s="25"/>
      <c r="T247" s="25"/>
    </row>
    <row r="248" spans="1:20" x14ac:dyDescent="0.25">
      <c r="A248" s="25"/>
      <c r="B248" s="81" t="s">
        <v>146</v>
      </c>
      <c r="C248" s="485"/>
      <c r="D248" s="485"/>
      <c r="E248" s="485"/>
      <c r="F248" s="485"/>
      <c r="G248" s="485"/>
      <c r="H248" s="485"/>
      <c r="I248" s="485"/>
      <c r="J248" s="486">
        <v>0</v>
      </c>
      <c r="L248" s="79"/>
      <c r="M248" s="25"/>
      <c r="N248" s="25"/>
      <c r="O248" s="25"/>
      <c r="P248" s="25"/>
      <c r="Q248" s="25"/>
      <c r="R248" s="25"/>
      <c r="S248" s="25"/>
      <c r="T248" s="25"/>
    </row>
    <row r="249" spans="1:20" x14ac:dyDescent="0.25">
      <c r="A249" s="25"/>
      <c r="B249" s="81" t="s">
        <v>147</v>
      </c>
      <c r="C249" s="485"/>
      <c r="D249" s="485"/>
      <c r="E249" s="485"/>
      <c r="F249" s="485"/>
      <c r="G249" s="485"/>
      <c r="H249" s="485"/>
      <c r="I249" s="485"/>
      <c r="J249" s="486">
        <v>0</v>
      </c>
      <c r="L249" s="79"/>
      <c r="M249" s="25"/>
      <c r="N249" s="25"/>
      <c r="O249" s="25"/>
      <c r="P249" s="25"/>
      <c r="Q249" s="25"/>
      <c r="R249" s="25"/>
      <c r="S249" s="25"/>
      <c r="T249" s="25"/>
    </row>
    <row r="250" spans="1:20" x14ac:dyDescent="0.25">
      <c r="A250" s="25"/>
      <c r="B250" s="81" t="s">
        <v>148</v>
      </c>
      <c r="C250" s="485"/>
      <c r="D250" s="485"/>
      <c r="E250" s="485"/>
      <c r="F250" s="485"/>
      <c r="G250" s="485"/>
      <c r="H250" s="485"/>
      <c r="I250" s="485"/>
      <c r="J250" s="486">
        <v>0</v>
      </c>
      <c r="L250" s="79"/>
      <c r="M250" s="25"/>
      <c r="N250" s="25"/>
      <c r="O250" s="25"/>
      <c r="P250" s="25"/>
      <c r="Q250" s="25"/>
      <c r="R250" s="25"/>
      <c r="S250" s="25"/>
      <c r="T250" s="25"/>
    </row>
    <row r="251" spans="1:20" x14ac:dyDescent="0.25">
      <c r="A251" s="25"/>
      <c r="B251" s="482" t="s">
        <v>31</v>
      </c>
      <c r="C251" s="488">
        <v>14.683999999999999</v>
      </c>
      <c r="D251" s="488">
        <v>22.4</v>
      </c>
      <c r="E251" s="488">
        <v>9.86</v>
      </c>
      <c r="F251" s="488">
        <v>4.9279999999999999</v>
      </c>
      <c r="G251" s="488">
        <v>14.468</v>
      </c>
      <c r="H251" s="488">
        <v>50.275999999999996</v>
      </c>
      <c r="I251" s="488">
        <v>11.437000000000001</v>
      </c>
      <c r="J251" s="488">
        <v>128.053</v>
      </c>
      <c r="L251" s="79"/>
      <c r="M251" s="25"/>
      <c r="N251" s="25"/>
      <c r="O251" s="25"/>
      <c r="P251" s="25"/>
      <c r="Q251" s="25"/>
      <c r="R251" s="25"/>
      <c r="S251" s="25"/>
      <c r="T251" s="25"/>
    </row>
    <row r="252" spans="1:20" x14ac:dyDescent="0.25">
      <c r="A252" s="25"/>
      <c r="B252" s="134"/>
      <c r="C252" s="136"/>
      <c r="D252" s="136"/>
      <c r="E252" s="136"/>
      <c r="F252" s="136"/>
      <c r="G252" s="111"/>
      <c r="H252" s="136"/>
      <c r="I252" s="136"/>
      <c r="J252" s="136"/>
      <c r="K252" s="136"/>
      <c r="L252" s="79"/>
      <c r="M252" s="25"/>
      <c r="N252" s="25"/>
      <c r="O252" s="25"/>
      <c r="P252" s="25"/>
      <c r="Q252" s="25"/>
      <c r="R252" s="25"/>
      <c r="S252" s="25"/>
      <c r="T252" s="25"/>
    </row>
    <row r="253" spans="1:20" x14ac:dyDescent="0.25">
      <c r="A253" s="25"/>
      <c r="B253" s="82"/>
      <c r="C253" s="79"/>
      <c r="D253" s="79"/>
      <c r="E253" s="79"/>
      <c r="F253" s="79"/>
      <c r="G253" s="79"/>
      <c r="H253" s="79"/>
      <c r="I253" s="79"/>
      <c r="J253" s="79"/>
      <c r="K253" s="79"/>
      <c r="L253" s="79"/>
      <c r="M253" s="25"/>
      <c r="N253" s="25"/>
      <c r="O253" s="25"/>
      <c r="P253" s="25"/>
      <c r="Q253" s="25"/>
      <c r="R253" s="25"/>
      <c r="S253" s="25"/>
      <c r="T253" s="25"/>
    </row>
    <row r="254" spans="1:20" x14ac:dyDescent="0.25">
      <c r="A254" s="10" t="s">
        <v>287</v>
      </c>
      <c r="B254" s="78" t="s">
        <v>572</v>
      </c>
      <c r="C254" s="79"/>
      <c r="D254" s="79"/>
      <c r="E254" s="79"/>
      <c r="F254" s="79"/>
      <c r="G254" s="79"/>
      <c r="H254" s="79"/>
      <c r="I254" s="79"/>
      <c r="J254" s="79"/>
      <c r="K254" s="79"/>
      <c r="L254" s="79"/>
      <c r="M254" s="25"/>
      <c r="N254" s="25"/>
      <c r="O254" s="25"/>
      <c r="P254" s="25"/>
      <c r="Q254" s="25"/>
      <c r="R254" s="25"/>
      <c r="S254" s="25"/>
      <c r="T254" s="25"/>
    </row>
    <row r="255" spans="1:20" ht="30" x14ac:dyDescent="0.25">
      <c r="A255" s="25"/>
      <c r="B255" s="81"/>
      <c r="C255" s="264" t="s">
        <v>305</v>
      </c>
      <c r="D255" s="264" t="s">
        <v>306</v>
      </c>
      <c r="E255" s="264" t="s">
        <v>473</v>
      </c>
      <c r="F255" s="264" t="s">
        <v>474</v>
      </c>
      <c r="G255" s="264" t="s">
        <v>475</v>
      </c>
      <c r="H255" s="264" t="s">
        <v>702</v>
      </c>
      <c r="I255" s="264" t="s">
        <v>171</v>
      </c>
      <c r="J255" s="264" t="s">
        <v>31</v>
      </c>
      <c r="L255" s="79"/>
      <c r="M255" s="25"/>
      <c r="N255" s="25"/>
      <c r="O255" s="25"/>
      <c r="P255" s="25"/>
      <c r="Q255" s="25"/>
      <c r="R255" s="25"/>
      <c r="S255" s="25"/>
      <c r="T255" s="25"/>
    </row>
    <row r="256" spans="1:20" x14ac:dyDescent="0.25">
      <c r="A256" s="25"/>
      <c r="B256" s="81" t="s">
        <v>141</v>
      </c>
      <c r="C256" s="476">
        <v>0</v>
      </c>
      <c r="D256" s="476">
        <v>0</v>
      </c>
      <c r="E256" s="476">
        <v>0</v>
      </c>
      <c r="F256" s="476">
        <v>0</v>
      </c>
      <c r="G256" s="476">
        <v>0</v>
      </c>
      <c r="H256" s="476">
        <v>0</v>
      </c>
      <c r="I256" s="476">
        <v>0</v>
      </c>
      <c r="J256" s="476">
        <v>0</v>
      </c>
      <c r="L256" s="79"/>
      <c r="M256" s="25"/>
      <c r="N256" s="25"/>
      <c r="O256" s="25"/>
      <c r="P256" s="25"/>
      <c r="Q256" s="25"/>
      <c r="R256" s="25"/>
      <c r="S256" s="25"/>
      <c r="T256" s="25"/>
    </row>
    <row r="257" spans="1:20" x14ac:dyDescent="0.25">
      <c r="A257" s="25"/>
      <c r="B257" s="81" t="s">
        <v>142</v>
      </c>
      <c r="C257" s="476">
        <v>2.2584398647435E-2</v>
      </c>
      <c r="D257" s="476">
        <v>2.2584398647435E-2</v>
      </c>
      <c r="E257" s="476">
        <v>0</v>
      </c>
      <c r="F257" s="476">
        <v>3.0112531529913399E-2</v>
      </c>
      <c r="G257" s="476">
        <v>3.7640664412391694E-2</v>
      </c>
      <c r="H257" s="476">
        <v>7.5281328824783498E-3</v>
      </c>
      <c r="I257" s="476">
        <v>3.0112531529913399E-2</v>
      </c>
      <c r="J257" s="476">
        <v>1.5056265764956697E-3</v>
      </c>
      <c r="L257" s="79"/>
      <c r="M257" s="25"/>
      <c r="N257" s="25"/>
      <c r="O257" s="25"/>
      <c r="P257" s="25"/>
      <c r="Q257" s="25"/>
      <c r="R257" s="25"/>
      <c r="S257" s="25"/>
      <c r="T257" s="25"/>
    </row>
    <row r="258" spans="1:20" x14ac:dyDescent="0.25">
      <c r="A258" s="25"/>
      <c r="B258" s="81" t="s">
        <v>143</v>
      </c>
      <c r="C258" s="476">
        <v>9.208687028027461E-2</v>
      </c>
      <c r="D258" s="476">
        <v>0.15234317040600401</v>
      </c>
      <c r="E258" s="476">
        <v>7.6999367449415504E-2</v>
      </c>
      <c r="F258" s="476">
        <v>8.3715336618431398E-3</v>
      </c>
      <c r="G258" s="476">
        <v>7.534380295658831E-2</v>
      </c>
      <c r="H258" s="476">
        <v>0.38509054844478496</v>
      </c>
      <c r="I258" s="476">
        <v>5.9202049151523203E-2</v>
      </c>
      <c r="J258" s="476">
        <v>8.4943734235043301E-3</v>
      </c>
      <c r="L258" s="79"/>
      <c r="M258" s="25"/>
      <c r="N258" s="25"/>
      <c r="O258" s="25"/>
      <c r="P258" s="25"/>
      <c r="Q258" s="25"/>
      <c r="R258" s="25"/>
      <c r="S258" s="25"/>
      <c r="T258" s="25"/>
    </row>
    <row r="259" spans="1:20" x14ac:dyDescent="0.25">
      <c r="A259" s="25"/>
      <c r="B259" s="81" t="s">
        <v>144</v>
      </c>
      <c r="C259" s="476">
        <v>0</v>
      </c>
      <c r="D259" s="476">
        <v>0</v>
      </c>
      <c r="E259" s="476">
        <v>0</v>
      </c>
      <c r="F259" s="476">
        <v>0</v>
      </c>
      <c r="G259" s="476">
        <v>0</v>
      </c>
      <c r="H259" s="476">
        <v>0</v>
      </c>
      <c r="I259" s="476">
        <v>0</v>
      </c>
      <c r="J259" s="476">
        <v>0</v>
      </c>
      <c r="L259" s="79"/>
      <c r="M259" s="25"/>
      <c r="N259" s="25"/>
      <c r="O259" s="25"/>
      <c r="P259" s="25"/>
      <c r="Q259" s="25"/>
      <c r="R259" s="25"/>
      <c r="S259" s="25"/>
      <c r="T259" s="25"/>
    </row>
    <row r="260" spans="1:20" x14ac:dyDescent="0.25">
      <c r="A260" s="25"/>
      <c r="B260" s="81" t="s">
        <v>145</v>
      </c>
      <c r="C260" s="476">
        <v>0</v>
      </c>
      <c r="D260" s="476">
        <v>0</v>
      </c>
      <c r="E260" s="476">
        <v>0</v>
      </c>
      <c r="F260" s="476">
        <v>0</v>
      </c>
      <c r="G260" s="476">
        <v>0</v>
      </c>
      <c r="H260" s="476">
        <v>0</v>
      </c>
      <c r="I260" s="476">
        <v>0</v>
      </c>
      <c r="J260" s="476">
        <v>0</v>
      </c>
      <c r="L260" s="79"/>
      <c r="M260" s="25"/>
      <c r="N260" s="25"/>
      <c r="O260" s="25"/>
      <c r="P260" s="25"/>
      <c r="Q260" s="25"/>
      <c r="R260" s="25"/>
      <c r="S260" s="25"/>
      <c r="T260" s="25"/>
    </row>
    <row r="261" spans="1:20" x14ac:dyDescent="0.25">
      <c r="A261" s="25"/>
      <c r="B261" s="81" t="s">
        <v>146</v>
      </c>
      <c r="C261" s="476">
        <v>0</v>
      </c>
      <c r="D261" s="476">
        <v>0</v>
      </c>
      <c r="E261" s="476">
        <v>0</v>
      </c>
      <c r="F261" s="476">
        <v>0</v>
      </c>
      <c r="G261" s="476">
        <v>0</v>
      </c>
      <c r="H261" s="476">
        <v>0</v>
      </c>
      <c r="I261" s="476">
        <v>0</v>
      </c>
      <c r="J261" s="476">
        <v>0</v>
      </c>
      <c r="L261" s="79"/>
      <c r="M261" s="25"/>
      <c r="N261" s="25"/>
      <c r="O261" s="25"/>
      <c r="P261" s="25"/>
      <c r="Q261" s="25"/>
      <c r="R261" s="25"/>
      <c r="S261" s="25"/>
      <c r="T261" s="25"/>
    </row>
    <row r="262" spans="1:20" x14ac:dyDescent="0.25">
      <c r="A262" s="25"/>
      <c r="B262" s="81" t="s">
        <v>147</v>
      </c>
      <c r="C262" s="476">
        <v>0</v>
      </c>
      <c r="D262" s="476">
        <v>0</v>
      </c>
      <c r="E262" s="476">
        <v>0</v>
      </c>
      <c r="F262" s="476">
        <v>0</v>
      </c>
      <c r="G262" s="476">
        <v>0</v>
      </c>
      <c r="H262" s="476">
        <v>0</v>
      </c>
      <c r="I262" s="476">
        <v>0</v>
      </c>
      <c r="J262" s="476">
        <v>0</v>
      </c>
      <c r="L262" s="79"/>
      <c r="M262" s="25"/>
      <c r="N262" s="25"/>
      <c r="O262" s="25"/>
      <c r="P262" s="25"/>
      <c r="Q262" s="25"/>
      <c r="R262" s="25"/>
      <c r="S262" s="25"/>
      <c r="T262" s="25"/>
    </row>
    <row r="263" spans="1:20" x14ac:dyDescent="0.25">
      <c r="A263" s="25"/>
      <c r="B263" s="81" t="s">
        <v>148</v>
      </c>
      <c r="C263" s="476">
        <v>0</v>
      </c>
      <c r="D263" s="476">
        <v>0</v>
      </c>
      <c r="E263" s="476">
        <v>0</v>
      </c>
      <c r="F263" s="476">
        <v>0</v>
      </c>
      <c r="G263" s="476">
        <v>0</v>
      </c>
      <c r="H263" s="476">
        <v>0</v>
      </c>
      <c r="I263" s="476">
        <v>0</v>
      </c>
      <c r="J263" s="476">
        <v>0</v>
      </c>
      <c r="L263" s="79"/>
      <c r="M263" s="25"/>
      <c r="N263" s="25"/>
      <c r="O263" s="25"/>
      <c r="P263" s="25"/>
      <c r="Q263" s="25"/>
      <c r="R263" s="25"/>
      <c r="S263" s="25"/>
      <c r="T263" s="25"/>
    </row>
    <row r="264" spans="1:20" x14ac:dyDescent="0.25">
      <c r="A264" s="25"/>
      <c r="B264" s="482" t="s">
        <v>31</v>
      </c>
      <c r="C264" s="484">
        <v>0.11467126892771001</v>
      </c>
      <c r="D264" s="484">
        <v>0.17492756905343898</v>
      </c>
      <c r="E264" s="484">
        <v>7.6999367449415504E-2</v>
      </c>
      <c r="F264" s="484">
        <v>3.8484065191756497E-2</v>
      </c>
      <c r="G264" s="484">
        <v>0.11298446736898</v>
      </c>
      <c r="H264" s="484">
        <v>0.39261868132726335</v>
      </c>
      <c r="I264" s="484">
        <v>8.9314580681436606E-2</v>
      </c>
      <c r="J264" s="484">
        <v>1.0000000000000009</v>
      </c>
      <c r="L264" s="79"/>
      <c r="M264" s="25"/>
      <c r="N264" s="25"/>
      <c r="O264" s="25"/>
      <c r="P264" s="25"/>
      <c r="Q264" s="25"/>
      <c r="R264" s="25"/>
      <c r="S264" s="25"/>
      <c r="T264" s="25"/>
    </row>
    <row r="265" spans="1:20" x14ac:dyDescent="0.25">
      <c r="A265" s="38"/>
      <c r="B265" s="38"/>
      <c r="C265" s="38"/>
      <c r="D265" s="38"/>
      <c r="E265" s="38"/>
      <c r="F265" s="38"/>
      <c r="G265" s="38"/>
      <c r="H265" s="38"/>
      <c r="I265" s="38"/>
      <c r="J265" s="38"/>
      <c r="K265" s="38"/>
    </row>
    <row r="266" spans="1:20" x14ac:dyDescent="0.25">
      <c r="A266" s="38"/>
      <c r="B266" s="38"/>
      <c r="C266" s="38"/>
      <c r="D266" s="38"/>
      <c r="E266" s="38"/>
      <c r="F266" s="38"/>
      <c r="G266" s="38"/>
      <c r="H266" s="38"/>
      <c r="I266" s="38"/>
      <c r="J266" s="38"/>
      <c r="K266" s="38"/>
    </row>
    <row r="267" spans="1:20" ht="21.75" thickBot="1" x14ac:dyDescent="0.3">
      <c r="A267" s="44" t="s">
        <v>179</v>
      </c>
      <c r="B267" s="51"/>
      <c r="C267" s="51"/>
      <c r="D267" s="51"/>
      <c r="E267" s="51"/>
      <c r="F267" s="51"/>
      <c r="G267" s="51"/>
      <c r="H267" s="51"/>
      <c r="I267" s="51"/>
      <c r="J267" s="51"/>
      <c r="K267" s="51"/>
    </row>
    <row r="268" spans="1:20" x14ac:dyDescent="0.25">
      <c r="A268" s="64"/>
      <c r="B268" s="64"/>
      <c r="C268" s="64"/>
      <c r="D268" s="64"/>
      <c r="E268" s="64"/>
      <c r="F268" s="64"/>
      <c r="G268" s="64"/>
      <c r="H268" s="64"/>
    </row>
    <row r="269" spans="1:20" x14ac:dyDescent="0.25">
      <c r="A269" s="10" t="s">
        <v>340</v>
      </c>
      <c r="B269" s="78" t="s">
        <v>773</v>
      </c>
      <c r="C269" s="79"/>
      <c r="D269" s="79"/>
      <c r="E269" s="79"/>
      <c r="F269" s="79"/>
      <c r="G269" s="79"/>
      <c r="H269" s="64"/>
    </row>
    <row r="270" spans="1:20" x14ac:dyDescent="0.25">
      <c r="A270" s="64"/>
      <c r="B270" s="22"/>
      <c r="C270" s="22">
        <v>2012</v>
      </c>
      <c r="D270" s="22">
        <v>2013</v>
      </c>
      <c r="E270" s="22">
        <v>2014</v>
      </c>
      <c r="F270" s="22">
        <v>2015</v>
      </c>
      <c r="G270" s="22">
        <v>2016</v>
      </c>
      <c r="H270" s="64"/>
    </row>
    <row r="271" spans="1:20" x14ac:dyDescent="0.25">
      <c r="A271" s="64"/>
      <c r="B271" s="311" t="s">
        <v>5</v>
      </c>
      <c r="C271" s="101">
        <v>32.74180356132009</v>
      </c>
      <c r="D271" s="101">
        <v>68.585421956579083</v>
      </c>
      <c r="E271" s="101">
        <v>43.399296583424984</v>
      </c>
      <c r="F271" s="101">
        <v>25.943975504999997</v>
      </c>
      <c r="G271" s="101">
        <v>44.797215000000001</v>
      </c>
      <c r="H271" s="64"/>
    </row>
    <row r="272" spans="1:20" x14ac:dyDescent="0.25">
      <c r="A272" s="64"/>
      <c r="B272" s="311" t="s">
        <v>6</v>
      </c>
      <c r="C272" s="101">
        <v>23.028834532456067</v>
      </c>
      <c r="D272" s="101">
        <v>47.003695041120295</v>
      </c>
      <c r="E272" s="101">
        <v>28.950340514849994</v>
      </c>
      <c r="F272" s="101">
        <v>17.079376019999998</v>
      </c>
      <c r="G272" s="101">
        <v>26.184788000000001</v>
      </c>
      <c r="H272" s="64"/>
    </row>
    <row r="273" spans="1:20" x14ac:dyDescent="0.25">
      <c r="A273" s="64"/>
      <c r="B273" s="18" t="s">
        <v>1063</v>
      </c>
      <c r="H273" s="64"/>
    </row>
    <row r="274" spans="1:20" x14ac:dyDescent="0.25">
      <c r="A274" s="64"/>
      <c r="B274" s="64"/>
      <c r="C274" s="64"/>
      <c r="D274" s="64"/>
      <c r="E274" s="64"/>
      <c r="F274" s="64"/>
      <c r="G274" s="64"/>
      <c r="H274" s="64"/>
    </row>
    <row r="275" spans="1:20" x14ac:dyDescent="0.25">
      <c r="A275" s="10" t="s">
        <v>341</v>
      </c>
      <c r="B275" s="78" t="s">
        <v>767</v>
      </c>
      <c r="C275" s="79"/>
      <c r="D275" s="79"/>
      <c r="E275" s="79"/>
      <c r="F275" s="79"/>
      <c r="G275" s="79"/>
      <c r="H275" s="64"/>
    </row>
    <row r="276" spans="1:20" x14ac:dyDescent="0.25">
      <c r="A276" s="64"/>
      <c r="B276" s="22"/>
      <c r="C276" s="22">
        <v>2012</v>
      </c>
      <c r="D276" s="22">
        <v>2013</v>
      </c>
      <c r="E276" s="22">
        <v>2014</v>
      </c>
      <c r="F276" s="22">
        <v>2015</v>
      </c>
      <c r="G276" s="22">
        <v>2016</v>
      </c>
      <c r="H276" s="64"/>
    </row>
    <row r="277" spans="1:20" x14ac:dyDescent="0.25">
      <c r="A277" s="64"/>
      <c r="B277" s="139" t="s">
        <v>3</v>
      </c>
      <c r="C277" s="311">
        <v>29</v>
      </c>
      <c r="D277" s="311">
        <v>50</v>
      </c>
      <c r="E277" s="311">
        <v>35</v>
      </c>
      <c r="F277" s="311">
        <v>23</v>
      </c>
      <c r="G277" s="311">
        <v>45</v>
      </c>
      <c r="H277" s="64"/>
    </row>
    <row r="278" spans="1:20" x14ac:dyDescent="0.25">
      <c r="A278" s="64"/>
      <c r="B278" s="139" t="s">
        <v>94</v>
      </c>
      <c r="C278" s="311">
        <v>20</v>
      </c>
      <c r="D278" s="311">
        <v>34</v>
      </c>
      <c r="E278" s="311">
        <v>23</v>
      </c>
      <c r="F278" s="311">
        <v>16</v>
      </c>
      <c r="G278" s="311">
        <v>26</v>
      </c>
      <c r="H278" s="64"/>
    </row>
    <row r="279" spans="1:20" x14ac:dyDescent="0.25">
      <c r="A279" s="64"/>
      <c r="B279" s="18" t="s">
        <v>1063</v>
      </c>
      <c r="C279" s="64"/>
      <c r="D279" s="64"/>
      <c r="E279" s="64"/>
      <c r="F279" s="64"/>
      <c r="G279" s="64"/>
      <c r="H279" s="64"/>
    </row>
    <row r="280" spans="1:20" x14ac:dyDescent="0.25">
      <c r="A280" s="25"/>
      <c r="B280" s="82"/>
      <c r="C280" s="79"/>
      <c r="D280" s="79"/>
      <c r="E280" s="79"/>
      <c r="F280" s="79"/>
      <c r="G280" s="79"/>
      <c r="H280" s="79"/>
      <c r="I280" s="79"/>
      <c r="K280" s="79"/>
      <c r="L280" s="79"/>
      <c r="M280" s="25"/>
      <c r="N280" s="25"/>
      <c r="O280" s="25"/>
      <c r="P280" s="25"/>
      <c r="Q280" s="25"/>
      <c r="R280" s="25"/>
      <c r="S280" s="25"/>
      <c r="T280" s="25"/>
    </row>
    <row r="281" spans="1:20" x14ac:dyDescent="0.25">
      <c r="A281" s="10" t="s">
        <v>288</v>
      </c>
      <c r="B281" s="78" t="s">
        <v>768</v>
      </c>
      <c r="C281" s="79"/>
      <c r="D281" s="79"/>
      <c r="E281" s="79"/>
      <c r="F281" s="79"/>
      <c r="G281" s="79"/>
      <c r="H281" s="79"/>
      <c r="I281" s="79"/>
      <c r="J281" s="79"/>
      <c r="K281" s="79"/>
      <c r="L281" s="79"/>
      <c r="M281" s="25"/>
      <c r="N281" s="25"/>
      <c r="O281" s="25"/>
      <c r="P281" s="25"/>
      <c r="Q281" s="25"/>
      <c r="R281" s="25"/>
      <c r="S281" s="25"/>
      <c r="T281" s="25"/>
    </row>
    <row r="282" spans="1:20" x14ac:dyDescent="0.25">
      <c r="A282" s="25"/>
      <c r="B282" s="22"/>
      <c r="C282" s="22">
        <v>2012</v>
      </c>
      <c r="D282" s="22">
        <v>2013</v>
      </c>
      <c r="E282" s="22">
        <v>2014</v>
      </c>
      <c r="F282" s="22">
        <v>2015</v>
      </c>
      <c r="G282" s="22">
        <v>2016</v>
      </c>
      <c r="H282" s="79"/>
      <c r="I282" s="79"/>
      <c r="J282" s="79"/>
      <c r="K282" s="79"/>
      <c r="L282" s="79"/>
      <c r="M282" s="25"/>
      <c r="N282" s="25"/>
      <c r="O282" s="25"/>
      <c r="P282" s="25"/>
      <c r="Q282" s="25"/>
      <c r="R282" s="25"/>
      <c r="S282" s="25"/>
      <c r="T282" s="25"/>
    </row>
    <row r="283" spans="1:20" x14ac:dyDescent="0.25">
      <c r="A283" s="25"/>
      <c r="B283" s="311" t="s">
        <v>139</v>
      </c>
      <c r="C283" s="100">
        <v>1.1514417266228034</v>
      </c>
      <c r="D283" s="100">
        <v>1.3824616188564793</v>
      </c>
      <c r="E283" s="100">
        <v>1.2587104571673911</v>
      </c>
      <c r="F283" s="100">
        <v>1.0674610012499999</v>
      </c>
      <c r="G283" s="100">
        <v>1.0071072307692308</v>
      </c>
      <c r="H283" s="79"/>
      <c r="I283" s="79"/>
      <c r="J283" s="79"/>
      <c r="K283" s="79"/>
      <c r="L283" s="79"/>
      <c r="M283" s="25"/>
      <c r="N283" s="25"/>
      <c r="O283" s="25"/>
      <c r="P283" s="25"/>
      <c r="Q283" s="25"/>
      <c r="R283" s="25"/>
      <c r="S283" s="25"/>
      <c r="T283" s="25"/>
    </row>
    <row r="284" spans="1:20" x14ac:dyDescent="0.25">
      <c r="A284" s="25"/>
      <c r="B284" s="134"/>
      <c r="C284" s="136"/>
      <c r="D284" s="136"/>
      <c r="E284" s="136"/>
      <c r="F284" s="136"/>
      <c r="G284" s="137"/>
      <c r="H284" s="79"/>
      <c r="I284" s="79"/>
      <c r="J284" s="79"/>
      <c r="K284" s="79"/>
      <c r="L284" s="79"/>
      <c r="M284" s="25"/>
      <c r="N284" s="25"/>
      <c r="O284" s="25"/>
      <c r="P284" s="25"/>
      <c r="Q284" s="25"/>
      <c r="R284" s="25"/>
      <c r="S284" s="25"/>
      <c r="T284" s="25"/>
    </row>
    <row r="285" spans="1:20" x14ac:dyDescent="0.25">
      <c r="A285" s="25"/>
      <c r="B285" s="82"/>
      <c r="C285" s="79"/>
      <c r="D285" s="79"/>
      <c r="E285" s="79"/>
      <c r="F285" s="79"/>
      <c r="G285" s="79"/>
      <c r="H285" s="79"/>
      <c r="I285" s="79"/>
      <c r="J285" s="79"/>
      <c r="K285" s="79"/>
      <c r="L285" s="79"/>
      <c r="M285" s="25"/>
      <c r="N285" s="25"/>
      <c r="O285" s="25"/>
      <c r="P285" s="25"/>
      <c r="Q285" s="25"/>
      <c r="R285" s="25"/>
      <c r="S285" s="25"/>
      <c r="T285" s="25"/>
    </row>
    <row r="286" spans="1:20" x14ac:dyDescent="0.25">
      <c r="A286" s="10" t="s">
        <v>289</v>
      </c>
      <c r="B286" s="78" t="s">
        <v>769</v>
      </c>
      <c r="C286" s="79"/>
      <c r="D286" s="79"/>
      <c r="E286" s="79"/>
      <c r="F286" s="79"/>
      <c r="G286" s="79"/>
      <c r="H286" s="79"/>
      <c r="I286" s="79"/>
      <c r="J286" s="79"/>
      <c r="K286" s="79"/>
      <c r="L286" s="79"/>
      <c r="M286" s="25"/>
      <c r="N286" s="25"/>
      <c r="O286" s="25"/>
      <c r="P286" s="25"/>
      <c r="Q286" s="25"/>
      <c r="R286" s="25"/>
      <c r="S286" s="25"/>
      <c r="T286" s="25"/>
    </row>
    <row r="287" spans="1:20" x14ac:dyDescent="0.25">
      <c r="A287" s="25"/>
      <c r="B287" s="22"/>
      <c r="C287" s="22">
        <v>2012</v>
      </c>
      <c r="D287" s="22">
        <v>2013</v>
      </c>
      <c r="E287" s="22">
        <v>2014</v>
      </c>
      <c r="F287" s="22">
        <v>2015</v>
      </c>
      <c r="G287" s="22">
        <v>2016</v>
      </c>
      <c r="H287" s="79"/>
      <c r="I287" s="79"/>
      <c r="J287" s="79"/>
      <c r="K287" s="79"/>
      <c r="L287" s="79"/>
      <c r="M287" s="25"/>
      <c r="N287" s="25"/>
      <c r="O287" s="25"/>
      <c r="P287" s="25"/>
      <c r="Q287" s="25"/>
      <c r="R287" s="25"/>
      <c r="S287" s="25"/>
      <c r="T287" s="25"/>
    </row>
    <row r="288" spans="1:20" x14ac:dyDescent="0.25">
      <c r="A288" s="25"/>
      <c r="B288" s="380" t="s">
        <v>329</v>
      </c>
      <c r="C288" s="327">
        <v>0.68965517241379315</v>
      </c>
      <c r="D288" s="327">
        <v>0.68</v>
      </c>
      <c r="E288" s="327">
        <v>0.65714285714285703</v>
      </c>
      <c r="F288" s="327">
        <v>0.69565217391304346</v>
      </c>
      <c r="G288" s="327">
        <v>0.582153068</v>
      </c>
      <c r="H288" s="79"/>
      <c r="I288" s="79"/>
      <c r="J288" s="79"/>
      <c r="K288" s="79"/>
      <c r="L288" s="79"/>
      <c r="M288" s="25"/>
      <c r="N288" s="25"/>
      <c r="O288" s="25"/>
      <c r="P288" s="25"/>
      <c r="Q288" s="25"/>
      <c r="R288" s="25"/>
      <c r="S288" s="25"/>
      <c r="T288" s="25"/>
    </row>
    <row r="289" spans="1:20" x14ac:dyDescent="0.25">
      <c r="A289" s="25"/>
      <c r="B289" s="380" t="s">
        <v>394</v>
      </c>
      <c r="C289" s="327">
        <v>0.70334654868131485</v>
      </c>
      <c r="D289" s="327">
        <v>0.68533069711050221</v>
      </c>
      <c r="E289" s="327">
        <v>0.66706934890522329</v>
      </c>
      <c r="F289" s="327">
        <v>0.65831761276171463</v>
      </c>
      <c r="G289" s="327">
        <v>0.57777777777799999</v>
      </c>
      <c r="H289" s="79"/>
      <c r="I289" s="79"/>
      <c r="J289" s="79"/>
      <c r="K289" s="79"/>
      <c r="L289" s="79"/>
      <c r="M289" s="25"/>
      <c r="N289" s="25"/>
      <c r="O289" s="25"/>
      <c r="P289" s="25"/>
      <c r="Q289" s="25"/>
      <c r="R289" s="25"/>
      <c r="S289" s="25"/>
      <c r="T289" s="25"/>
    </row>
    <row r="290" spans="1:20" x14ac:dyDescent="0.25">
      <c r="A290" s="25"/>
      <c r="B290" s="88"/>
      <c r="C290" s="135"/>
      <c r="D290" s="135"/>
      <c r="E290" s="135"/>
      <c r="F290" s="135"/>
      <c r="G290" s="138"/>
      <c r="H290" s="79"/>
      <c r="I290" s="79"/>
      <c r="J290" s="79"/>
      <c r="K290" s="79"/>
      <c r="L290" s="79"/>
      <c r="M290" s="25"/>
      <c r="N290" s="25"/>
      <c r="O290" s="25"/>
      <c r="P290" s="25"/>
      <c r="Q290" s="25"/>
      <c r="R290" s="25"/>
      <c r="S290" s="25"/>
      <c r="T290" s="25"/>
    </row>
    <row r="291" spans="1:20" x14ac:dyDescent="0.25">
      <c r="A291" s="25"/>
      <c r="B291" s="82"/>
      <c r="C291" s="79"/>
      <c r="D291" s="79"/>
      <c r="E291" s="79"/>
      <c r="F291" s="79"/>
      <c r="G291" s="79"/>
      <c r="H291" s="79"/>
      <c r="I291" s="79"/>
      <c r="J291" s="79"/>
      <c r="K291" s="79"/>
      <c r="L291" s="79"/>
      <c r="M291" s="25"/>
      <c r="N291" s="25"/>
      <c r="O291" s="25"/>
      <c r="P291" s="25"/>
      <c r="Q291" s="25"/>
      <c r="R291" s="25"/>
      <c r="S291" s="25"/>
      <c r="T291" s="25"/>
    </row>
    <row r="292" spans="1:20" x14ac:dyDescent="0.25">
      <c r="A292" s="10" t="s">
        <v>290</v>
      </c>
      <c r="B292" s="78" t="s">
        <v>523</v>
      </c>
      <c r="C292" s="79"/>
      <c r="D292" s="79"/>
      <c r="E292" s="79"/>
      <c r="F292" s="79"/>
      <c r="G292" s="79"/>
      <c r="H292" s="79"/>
      <c r="I292" s="79"/>
      <c r="J292" s="79"/>
      <c r="K292" s="79"/>
      <c r="L292" s="79"/>
      <c r="M292" s="25"/>
      <c r="N292" s="25"/>
      <c r="O292" s="25"/>
      <c r="P292" s="25"/>
      <c r="Q292" s="25"/>
      <c r="R292" s="25"/>
      <c r="S292" s="25"/>
      <c r="T292" s="25"/>
    </row>
    <row r="293" spans="1:20" ht="30" x14ac:dyDescent="0.25">
      <c r="A293" s="25"/>
      <c r="B293" s="311"/>
      <c r="C293" s="264" t="s">
        <v>305</v>
      </c>
      <c r="D293" s="264" t="s">
        <v>306</v>
      </c>
      <c r="E293" s="264" t="s">
        <v>473</v>
      </c>
      <c r="F293" s="264" t="s">
        <v>474</v>
      </c>
      <c r="G293" s="264" t="s">
        <v>475</v>
      </c>
      <c r="H293" s="264" t="s">
        <v>702</v>
      </c>
      <c r="I293" s="264" t="s">
        <v>171</v>
      </c>
      <c r="J293" s="264" t="s">
        <v>31</v>
      </c>
      <c r="L293" s="79"/>
      <c r="M293" s="25"/>
      <c r="N293" s="25"/>
      <c r="O293" s="25"/>
      <c r="P293" s="25"/>
      <c r="Q293" s="25"/>
      <c r="R293" s="25"/>
      <c r="S293" s="25"/>
      <c r="T293" s="25"/>
    </row>
    <row r="294" spans="1:20" x14ac:dyDescent="0.25">
      <c r="A294" s="25"/>
      <c r="B294" s="311" t="s">
        <v>37</v>
      </c>
      <c r="C294" s="76">
        <v>17</v>
      </c>
      <c r="D294" s="76">
        <v>15</v>
      </c>
      <c r="E294" s="76"/>
      <c r="F294" s="76">
        <v>4</v>
      </c>
      <c r="G294" s="76">
        <v>3</v>
      </c>
      <c r="H294" s="76">
        <v>3</v>
      </c>
      <c r="I294" s="76">
        <v>3</v>
      </c>
      <c r="J294" s="76">
        <v>45</v>
      </c>
      <c r="L294" s="79"/>
      <c r="M294" s="25"/>
      <c r="N294" s="25"/>
      <c r="O294" s="25"/>
      <c r="P294" s="25"/>
      <c r="Q294" s="25"/>
      <c r="R294" s="25"/>
      <c r="S294" s="25"/>
      <c r="T294" s="25"/>
    </row>
    <row r="295" spans="1:20" x14ac:dyDescent="0.25">
      <c r="A295" s="25"/>
      <c r="B295" s="311" t="s">
        <v>94</v>
      </c>
      <c r="C295" s="76">
        <v>14</v>
      </c>
      <c r="D295" s="76">
        <v>6</v>
      </c>
      <c r="E295" s="76"/>
      <c r="F295" s="76">
        <v>2</v>
      </c>
      <c r="G295" s="76">
        <v>2</v>
      </c>
      <c r="H295" s="76">
        <v>2</v>
      </c>
      <c r="I295" s="76">
        <v>0</v>
      </c>
      <c r="J295" s="76">
        <v>26</v>
      </c>
      <c r="L295" s="79"/>
      <c r="M295" s="25"/>
      <c r="N295" s="25"/>
      <c r="O295" s="25"/>
      <c r="P295" s="25"/>
      <c r="Q295" s="25"/>
      <c r="R295" s="25"/>
      <c r="S295" s="25"/>
      <c r="T295" s="25"/>
    </row>
    <row r="296" spans="1:20" x14ac:dyDescent="0.25">
      <c r="A296" s="25"/>
      <c r="B296" s="134"/>
      <c r="C296" s="148"/>
      <c r="D296" s="148"/>
      <c r="E296" s="148"/>
      <c r="F296" s="148"/>
      <c r="G296" s="148"/>
      <c r="H296" s="148"/>
      <c r="I296" s="148"/>
      <c r="J296" s="148"/>
      <c r="K296" s="149"/>
      <c r="L296" s="79"/>
      <c r="M296" s="25"/>
      <c r="N296" s="25"/>
      <c r="O296" s="25"/>
      <c r="P296" s="25"/>
      <c r="Q296" s="25"/>
      <c r="R296" s="25"/>
      <c r="S296" s="25"/>
      <c r="T296" s="25"/>
    </row>
    <row r="297" spans="1:20" x14ac:dyDescent="0.25">
      <c r="A297" s="25"/>
      <c r="B297" s="82"/>
      <c r="C297" s="79"/>
      <c r="D297" s="79"/>
      <c r="E297" s="79"/>
      <c r="F297" s="79"/>
      <c r="G297" s="79"/>
      <c r="H297" s="79"/>
      <c r="I297" s="79"/>
      <c r="J297" s="79"/>
      <c r="K297" s="79"/>
      <c r="L297" s="79"/>
      <c r="M297" s="25"/>
      <c r="N297" s="25"/>
      <c r="O297" s="25"/>
      <c r="P297" s="25"/>
      <c r="Q297" s="25"/>
      <c r="R297" s="25"/>
      <c r="S297" s="25"/>
      <c r="T297" s="25"/>
    </row>
    <row r="298" spans="1:20" x14ac:dyDescent="0.25">
      <c r="A298" s="10" t="s">
        <v>291</v>
      </c>
      <c r="B298" s="78" t="s">
        <v>524</v>
      </c>
      <c r="C298" s="79"/>
      <c r="D298" s="79"/>
      <c r="E298" s="79"/>
      <c r="F298" s="79"/>
      <c r="G298" s="79"/>
      <c r="H298" s="79"/>
      <c r="I298" s="79"/>
      <c r="J298" s="79"/>
      <c r="K298" s="79"/>
      <c r="L298" s="79"/>
      <c r="M298" s="25"/>
      <c r="N298" s="25"/>
      <c r="O298" s="25"/>
      <c r="P298" s="25"/>
      <c r="Q298" s="25"/>
      <c r="R298" s="25"/>
      <c r="S298" s="25"/>
      <c r="T298" s="25"/>
    </row>
    <row r="299" spans="1:20" ht="30" x14ac:dyDescent="0.25">
      <c r="A299" s="25"/>
      <c r="B299" s="311"/>
      <c r="C299" s="264" t="s">
        <v>305</v>
      </c>
      <c r="D299" s="264" t="s">
        <v>306</v>
      </c>
      <c r="E299" s="264" t="s">
        <v>473</v>
      </c>
      <c r="F299" s="264" t="s">
        <v>474</v>
      </c>
      <c r="G299" s="264" t="s">
        <v>475</v>
      </c>
      <c r="H299" s="264" t="s">
        <v>702</v>
      </c>
      <c r="I299" s="264" t="s">
        <v>171</v>
      </c>
      <c r="J299" s="264" t="s">
        <v>31</v>
      </c>
      <c r="L299" s="79"/>
      <c r="M299" s="25"/>
      <c r="N299" s="25"/>
      <c r="O299" s="25"/>
      <c r="P299" s="25"/>
      <c r="Q299" s="25"/>
      <c r="R299" s="25"/>
      <c r="S299" s="25"/>
      <c r="T299" s="25"/>
    </row>
    <row r="300" spans="1:20" x14ac:dyDescent="0.25">
      <c r="A300" s="25"/>
      <c r="B300" s="311" t="s">
        <v>312</v>
      </c>
      <c r="C300" s="100">
        <v>16.665438000000002</v>
      </c>
      <c r="D300" s="100">
        <v>14.687993000000001</v>
      </c>
      <c r="E300" s="100"/>
      <c r="F300" s="100">
        <v>3.984</v>
      </c>
      <c r="G300" s="100">
        <v>3.1072799999999998</v>
      </c>
      <c r="H300" s="100">
        <v>3.5459930000000002</v>
      </c>
      <c r="I300" s="100">
        <v>2.806511</v>
      </c>
      <c r="J300" s="100">
        <v>44.797215000000008</v>
      </c>
      <c r="L300" s="79"/>
      <c r="M300" s="25"/>
      <c r="N300" s="25"/>
      <c r="O300" s="25"/>
      <c r="P300" s="25"/>
      <c r="Q300" s="25"/>
      <c r="R300" s="25"/>
      <c r="S300" s="25"/>
      <c r="T300" s="25"/>
    </row>
    <row r="301" spans="1:20" x14ac:dyDescent="0.25">
      <c r="A301" s="25"/>
      <c r="B301" s="311" t="s">
        <v>6</v>
      </c>
      <c r="C301" s="100">
        <v>14.017758000000001</v>
      </c>
      <c r="D301" s="100">
        <v>5.9527169999999998</v>
      </c>
      <c r="E301" s="100"/>
      <c r="F301" s="100">
        <v>2.2200000000000002</v>
      </c>
      <c r="G301" s="100">
        <v>1.77528</v>
      </c>
      <c r="H301" s="100">
        <v>2.219033</v>
      </c>
      <c r="I301" s="100"/>
      <c r="J301" s="100">
        <v>26.184787999999998</v>
      </c>
      <c r="L301" s="79"/>
      <c r="M301" s="25"/>
      <c r="N301" s="25"/>
      <c r="O301" s="25"/>
      <c r="P301" s="25"/>
      <c r="Q301" s="25"/>
      <c r="R301" s="25"/>
      <c r="S301" s="25"/>
      <c r="T301" s="25"/>
    </row>
    <row r="302" spans="1:20" x14ac:dyDescent="0.25">
      <c r="A302" s="25"/>
      <c r="B302" s="134"/>
      <c r="C302" s="136"/>
      <c r="D302" s="136"/>
      <c r="E302" s="136"/>
      <c r="F302" s="136"/>
      <c r="G302" s="136"/>
      <c r="H302" s="136"/>
      <c r="I302" s="136"/>
      <c r="J302" s="136"/>
      <c r="K302" s="136"/>
      <c r="L302" s="79"/>
      <c r="M302" s="25"/>
      <c r="N302" s="25"/>
      <c r="O302" s="25"/>
      <c r="P302" s="25"/>
      <c r="Q302" s="25"/>
      <c r="R302" s="25"/>
      <c r="S302" s="25"/>
      <c r="T302" s="25"/>
    </row>
    <row r="303" spans="1:20" x14ac:dyDescent="0.25">
      <c r="A303" s="25"/>
      <c r="B303" s="134"/>
      <c r="C303" s="136"/>
      <c r="D303" s="136"/>
      <c r="E303" s="136"/>
      <c r="F303" s="136"/>
      <c r="G303" s="136"/>
      <c r="H303" s="136"/>
      <c r="I303" s="136"/>
      <c r="J303" s="136"/>
      <c r="K303" s="136"/>
      <c r="L303" s="79"/>
      <c r="M303" s="25"/>
      <c r="N303" s="25"/>
      <c r="O303" s="25"/>
      <c r="P303" s="25"/>
      <c r="Q303" s="25"/>
      <c r="R303" s="25"/>
      <c r="S303" s="25"/>
      <c r="T303" s="25"/>
    </row>
    <row r="304" spans="1:20" x14ac:dyDescent="0.25">
      <c r="A304" s="49" t="s">
        <v>746</v>
      </c>
      <c r="B304" s="49" t="s">
        <v>745</v>
      </c>
      <c r="C304" s="25"/>
      <c r="D304" s="25"/>
      <c r="E304" s="25"/>
      <c r="F304" s="111"/>
      <c r="G304" s="111"/>
      <c r="H304" s="111"/>
      <c r="I304" s="111"/>
      <c r="J304" s="111"/>
      <c r="K304" s="111"/>
      <c r="L304" s="79"/>
      <c r="M304" s="25"/>
      <c r="N304" s="25"/>
      <c r="O304" s="25"/>
      <c r="P304" s="25"/>
      <c r="Q304" s="25"/>
      <c r="R304" s="25"/>
      <c r="S304" s="25"/>
      <c r="T304" s="25"/>
    </row>
    <row r="305" spans="1:20" x14ac:dyDescent="0.25">
      <c r="A305" s="25"/>
      <c r="B305" s="381"/>
      <c r="C305" s="22" t="s">
        <v>172</v>
      </c>
      <c r="D305" s="22" t="s">
        <v>173</v>
      </c>
      <c r="E305" s="22" t="s">
        <v>549</v>
      </c>
      <c r="F305" s="111"/>
      <c r="G305" s="111"/>
      <c r="H305" s="111"/>
      <c r="I305" s="111"/>
      <c r="J305" s="111"/>
      <c r="K305" s="111"/>
      <c r="L305" s="79"/>
      <c r="M305" s="25"/>
      <c r="N305" s="25"/>
      <c r="O305" s="25"/>
      <c r="P305" s="25"/>
      <c r="Q305" s="25"/>
      <c r="R305" s="25"/>
      <c r="S305" s="25"/>
      <c r="T305" s="25"/>
    </row>
    <row r="306" spans="1:20" x14ac:dyDescent="0.25">
      <c r="A306" s="25"/>
      <c r="B306" s="311" t="s">
        <v>3</v>
      </c>
      <c r="C306" s="310"/>
      <c r="D306" s="310"/>
      <c r="E306" s="310"/>
      <c r="F306" s="111"/>
      <c r="G306" s="111"/>
      <c r="H306" s="111"/>
      <c r="I306" s="111"/>
      <c r="J306" s="111"/>
      <c r="K306" s="111"/>
      <c r="L306" s="79"/>
      <c r="M306" s="25"/>
      <c r="N306" s="25"/>
      <c r="O306" s="25"/>
      <c r="P306" s="25"/>
      <c r="Q306" s="25"/>
      <c r="R306" s="25"/>
      <c r="S306" s="25"/>
      <c r="T306" s="25"/>
    </row>
    <row r="307" spans="1:20" x14ac:dyDescent="0.25">
      <c r="A307" s="25"/>
      <c r="B307" s="311" t="s">
        <v>548</v>
      </c>
      <c r="C307" s="311">
        <v>17</v>
      </c>
      <c r="D307" s="311">
        <v>9</v>
      </c>
      <c r="E307" s="311">
        <v>26</v>
      </c>
      <c r="G307" s="111"/>
      <c r="H307" s="111"/>
      <c r="I307" s="111"/>
      <c r="J307" s="111"/>
      <c r="K307" s="111"/>
      <c r="L307" s="79"/>
      <c r="M307" s="25"/>
      <c r="N307" s="25"/>
      <c r="O307" s="25"/>
      <c r="P307" s="25"/>
      <c r="Q307" s="25"/>
      <c r="R307" s="25"/>
      <c r="S307" s="25"/>
      <c r="T307" s="25"/>
    </row>
    <row r="308" spans="1:20" x14ac:dyDescent="0.25">
      <c r="A308" s="25"/>
      <c r="B308" s="16"/>
      <c r="C308" s="16"/>
      <c r="D308" s="16"/>
      <c r="E308" s="16"/>
      <c r="F308" s="111"/>
      <c r="G308" s="111"/>
      <c r="H308" s="111"/>
      <c r="I308" s="111"/>
      <c r="J308" s="111"/>
      <c r="K308" s="111"/>
      <c r="L308" s="79"/>
      <c r="M308" s="25"/>
      <c r="N308" s="25"/>
      <c r="O308" s="25"/>
      <c r="P308" s="25"/>
      <c r="Q308" s="25"/>
      <c r="R308" s="25"/>
      <c r="S308" s="25"/>
      <c r="T308" s="25"/>
    </row>
    <row r="309" spans="1:20" x14ac:dyDescent="0.25">
      <c r="A309" s="25"/>
      <c r="B309" s="16"/>
      <c r="C309" s="16"/>
      <c r="D309" s="16"/>
      <c r="E309" s="16"/>
      <c r="F309" s="111"/>
      <c r="G309" s="111"/>
      <c r="H309" s="111"/>
      <c r="I309" s="111"/>
      <c r="J309" s="111"/>
      <c r="K309" s="111"/>
      <c r="L309" s="79"/>
      <c r="M309" s="25"/>
      <c r="N309" s="25"/>
      <c r="O309" s="25"/>
      <c r="P309" s="25"/>
      <c r="Q309" s="25"/>
      <c r="R309" s="25"/>
      <c r="S309" s="25"/>
      <c r="T309" s="25"/>
    </row>
    <row r="310" spans="1:20" x14ac:dyDescent="0.25">
      <c r="A310" s="10" t="s">
        <v>747</v>
      </c>
      <c r="B310" s="49" t="s">
        <v>744</v>
      </c>
      <c r="C310" s="25"/>
      <c r="D310" s="25"/>
      <c r="E310" s="25"/>
      <c r="F310" s="25"/>
      <c r="G310" s="25"/>
      <c r="H310" s="25"/>
      <c r="I310" s="25"/>
      <c r="J310" s="25"/>
      <c r="K310" s="25"/>
      <c r="L310" s="25"/>
      <c r="M310" s="25"/>
      <c r="N310" s="25"/>
      <c r="O310" s="25"/>
      <c r="P310" s="25"/>
      <c r="Q310" s="25"/>
    </row>
    <row r="311" spans="1:20" x14ac:dyDescent="0.25">
      <c r="A311" s="25"/>
      <c r="B311" s="311"/>
      <c r="C311" s="22" t="s">
        <v>172</v>
      </c>
      <c r="D311" s="22" t="s">
        <v>173</v>
      </c>
      <c r="E311" s="22" t="s">
        <v>549</v>
      </c>
      <c r="F311" s="25"/>
      <c r="G311" s="25"/>
      <c r="H311" s="25"/>
      <c r="I311" s="25"/>
      <c r="J311" s="25"/>
      <c r="K311" s="25"/>
      <c r="L311" s="25"/>
      <c r="M311" s="25"/>
      <c r="N311" s="25"/>
      <c r="O311" s="25"/>
      <c r="P311" s="25"/>
      <c r="Q311" s="25"/>
    </row>
    <row r="312" spans="1:20" x14ac:dyDescent="0.25">
      <c r="A312" s="25"/>
      <c r="B312" s="311" t="s">
        <v>183</v>
      </c>
      <c r="C312" s="100">
        <v>30.792000000000002</v>
      </c>
      <c r="D312" s="100">
        <v>14.005215</v>
      </c>
      <c r="E312" s="100">
        <v>44.797215000000001</v>
      </c>
      <c r="F312" s="25"/>
      <c r="G312" s="25"/>
      <c r="H312" s="25"/>
      <c r="I312" s="25"/>
      <c r="J312" s="25"/>
      <c r="K312" s="25"/>
      <c r="L312" s="25"/>
      <c r="M312" s="25"/>
      <c r="N312" s="25"/>
      <c r="O312" s="25"/>
      <c r="P312" s="25"/>
      <c r="Q312" s="25"/>
    </row>
    <row r="313" spans="1:20" x14ac:dyDescent="0.25">
      <c r="A313" s="25"/>
      <c r="B313" s="311" t="s">
        <v>184</v>
      </c>
      <c r="C313" s="100">
        <v>18.066533</v>
      </c>
      <c r="D313" s="100">
        <v>8.1182549999999996</v>
      </c>
      <c r="E313" s="100">
        <v>26.184787999999998</v>
      </c>
      <c r="F313" s="25"/>
      <c r="H313" s="25"/>
      <c r="I313" s="25"/>
      <c r="J313" s="25"/>
      <c r="K313" s="25"/>
      <c r="L313" s="25"/>
      <c r="M313" s="25"/>
      <c r="N313" s="25"/>
      <c r="O313" s="25"/>
      <c r="P313" s="25"/>
      <c r="Q313" s="25"/>
    </row>
    <row r="316" spans="1:20" x14ac:dyDescent="0.25">
      <c r="A316" s="25"/>
      <c r="B316" s="16"/>
      <c r="C316" s="16"/>
      <c r="D316" s="16"/>
      <c r="E316" s="16"/>
      <c r="F316" s="111"/>
      <c r="G316" s="111"/>
      <c r="H316" s="111"/>
      <c r="I316" s="111"/>
      <c r="J316" s="111"/>
      <c r="K316" s="111"/>
      <c r="L316" s="79"/>
      <c r="M316" s="25"/>
      <c r="N316" s="25"/>
      <c r="O316" s="25"/>
      <c r="P316" s="25"/>
      <c r="Q316" s="25"/>
      <c r="R316" s="25"/>
      <c r="S316" s="25"/>
      <c r="T316" s="25"/>
    </row>
    <row r="317" spans="1:20" x14ac:dyDescent="0.25">
      <c r="A317" s="49" t="s">
        <v>748</v>
      </c>
      <c r="B317" s="49" t="s">
        <v>770</v>
      </c>
      <c r="C317" s="16"/>
      <c r="D317" s="16"/>
      <c r="E317" s="16"/>
      <c r="F317" s="111"/>
      <c r="G317" s="111"/>
      <c r="H317" s="111"/>
      <c r="I317" s="111"/>
      <c r="J317" s="111"/>
      <c r="K317" s="111"/>
      <c r="L317" s="79"/>
      <c r="M317" s="25"/>
      <c r="N317" s="25"/>
      <c r="O317" s="25"/>
      <c r="P317" s="25"/>
      <c r="Q317" s="25"/>
      <c r="R317" s="25"/>
      <c r="S317" s="25"/>
      <c r="T317" s="25"/>
    </row>
    <row r="318" spans="1:20" x14ac:dyDescent="0.25">
      <c r="A318" s="25"/>
      <c r="B318" s="499"/>
      <c r="C318" s="22" t="s">
        <v>172</v>
      </c>
      <c r="D318" s="22" t="s">
        <v>173</v>
      </c>
      <c r="E318" s="382"/>
      <c r="F318" s="382"/>
      <c r="G318" s="136"/>
      <c r="H318" s="136"/>
      <c r="I318" s="136"/>
      <c r="J318" s="136"/>
      <c r="K318" s="136"/>
      <c r="L318" s="79"/>
      <c r="M318" s="25"/>
      <c r="N318" s="25"/>
      <c r="O318" s="25"/>
      <c r="P318" s="25"/>
      <c r="Q318" s="25"/>
      <c r="R318" s="25"/>
      <c r="S318" s="25"/>
      <c r="T318" s="25"/>
    </row>
    <row r="319" spans="1:20" x14ac:dyDescent="0.25">
      <c r="A319" s="25"/>
      <c r="B319" s="499" t="s">
        <v>565</v>
      </c>
      <c r="C319" s="327">
        <v>0.56666666666666698</v>
      </c>
      <c r="D319" s="327">
        <v>0.6</v>
      </c>
      <c r="E319" s="79"/>
      <c r="F319" s="79"/>
      <c r="G319" s="79"/>
      <c r="H319" s="79"/>
      <c r="I319" s="79"/>
      <c r="J319" s="79"/>
      <c r="K319" s="79"/>
      <c r="L319" s="79"/>
      <c r="M319" s="25"/>
      <c r="N319" s="25"/>
      <c r="O319" s="25"/>
      <c r="P319" s="25"/>
      <c r="Q319" s="25"/>
      <c r="R319" s="25"/>
      <c r="S319" s="25"/>
      <c r="T319" s="25"/>
    </row>
    <row r="320" spans="1:20" x14ac:dyDescent="0.25">
      <c r="A320" s="25"/>
      <c r="B320" s="134"/>
      <c r="C320" s="136"/>
      <c r="D320" s="136"/>
      <c r="E320" s="136"/>
      <c r="F320" s="136"/>
      <c r="G320" s="136"/>
      <c r="H320" s="136"/>
      <c r="I320" s="136"/>
      <c r="J320" s="136"/>
      <c r="K320" s="136"/>
      <c r="L320" s="79"/>
      <c r="M320" s="25"/>
      <c r="N320" s="25"/>
      <c r="O320" s="25"/>
      <c r="P320" s="25"/>
      <c r="Q320" s="25"/>
      <c r="R320" s="25"/>
      <c r="S320" s="25"/>
      <c r="T320" s="25"/>
    </row>
    <row r="321" spans="1:20" x14ac:dyDescent="0.25">
      <c r="A321" s="25"/>
      <c r="B321" s="82"/>
      <c r="C321" s="79"/>
      <c r="D321" s="79"/>
      <c r="E321" s="79"/>
      <c r="F321" s="79"/>
      <c r="G321" s="79"/>
      <c r="H321" s="79"/>
      <c r="I321" s="79"/>
      <c r="J321" s="79"/>
      <c r="K321" s="79"/>
      <c r="L321" s="79"/>
      <c r="M321" s="25"/>
      <c r="N321" s="25"/>
      <c r="O321" s="25"/>
      <c r="P321" s="25"/>
      <c r="Q321" s="25"/>
      <c r="R321" s="25"/>
      <c r="S321" s="25"/>
      <c r="T321" s="25"/>
    </row>
    <row r="322" spans="1:20" x14ac:dyDescent="0.25">
      <c r="A322" s="10" t="s">
        <v>749</v>
      </c>
      <c r="B322" s="78" t="s">
        <v>525</v>
      </c>
      <c r="C322" s="79"/>
      <c r="D322" s="79"/>
      <c r="E322" s="79"/>
      <c r="F322" s="79"/>
      <c r="G322" s="79"/>
      <c r="H322" s="79"/>
      <c r="I322" s="79"/>
      <c r="J322" s="79"/>
      <c r="K322" s="79"/>
      <c r="L322" s="79"/>
      <c r="M322" s="25"/>
      <c r="N322" s="25"/>
      <c r="O322" s="25"/>
      <c r="P322" s="25"/>
      <c r="Q322" s="25"/>
      <c r="R322" s="25"/>
      <c r="S322" s="25"/>
      <c r="T322" s="25"/>
    </row>
    <row r="323" spans="1:20" ht="30" x14ac:dyDescent="0.25">
      <c r="A323" s="25"/>
      <c r="B323" s="311"/>
      <c r="C323" s="264" t="s">
        <v>305</v>
      </c>
      <c r="D323" s="264" t="s">
        <v>306</v>
      </c>
      <c r="E323" s="264" t="s">
        <v>473</v>
      </c>
      <c r="F323" s="264" t="s">
        <v>474</v>
      </c>
      <c r="G323" s="264" t="s">
        <v>475</v>
      </c>
      <c r="H323" s="264" t="s">
        <v>702</v>
      </c>
      <c r="I323" s="264" t="s">
        <v>171</v>
      </c>
      <c r="J323" s="264" t="s">
        <v>31</v>
      </c>
      <c r="L323" s="79"/>
      <c r="M323" s="25"/>
      <c r="N323" s="25"/>
      <c r="O323" s="25"/>
      <c r="P323" s="25"/>
      <c r="Q323" s="25"/>
      <c r="R323" s="25"/>
      <c r="S323" s="25"/>
      <c r="T323" s="25"/>
    </row>
    <row r="324" spans="1:20" x14ac:dyDescent="0.25">
      <c r="A324" s="25"/>
      <c r="B324" s="311" t="s">
        <v>6</v>
      </c>
      <c r="C324" s="100">
        <v>14.017758000000001</v>
      </c>
      <c r="D324" s="100">
        <v>5.9527169999999998</v>
      </c>
      <c r="E324" s="100"/>
      <c r="F324" s="100">
        <v>2.2200000000000002</v>
      </c>
      <c r="G324" s="100">
        <v>1.77528</v>
      </c>
      <c r="H324" s="100">
        <v>2.219033</v>
      </c>
      <c r="I324" s="100"/>
      <c r="J324" s="100">
        <v>26.184787999999998</v>
      </c>
      <c r="L324" s="79"/>
      <c r="M324" s="25"/>
      <c r="N324" s="25"/>
      <c r="O324" s="25"/>
      <c r="P324" s="25"/>
      <c r="Q324" s="25"/>
      <c r="R324" s="25"/>
      <c r="S324" s="25"/>
      <c r="T324" s="25"/>
    </row>
    <row r="325" spans="1:20" x14ac:dyDescent="0.25">
      <c r="A325" s="25"/>
      <c r="B325" s="311" t="s">
        <v>140</v>
      </c>
      <c r="C325" s="327">
        <v>0.53533975528081401</v>
      </c>
      <c r="D325" s="327">
        <v>0.22733493202236399</v>
      </c>
      <c r="E325" s="327">
        <v>0</v>
      </c>
      <c r="F325" s="327">
        <v>8.478204979165771E-2</v>
      </c>
      <c r="G325" s="327">
        <v>6.7798142952312596E-2</v>
      </c>
      <c r="H325" s="327">
        <v>8.4745119952851999E-2</v>
      </c>
      <c r="I325" s="327">
        <v>0</v>
      </c>
      <c r="J325" s="327">
        <v>1.0000000000000002</v>
      </c>
      <c r="L325" s="79"/>
      <c r="M325" s="25"/>
      <c r="N325" s="25"/>
      <c r="O325" s="25"/>
      <c r="P325" s="25"/>
      <c r="Q325" s="25"/>
      <c r="R325" s="25"/>
      <c r="S325" s="25"/>
      <c r="T325" s="25"/>
    </row>
    <row r="326" spans="1:20" x14ac:dyDescent="0.25">
      <c r="A326" s="25"/>
      <c r="B326" s="134"/>
      <c r="C326" s="136"/>
      <c r="D326" s="136"/>
      <c r="E326" s="136"/>
      <c r="F326" s="136"/>
      <c r="G326" s="136"/>
      <c r="H326" s="136"/>
      <c r="I326" s="136"/>
      <c r="J326" s="136"/>
      <c r="K326" s="136"/>
      <c r="L326" s="79"/>
      <c r="M326" s="25"/>
      <c r="N326" s="25"/>
      <c r="O326" s="25"/>
      <c r="P326" s="25"/>
      <c r="Q326" s="25"/>
      <c r="R326" s="25"/>
      <c r="S326" s="25"/>
      <c r="T326" s="25"/>
    </row>
    <row r="327" spans="1:20" x14ac:dyDescent="0.25">
      <c r="A327" s="25"/>
      <c r="B327" s="82"/>
      <c r="C327" s="79"/>
      <c r="D327" s="79"/>
      <c r="E327" s="79"/>
      <c r="F327" s="79"/>
      <c r="G327" s="79"/>
      <c r="H327" s="79"/>
      <c r="I327" s="79"/>
      <c r="J327" s="79"/>
      <c r="K327" s="79"/>
      <c r="L327" s="79"/>
      <c r="M327" s="25"/>
      <c r="N327" s="25"/>
      <c r="O327" s="25"/>
      <c r="P327" s="25"/>
      <c r="Q327" s="25"/>
      <c r="R327" s="25"/>
      <c r="S327" s="25"/>
      <c r="T327" s="25"/>
    </row>
    <row r="328" spans="1:20" ht="30" x14ac:dyDescent="0.25">
      <c r="A328" s="10" t="s">
        <v>750</v>
      </c>
      <c r="B328" s="311"/>
      <c r="C328" s="264" t="s">
        <v>305</v>
      </c>
      <c r="D328" s="264" t="s">
        <v>306</v>
      </c>
      <c r="E328" s="264" t="s">
        <v>473</v>
      </c>
      <c r="F328" s="264" t="s">
        <v>474</v>
      </c>
      <c r="G328" s="264" t="s">
        <v>475</v>
      </c>
      <c r="H328" s="264" t="s">
        <v>702</v>
      </c>
      <c r="I328" s="264" t="s">
        <v>171</v>
      </c>
      <c r="J328" s="264" t="s">
        <v>31</v>
      </c>
      <c r="K328" s="79"/>
      <c r="L328" s="79"/>
      <c r="M328" s="25"/>
      <c r="N328" s="25"/>
      <c r="O328" s="25"/>
      <c r="P328" s="25"/>
      <c r="Q328" s="25"/>
      <c r="R328" s="25"/>
      <c r="S328" s="25"/>
      <c r="T328" s="25"/>
    </row>
    <row r="329" spans="1:20" x14ac:dyDescent="0.25">
      <c r="A329" s="25"/>
      <c r="B329" s="311" t="s">
        <v>9</v>
      </c>
      <c r="C329" s="100">
        <v>1.001268</v>
      </c>
      <c r="D329" s="100">
        <v>0.99211899999999997</v>
      </c>
      <c r="E329" s="100"/>
      <c r="F329" s="100">
        <v>1.1100000000000001</v>
      </c>
      <c r="G329" s="100">
        <v>0.88763999999999998</v>
      </c>
      <c r="H329" s="100">
        <v>1.1095159999999999</v>
      </c>
      <c r="I329" s="100"/>
      <c r="J329" s="141">
        <v>1.0071072307692306</v>
      </c>
      <c r="L329" s="79"/>
      <c r="M329" s="25"/>
      <c r="N329" s="25"/>
      <c r="O329" s="25"/>
      <c r="P329" s="25"/>
      <c r="Q329" s="25"/>
      <c r="R329" s="25"/>
      <c r="S329" s="25"/>
      <c r="T329" s="25"/>
    </row>
    <row r="330" spans="1:20" x14ac:dyDescent="0.25">
      <c r="A330" s="25"/>
      <c r="B330" s="81" t="s">
        <v>9</v>
      </c>
      <c r="C330" s="100">
        <v>1.001268</v>
      </c>
      <c r="D330" s="100">
        <v>0.99211899999999997</v>
      </c>
      <c r="E330" s="100"/>
      <c r="F330" s="100">
        <v>1.1100000000000001</v>
      </c>
      <c r="G330" s="100">
        <v>0.88763999999999998</v>
      </c>
      <c r="H330" s="100">
        <v>1.1095159999999999</v>
      </c>
      <c r="I330" s="100"/>
      <c r="J330" s="141">
        <v>1.0071072307692306</v>
      </c>
      <c r="L330" s="79"/>
      <c r="M330" s="25"/>
      <c r="N330" s="25"/>
      <c r="O330" s="25"/>
      <c r="P330" s="25"/>
      <c r="Q330" s="25"/>
      <c r="R330" s="25"/>
      <c r="S330" s="25"/>
      <c r="T330" s="25"/>
    </row>
    <row r="331" spans="1:20" x14ac:dyDescent="0.25">
      <c r="A331" s="25"/>
      <c r="B331" s="134"/>
      <c r="C331" s="136"/>
      <c r="D331" s="136"/>
      <c r="E331" s="136"/>
      <c r="F331" s="136"/>
      <c r="G331" s="136"/>
      <c r="H331" s="136"/>
      <c r="I331" s="136"/>
      <c r="J331" s="136"/>
      <c r="K331" s="136"/>
      <c r="L331" s="79"/>
      <c r="M331" s="25"/>
      <c r="N331" s="25"/>
      <c r="O331" s="25"/>
      <c r="P331" s="25"/>
      <c r="Q331" s="25"/>
      <c r="R331" s="25"/>
      <c r="S331" s="25"/>
      <c r="T331" s="25"/>
    </row>
    <row r="332" spans="1:20" x14ac:dyDescent="0.25">
      <c r="A332" s="25"/>
      <c r="B332" s="82"/>
      <c r="C332" s="79"/>
      <c r="D332" s="79"/>
      <c r="E332" s="79"/>
      <c r="F332" s="79"/>
      <c r="G332" s="79"/>
      <c r="H332" s="79"/>
      <c r="I332" s="79"/>
      <c r="J332" s="79"/>
      <c r="K332" s="79"/>
      <c r="L332" s="79"/>
      <c r="M332" s="25"/>
      <c r="N332" s="25"/>
      <c r="O332" s="25"/>
      <c r="P332" s="25"/>
      <c r="Q332" s="25"/>
      <c r="R332" s="25"/>
      <c r="S332" s="25"/>
      <c r="T332" s="25"/>
    </row>
    <row r="333" spans="1:20" x14ac:dyDescent="0.25">
      <c r="A333" s="10" t="s">
        <v>751</v>
      </c>
      <c r="B333" s="78" t="s">
        <v>526</v>
      </c>
      <c r="C333" s="79"/>
      <c r="D333" s="79"/>
      <c r="E333" s="79"/>
      <c r="F333" s="79"/>
      <c r="G333" s="79"/>
      <c r="H333" s="79"/>
      <c r="I333" s="79"/>
      <c r="J333" s="79"/>
      <c r="K333" s="79"/>
      <c r="L333" s="79"/>
      <c r="M333" s="25"/>
      <c r="N333" s="25"/>
      <c r="O333" s="25"/>
      <c r="P333" s="25"/>
      <c r="Q333" s="25"/>
      <c r="R333" s="25"/>
      <c r="S333" s="25"/>
      <c r="T333" s="25"/>
    </row>
    <row r="334" spans="1:20" ht="30" x14ac:dyDescent="0.25">
      <c r="A334" s="25"/>
      <c r="B334" s="311"/>
      <c r="C334" s="264" t="s">
        <v>305</v>
      </c>
      <c r="D334" s="264" t="s">
        <v>306</v>
      </c>
      <c r="E334" s="264" t="s">
        <v>473</v>
      </c>
      <c r="F334" s="264" t="s">
        <v>474</v>
      </c>
      <c r="G334" s="264" t="s">
        <v>475</v>
      </c>
      <c r="H334" s="264" t="s">
        <v>702</v>
      </c>
      <c r="I334" s="264" t="s">
        <v>171</v>
      </c>
      <c r="J334" s="264" t="s">
        <v>31</v>
      </c>
      <c r="L334" s="79"/>
      <c r="M334" s="25"/>
      <c r="N334" s="25"/>
      <c r="O334" s="25"/>
      <c r="P334" s="25"/>
      <c r="Q334" s="25"/>
      <c r="R334" s="25"/>
      <c r="S334" s="25"/>
      <c r="T334" s="25"/>
    </row>
    <row r="335" spans="1:20" x14ac:dyDescent="0.25">
      <c r="A335" s="25"/>
      <c r="B335" s="311" t="s">
        <v>423</v>
      </c>
      <c r="C335" s="327">
        <v>0.82352941176470595</v>
      </c>
      <c r="D335" s="327">
        <v>0.4</v>
      </c>
      <c r="E335" s="327">
        <v>0</v>
      </c>
      <c r="F335" s="327">
        <v>0.5</v>
      </c>
      <c r="G335" s="327">
        <v>0.66666666666666696</v>
      </c>
      <c r="H335" s="327">
        <v>0.66666666666666696</v>
      </c>
      <c r="I335" s="327">
        <v>0</v>
      </c>
      <c r="J335" s="327">
        <v>0.57777777777777795</v>
      </c>
      <c r="L335" s="79"/>
      <c r="M335" s="25"/>
      <c r="N335" s="25"/>
      <c r="O335" s="25"/>
      <c r="P335" s="25"/>
      <c r="Q335" s="25"/>
      <c r="R335" s="25"/>
      <c r="S335" s="25"/>
      <c r="T335" s="25"/>
    </row>
    <row r="336" spans="1:20" x14ac:dyDescent="0.25">
      <c r="A336" s="25"/>
      <c r="B336" s="311" t="s">
        <v>424</v>
      </c>
      <c r="C336" s="327">
        <v>0.84112748791840897</v>
      </c>
      <c r="D336" s="327">
        <v>0.40527776667649595</v>
      </c>
      <c r="E336" s="327">
        <v>0</v>
      </c>
      <c r="F336" s="327">
        <v>0.55722891566265098</v>
      </c>
      <c r="G336" s="327">
        <v>0.57132926546690399</v>
      </c>
      <c r="H336" s="327">
        <v>0.62578606331146203</v>
      </c>
      <c r="I336" s="327">
        <v>0</v>
      </c>
      <c r="J336" s="327">
        <v>0.58451821167900697</v>
      </c>
      <c r="L336" s="79"/>
      <c r="M336" s="25"/>
      <c r="N336" s="25"/>
      <c r="O336" s="25"/>
      <c r="P336" s="25"/>
      <c r="Q336" s="25"/>
      <c r="R336" s="25"/>
      <c r="S336" s="25"/>
      <c r="T336" s="25"/>
    </row>
    <row r="337" spans="1:20" x14ac:dyDescent="0.25">
      <c r="A337" s="25"/>
      <c r="B337" s="134"/>
      <c r="C337" s="135"/>
      <c r="D337" s="135"/>
      <c r="E337" s="135"/>
      <c r="F337" s="135"/>
      <c r="G337" s="135"/>
      <c r="H337" s="135"/>
      <c r="I337" s="135"/>
      <c r="J337" s="135"/>
      <c r="K337" s="135"/>
      <c r="L337" s="79"/>
      <c r="M337" s="25"/>
      <c r="N337" s="25"/>
      <c r="O337" s="25"/>
      <c r="P337" s="25"/>
      <c r="Q337" s="25"/>
      <c r="R337" s="25"/>
      <c r="S337" s="25"/>
      <c r="T337" s="25"/>
    </row>
    <row r="338" spans="1:20" x14ac:dyDescent="0.25">
      <c r="A338" s="25"/>
      <c r="B338" s="82"/>
      <c r="C338" s="79"/>
      <c r="D338" s="79"/>
      <c r="E338" s="79"/>
      <c r="F338" s="79"/>
      <c r="G338" s="79"/>
      <c r="H338" s="79"/>
      <c r="I338" s="79"/>
      <c r="J338" s="79"/>
      <c r="K338" s="79"/>
      <c r="L338" s="79"/>
      <c r="M338" s="25"/>
      <c r="N338" s="25"/>
      <c r="O338" s="25"/>
      <c r="P338" s="25"/>
      <c r="Q338" s="25"/>
      <c r="R338" s="25"/>
      <c r="S338" s="25"/>
      <c r="T338" s="25"/>
    </row>
    <row r="339" spans="1:20" x14ac:dyDescent="0.25">
      <c r="A339" s="10" t="s">
        <v>752</v>
      </c>
      <c r="B339" s="78" t="s">
        <v>527</v>
      </c>
      <c r="C339" s="79"/>
      <c r="D339" s="79"/>
      <c r="E339" s="79"/>
      <c r="F339" s="79"/>
      <c r="G339" s="79"/>
      <c r="H339" s="79"/>
      <c r="I339" s="79"/>
      <c r="J339" s="79"/>
      <c r="K339" s="79"/>
      <c r="L339" s="79"/>
      <c r="M339" s="25"/>
      <c r="N339" s="25"/>
      <c r="O339" s="25"/>
      <c r="P339" s="25"/>
      <c r="Q339" s="25"/>
      <c r="R339" s="25"/>
      <c r="S339" s="25"/>
      <c r="T339" s="25"/>
    </row>
    <row r="340" spans="1:20" ht="30" x14ac:dyDescent="0.25">
      <c r="A340" s="25"/>
      <c r="B340" s="311"/>
      <c r="C340" s="264" t="s">
        <v>305</v>
      </c>
      <c r="D340" s="264" t="s">
        <v>306</v>
      </c>
      <c r="E340" s="264" t="s">
        <v>473</v>
      </c>
      <c r="F340" s="264" t="s">
        <v>474</v>
      </c>
      <c r="G340" s="264" t="s">
        <v>475</v>
      </c>
      <c r="H340" s="264" t="s">
        <v>702</v>
      </c>
      <c r="I340" s="264" t="s">
        <v>171</v>
      </c>
      <c r="J340" s="264" t="s">
        <v>31</v>
      </c>
      <c r="L340" s="79"/>
      <c r="M340" s="25"/>
      <c r="N340" s="25"/>
      <c r="O340" s="25"/>
      <c r="P340" s="25"/>
      <c r="Q340" s="25"/>
      <c r="R340" s="25"/>
      <c r="S340" s="25"/>
      <c r="T340" s="25"/>
    </row>
    <row r="341" spans="1:20" x14ac:dyDescent="0.25">
      <c r="A341" s="25"/>
      <c r="B341" s="311" t="s">
        <v>316</v>
      </c>
      <c r="C341" s="100">
        <v>29.071722999999999</v>
      </c>
      <c r="D341" s="100">
        <v>28.237669</v>
      </c>
      <c r="E341" s="100">
        <v>0</v>
      </c>
      <c r="F341" s="100">
        <v>6.9560000000000004</v>
      </c>
      <c r="G341" s="100">
        <v>5.8151999999999999</v>
      </c>
      <c r="H341" s="140">
        <v>6.1744770000000004</v>
      </c>
      <c r="I341" s="140">
        <v>6.8483359999999998</v>
      </c>
      <c r="J341" s="100">
        <v>83.103405000000009</v>
      </c>
      <c r="L341" s="79"/>
      <c r="M341" s="25"/>
      <c r="N341" s="25"/>
      <c r="O341" s="25"/>
      <c r="P341" s="25"/>
      <c r="Q341" s="25"/>
      <c r="R341" s="25"/>
      <c r="S341" s="25"/>
      <c r="T341" s="25"/>
    </row>
    <row r="342" spans="1:20" x14ac:dyDescent="0.25">
      <c r="A342" s="25"/>
      <c r="B342" s="311" t="s">
        <v>317</v>
      </c>
      <c r="C342" s="100">
        <v>12.406284999999997</v>
      </c>
      <c r="D342" s="100">
        <v>13.549676</v>
      </c>
      <c r="E342" s="100">
        <v>0</v>
      </c>
      <c r="F342" s="100">
        <v>2.9720000000000004</v>
      </c>
      <c r="G342" s="100">
        <v>2.7079200000000001</v>
      </c>
      <c r="H342" s="140">
        <v>2.6284840000000003</v>
      </c>
      <c r="I342" s="140">
        <v>4.0418249999999993</v>
      </c>
      <c r="J342" s="100">
        <v>38.306190000000001</v>
      </c>
      <c r="L342" s="79"/>
      <c r="M342" s="25"/>
      <c r="N342" s="25"/>
      <c r="O342" s="25"/>
      <c r="P342" s="25"/>
      <c r="Q342" s="25"/>
      <c r="R342" s="25"/>
      <c r="S342" s="25"/>
      <c r="T342" s="25"/>
    </row>
    <row r="343" spans="1:20" x14ac:dyDescent="0.25">
      <c r="A343" s="25"/>
      <c r="B343" s="311" t="s">
        <v>318</v>
      </c>
      <c r="C343" s="101">
        <v>42.674749618383501</v>
      </c>
      <c r="D343" s="101">
        <v>47.984399845468801</v>
      </c>
      <c r="E343" s="101">
        <v>0</v>
      </c>
      <c r="F343" s="101">
        <v>42.725704427832099</v>
      </c>
      <c r="G343" s="101">
        <v>46.566240198101497</v>
      </c>
      <c r="H343" s="101">
        <v>42.570148046547096</v>
      </c>
      <c r="I343" s="101">
        <v>59.019081423575003</v>
      </c>
      <c r="J343" s="101">
        <v>46.094609480802902</v>
      </c>
      <c r="L343" s="79"/>
      <c r="M343" s="25"/>
      <c r="N343" s="25"/>
      <c r="O343" s="25"/>
      <c r="P343" s="25"/>
      <c r="Q343" s="25"/>
      <c r="R343" s="25"/>
      <c r="S343" s="25"/>
      <c r="T343" s="25"/>
    </row>
    <row r="344" spans="1:20" x14ac:dyDescent="0.25">
      <c r="A344" s="25"/>
      <c r="B344" s="134" t="s">
        <v>319</v>
      </c>
      <c r="C344" s="135"/>
      <c r="D344" s="135"/>
      <c r="E344" s="135"/>
      <c r="F344" s="135"/>
      <c r="G344" s="135"/>
      <c r="H344" s="135"/>
      <c r="I344" s="135"/>
      <c r="J344" s="135"/>
      <c r="K344" s="79"/>
      <c r="L344" s="79"/>
      <c r="M344" s="25"/>
      <c r="N344" s="25"/>
      <c r="O344" s="25"/>
      <c r="P344" s="25"/>
      <c r="Q344" s="25"/>
      <c r="R344" s="25"/>
      <c r="S344" s="25"/>
      <c r="T344" s="25"/>
    </row>
    <row r="345" spans="1:20" x14ac:dyDescent="0.25">
      <c r="A345" s="25"/>
      <c r="B345" s="134"/>
      <c r="C345" s="135"/>
      <c r="D345" s="135"/>
      <c r="E345" s="135"/>
      <c r="F345" s="135"/>
      <c r="G345" s="135"/>
      <c r="H345" s="135"/>
      <c r="I345" s="135"/>
      <c r="J345" s="135"/>
      <c r="K345" s="79"/>
      <c r="L345" s="79"/>
      <c r="M345" s="25"/>
      <c r="N345" s="25"/>
      <c r="O345" s="25"/>
      <c r="P345" s="25"/>
      <c r="Q345" s="25"/>
      <c r="R345" s="25"/>
      <c r="S345" s="25"/>
      <c r="T345" s="25"/>
    </row>
    <row r="346" spans="1:20" x14ac:dyDescent="0.25">
      <c r="A346" s="25"/>
      <c r="B346" s="82"/>
      <c r="C346" s="79"/>
      <c r="D346" s="79"/>
      <c r="E346" s="79"/>
      <c r="F346" s="79"/>
      <c r="G346" s="79"/>
      <c r="H346" s="79"/>
      <c r="I346" s="79"/>
      <c r="J346" s="79"/>
      <c r="K346" s="79"/>
      <c r="L346" s="79"/>
      <c r="M346" s="25"/>
      <c r="N346" s="25"/>
      <c r="O346" s="25"/>
      <c r="P346" s="25"/>
      <c r="Q346" s="25"/>
      <c r="R346" s="25"/>
      <c r="S346" s="25"/>
      <c r="T346" s="25"/>
    </row>
    <row r="347" spans="1:20" x14ac:dyDescent="0.25">
      <c r="A347" s="10" t="s">
        <v>753</v>
      </c>
      <c r="B347" s="78" t="s">
        <v>528</v>
      </c>
      <c r="C347" s="79"/>
      <c r="D347" s="79"/>
      <c r="E347" s="79"/>
      <c r="F347" s="79"/>
      <c r="G347" s="79"/>
      <c r="H347" s="79"/>
      <c r="I347" s="79"/>
      <c r="J347" s="79"/>
      <c r="K347" s="79"/>
      <c r="L347" s="79"/>
      <c r="M347" s="25"/>
      <c r="N347" s="25"/>
      <c r="O347" s="25"/>
      <c r="P347" s="25"/>
      <c r="Q347" s="25"/>
      <c r="R347" s="25"/>
      <c r="S347" s="25"/>
      <c r="T347" s="25"/>
    </row>
    <row r="348" spans="1:20" ht="30" x14ac:dyDescent="0.25">
      <c r="A348" s="25"/>
      <c r="B348" s="311"/>
      <c r="C348" s="264" t="s">
        <v>305</v>
      </c>
      <c r="D348" s="264" t="s">
        <v>306</v>
      </c>
      <c r="E348" s="264" t="s">
        <v>473</v>
      </c>
      <c r="F348" s="264" t="s">
        <v>474</v>
      </c>
      <c r="G348" s="264" t="s">
        <v>475</v>
      </c>
      <c r="H348" s="264" t="s">
        <v>702</v>
      </c>
      <c r="I348" s="264" t="s">
        <v>171</v>
      </c>
      <c r="J348" s="264" t="s">
        <v>31</v>
      </c>
      <c r="L348" s="79"/>
      <c r="M348" s="25"/>
      <c r="N348" s="25"/>
      <c r="O348" s="25"/>
      <c r="P348" s="25"/>
      <c r="Q348" s="25"/>
      <c r="R348" s="25"/>
      <c r="S348" s="25"/>
      <c r="T348" s="25"/>
    </row>
    <row r="349" spans="1:20" x14ac:dyDescent="0.25">
      <c r="A349" s="25"/>
      <c r="B349" s="311" t="s">
        <v>141</v>
      </c>
      <c r="C349" s="311">
        <v>3</v>
      </c>
      <c r="D349" s="311"/>
      <c r="E349" s="311"/>
      <c r="F349" s="311"/>
      <c r="G349" s="311">
        <v>1</v>
      </c>
      <c r="H349" s="311"/>
      <c r="I349" s="311"/>
      <c r="J349" s="311">
        <v>4</v>
      </c>
      <c r="L349" s="79"/>
      <c r="M349" s="25"/>
      <c r="N349" s="25"/>
      <c r="O349" s="25"/>
      <c r="P349" s="25"/>
      <c r="Q349" s="25"/>
      <c r="R349" s="25"/>
      <c r="S349" s="25"/>
      <c r="T349" s="25"/>
    </row>
    <row r="350" spans="1:20" x14ac:dyDescent="0.25">
      <c r="A350" s="25"/>
      <c r="B350" s="311" t="s">
        <v>142</v>
      </c>
      <c r="C350" s="311">
        <v>6</v>
      </c>
      <c r="D350" s="311">
        <v>11</v>
      </c>
      <c r="E350" s="311"/>
      <c r="F350" s="311">
        <v>3</v>
      </c>
      <c r="G350" s="311"/>
      <c r="H350" s="311">
        <v>1</v>
      </c>
      <c r="I350" s="311">
        <v>2</v>
      </c>
      <c r="J350" s="311">
        <v>23</v>
      </c>
      <c r="L350" s="79"/>
      <c r="M350" s="25"/>
      <c r="N350" s="25"/>
      <c r="O350" s="25"/>
      <c r="P350" s="25"/>
      <c r="Q350" s="25"/>
      <c r="R350" s="25"/>
      <c r="S350" s="25"/>
      <c r="T350" s="25"/>
    </row>
    <row r="351" spans="1:20" x14ac:dyDescent="0.25">
      <c r="A351" s="25"/>
      <c r="B351" s="311" t="s">
        <v>143</v>
      </c>
      <c r="C351" s="311">
        <v>8</v>
      </c>
      <c r="D351" s="311">
        <v>4</v>
      </c>
      <c r="E351" s="311"/>
      <c r="F351" s="311">
        <v>1</v>
      </c>
      <c r="G351" s="311">
        <v>2</v>
      </c>
      <c r="H351" s="311">
        <v>2</v>
      </c>
      <c r="I351" s="311">
        <v>1</v>
      </c>
      <c r="J351" s="311">
        <v>18</v>
      </c>
      <c r="L351" s="79"/>
      <c r="M351" s="25"/>
      <c r="N351" s="25"/>
      <c r="O351" s="25"/>
      <c r="P351" s="25"/>
      <c r="Q351" s="25"/>
      <c r="R351" s="25"/>
      <c r="S351" s="25"/>
      <c r="T351" s="25"/>
    </row>
    <row r="352" spans="1:20" x14ac:dyDescent="0.25">
      <c r="A352" s="25"/>
      <c r="B352" s="311" t="s">
        <v>144</v>
      </c>
      <c r="C352" s="311"/>
      <c r="D352" s="311"/>
      <c r="E352" s="311"/>
      <c r="F352" s="311"/>
      <c r="G352" s="311"/>
      <c r="H352" s="311"/>
      <c r="I352" s="311"/>
      <c r="J352" s="311">
        <v>0</v>
      </c>
      <c r="L352" s="79"/>
      <c r="M352" s="25"/>
      <c r="N352" s="25"/>
      <c r="O352" s="25"/>
      <c r="P352" s="25"/>
      <c r="Q352" s="25"/>
      <c r="R352" s="25"/>
      <c r="S352" s="25"/>
      <c r="T352" s="25"/>
    </row>
    <row r="353" spans="1:20" x14ac:dyDescent="0.25">
      <c r="A353" s="25"/>
      <c r="B353" s="311" t="s">
        <v>145</v>
      </c>
      <c r="C353" s="311"/>
      <c r="D353" s="311"/>
      <c r="E353" s="311"/>
      <c r="F353" s="311"/>
      <c r="G353" s="311"/>
      <c r="H353" s="311"/>
      <c r="I353" s="311"/>
      <c r="J353" s="311">
        <v>0</v>
      </c>
      <c r="L353" s="79"/>
      <c r="M353" s="25"/>
      <c r="N353" s="25"/>
      <c r="O353" s="25"/>
      <c r="P353" s="25"/>
      <c r="Q353" s="25"/>
      <c r="R353" s="25"/>
      <c r="S353" s="25"/>
      <c r="T353" s="25"/>
    </row>
    <row r="354" spans="1:20" x14ac:dyDescent="0.25">
      <c r="A354" s="25"/>
      <c r="B354" s="311" t="s">
        <v>146</v>
      </c>
      <c r="C354" s="311"/>
      <c r="D354" s="311"/>
      <c r="E354" s="311"/>
      <c r="F354" s="311"/>
      <c r="G354" s="311"/>
      <c r="H354" s="311"/>
      <c r="I354" s="311"/>
      <c r="J354" s="311">
        <v>0</v>
      </c>
      <c r="L354" s="79"/>
      <c r="M354" s="25"/>
      <c r="N354" s="25"/>
      <c r="O354" s="25"/>
      <c r="P354" s="25"/>
      <c r="Q354" s="25"/>
      <c r="R354" s="25"/>
      <c r="S354" s="25"/>
      <c r="T354" s="25"/>
    </row>
    <row r="355" spans="1:20" x14ac:dyDescent="0.25">
      <c r="A355" s="25"/>
      <c r="B355" s="311" t="s">
        <v>147</v>
      </c>
      <c r="C355" s="311"/>
      <c r="D355" s="311"/>
      <c r="E355" s="311"/>
      <c r="F355" s="311"/>
      <c r="G355" s="311"/>
      <c r="H355" s="311"/>
      <c r="I355" s="311"/>
      <c r="J355" s="311">
        <v>0</v>
      </c>
      <c r="L355" s="79"/>
      <c r="M355" s="25"/>
      <c r="N355" s="25"/>
      <c r="O355" s="25"/>
      <c r="P355" s="25"/>
      <c r="Q355" s="25"/>
      <c r="R355" s="25"/>
      <c r="S355" s="25"/>
      <c r="T355" s="25"/>
    </row>
    <row r="356" spans="1:20" x14ac:dyDescent="0.25">
      <c r="A356" s="25"/>
      <c r="B356" s="311" t="s">
        <v>148</v>
      </c>
      <c r="C356" s="311"/>
      <c r="D356" s="311"/>
      <c r="E356" s="311"/>
      <c r="F356" s="311"/>
      <c r="G356" s="311"/>
      <c r="H356" s="311"/>
      <c r="I356" s="311"/>
      <c r="J356" s="311">
        <v>0</v>
      </c>
      <c r="L356" s="79"/>
      <c r="M356" s="25"/>
      <c r="N356" s="25"/>
      <c r="O356" s="25"/>
      <c r="P356" s="25"/>
      <c r="Q356" s="25"/>
      <c r="R356" s="25"/>
      <c r="S356" s="25"/>
      <c r="T356" s="25"/>
    </row>
    <row r="357" spans="1:20" x14ac:dyDescent="0.25">
      <c r="A357" s="25"/>
      <c r="B357" s="22" t="s">
        <v>31</v>
      </c>
      <c r="C357" s="22">
        <v>17</v>
      </c>
      <c r="D357" s="22">
        <v>15</v>
      </c>
      <c r="E357" s="22">
        <v>0</v>
      </c>
      <c r="F357" s="22">
        <v>4</v>
      </c>
      <c r="G357" s="22">
        <v>3</v>
      </c>
      <c r="H357" s="22">
        <v>3</v>
      </c>
      <c r="I357" s="22">
        <v>3</v>
      </c>
      <c r="J357" s="22">
        <v>45</v>
      </c>
      <c r="L357" s="79"/>
      <c r="M357" s="25"/>
      <c r="N357" s="25"/>
      <c r="O357" s="25"/>
      <c r="P357" s="25"/>
      <c r="Q357" s="25"/>
      <c r="R357" s="25"/>
      <c r="S357" s="25"/>
      <c r="T357" s="25"/>
    </row>
    <row r="358" spans="1:20" x14ac:dyDescent="0.25">
      <c r="A358" s="25"/>
      <c r="C358" s="111"/>
      <c r="D358" s="111"/>
      <c r="E358" s="111"/>
      <c r="F358" s="111"/>
      <c r="G358" s="111"/>
      <c r="H358" s="111"/>
      <c r="I358" s="111"/>
      <c r="J358" s="111"/>
      <c r="K358" s="111"/>
      <c r="L358" s="79"/>
      <c r="M358" s="25"/>
      <c r="N358" s="25"/>
      <c r="O358" s="25"/>
      <c r="P358" s="25"/>
      <c r="Q358" s="25"/>
      <c r="R358" s="25"/>
      <c r="S358" s="25"/>
      <c r="T358" s="25"/>
    </row>
    <row r="359" spans="1:20" x14ac:dyDescent="0.25">
      <c r="A359" s="25"/>
      <c r="B359" s="82"/>
      <c r="C359" s="79"/>
      <c r="D359" s="79"/>
      <c r="E359" s="79"/>
      <c r="F359" s="79"/>
      <c r="G359" s="79"/>
      <c r="H359" s="79"/>
      <c r="I359" s="79"/>
      <c r="J359" s="79"/>
      <c r="K359" s="79"/>
      <c r="L359" s="79"/>
      <c r="M359" s="25"/>
      <c r="N359" s="25"/>
      <c r="O359" s="25"/>
      <c r="P359" s="25"/>
      <c r="Q359" s="25"/>
      <c r="R359" s="25"/>
      <c r="S359" s="25"/>
      <c r="T359" s="25"/>
    </row>
    <row r="360" spans="1:20" x14ac:dyDescent="0.25">
      <c r="A360" s="10" t="s">
        <v>754</v>
      </c>
      <c r="B360" s="78" t="s">
        <v>529</v>
      </c>
      <c r="C360" s="79"/>
      <c r="D360" s="79"/>
      <c r="E360" s="79"/>
      <c r="F360" s="79"/>
      <c r="G360" s="79"/>
      <c r="H360" s="79"/>
      <c r="I360" s="79"/>
      <c r="J360" s="79"/>
      <c r="K360" s="79"/>
      <c r="L360" s="79"/>
      <c r="M360" s="25"/>
      <c r="N360" s="25"/>
      <c r="O360" s="25"/>
      <c r="P360" s="25"/>
      <c r="Q360" s="25"/>
      <c r="R360" s="25"/>
      <c r="S360" s="25"/>
      <c r="T360" s="25"/>
    </row>
    <row r="361" spans="1:20" ht="30" x14ac:dyDescent="0.25">
      <c r="A361" s="25"/>
      <c r="B361" s="311"/>
      <c r="C361" s="264" t="s">
        <v>305</v>
      </c>
      <c r="D361" s="264" t="s">
        <v>306</v>
      </c>
      <c r="E361" s="264" t="s">
        <v>473</v>
      </c>
      <c r="F361" s="264" t="s">
        <v>474</v>
      </c>
      <c r="G361" s="264" t="s">
        <v>475</v>
      </c>
      <c r="H361" s="264" t="s">
        <v>702</v>
      </c>
      <c r="I361" s="264" t="s">
        <v>171</v>
      </c>
      <c r="J361" s="264" t="s">
        <v>31</v>
      </c>
      <c r="L361" s="79"/>
      <c r="M361" s="25"/>
      <c r="N361" s="25"/>
      <c r="O361" s="25"/>
      <c r="P361" s="25"/>
      <c r="Q361" s="25"/>
      <c r="R361" s="25"/>
      <c r="S361" s="25"/>
      <c r="T361" s="25"/>
    </row>
    <row r="362" spans="1:20" x14ac:dyDescent="0.25">
      <c r="A362" s="25"/>
      <c r="B362" s="311" t="s">
        <v>141</v>
      </c>
      <c r="C362" s="327">
        <v>6.6666666666666693E-2</v>
      </c>
      <c r="D362" s="327">
        <v>0</v>
      </c>
      <c r="E362" s="327">
        <v>0</v>
      </c>
      <c r="F362" s="327">
        <v>0</v>
      </c>
      <c r="G362" s="327">
        <v>2.2222222222222202E-2</v>
      </c>
      <c r="H362" s="327">
        <v>0</v>
      </c>
      <c r="I362" s="327">
        <v>0</v>
      </c>
      <c r="J362" s="327">
        <v>8.8888888888888892E-2</v>
      </c>
      <c r="L362" s="79"/>
      <c r="M362" s="25"/>
      <c r="N362" s="25"/>
      <c r="O362" s="25"/>
      <c r="P362" s="25"/>
      <c r="Q362" s="25"/>
      <c r="R362" s="25"/>
      <c r="S362" s="25"/>
      <c r="T362" s="25"/>
    </row>
    <row r="363" spans="1:20" x14ac:dyDescent="0.25">
      <c r="A363" s="25"/>
      <c r="B363" s="311" t="s">
        <v>142</v>
      </c>
      <c r="C363" s="327">
        <v>0.133333333333333</v>
      </c>
      <c r="D363" s="327">
        <v>0.24444444444444399</v>
      </c>
      <c r="E363" s="327">
        <v>0</v>
      </c>
      <c r="F363" s="327">
        <v>6.6666666666666693E-2</v>
      </c>
      <c r="G363" s="327">
        <v>0</v>
      </c>
      <c r="H363" s="327">
        <v>2.2222222222222202E-2</v>
      </c>
      <c r="I363" s="327">
        <v>4.4444444444444405E-2</v>
      </c>
      <c r="J363" s="327">
        <v>0.51111111111111041</v>
      </c>
      <c r="L363" s="79"/>
      <c r="M363" s="25"/>
      <c r="N363" s="25"/>
      <c r="O363" s="25"/>
      <c r="P363" s="25"/>
      <c r="Q363" s="25"/>
      <c r="R363" s="25"/>
      <c r="S363" s="25"/>
      <c r="T363" s="25"/>
    </row>
    <row r="364" spans="1:20" x14ac:dyDescent="0.25">
      <c r="A364" s="25"/>
      <c r="B364" s="311" t="s">
        <v>143</v>
      </c>
      <c r="C364" s="327">
        <v>0.17777777777777801</v>
      </c>
      <c r="D364" s="327">
        <v>8.8888888888888892E-2</v>
      </c>
      <c r="E364" s="327">
        <v>0</v>
      </c>
      <c r="F364" s="327">
        <v>2.2222222222222202E-2</v>
      </c>
      <c r="G364" s="327">
        <v>4.4444444444444405E-2</v>
      </c>
      <c r="H364" s="327">
        <v>4.4444444444444405E-2</v>
      </c>
      <c r="I364" s="327">
        <v>2.2222222222222202E-2</v>
      </c>
      <c r="J364" s="327">
        <v>0.40000000000000013</v>
      </c>
      <c r="L364" s="79"/>
      <c r="M364" s="25"/>
      <c r="N364" s="25"/>
      <c r="O364" s="25"/>
      <c r="P364" s="25"/>
      <c r="Q364" s="25"/>
      <c r="R364" s="25"/>
      <c r="S364" s="25"/>
      <c r="T364" s="25"/>
    </row>
    <row r="365" spans="1:20" x14ac:dyDescent="0.25">
      <c r="A365" s="25"/>
      <c r="B365" s="311" t="s">
        <v>144</v>
      </c>
      <c r="C365" s="327">
        <v>0</v>
      </c>
      <c r="D365" s="327">
        <v>0</v>
      </c>
      <c r="E365" s="327">
        <v>0</v>
      </c>
      <c r="F365" s="327">
        <v>0</v>
      </c>
      <c r="G365" s="327">
        <v>0</v>
      </c>
      <c r="H365" s="327">
        <v>0</v>
      </c>
      <c r="I365" s="327">
        <v>0</v>
      </c>
      <c r="J365" s="327">
        <v>0</v>
      </c>
      <c r="L365" s="79"/>
      <c r="M365" s="25"/>
      <c r="N365" s="25"/>
      <c r="O365" s="25"/>
      <c r="P365" s="25"/>
      <c r="Q365" s="25"/>
      <c r="R365" s="25"/>
      <c r="S365" s="25"/>
      <c r="T365" s="25"/>
    </row>
    <row r="366" spans="1:20" x14ac:dyDescent="0.25">
      <c r="A366" s="25"/>
      <c r="B366" s="311" t="s">
        <v>145</v>
      </c>
      <c r="C366" s="327">
        <v>0</v>
      </c>
      <c r="D366" s="327">
        <v>0</v>
      </c>
      <c r="E366" s="327">
        <v>0</v>
      </c>
      <c r="F366" s="327">
        <v>0</v>
      </c>
      <c r="G366" s="327">
        <v>0</v>
      </c>
      <c r="H366" s="327">
        <v>0</v>
      </c>
      <c r="I366" s="327">
        <v>0</v>
      </c>
      <c r="J366" s="327">
        <v>0</v>
      </c>
      <c r="L366" s="79"/>
      <c r="M366" s="25"/>
      <c r="N366" s="25"/>
      <c r="O366" s="25"/>
      <c r="P366" s="25"/>
      <c r="Q366" s="25"/>
      <c r="R366" s="25"/>
      <c r="S366" s="25"/>
      <c r="T366" s="25"/>
    </row>
    <row r="367" spans="1:20" x14ac:dyDescent="0.25">
      <c r="A367" s="25"/>
      <c r="B367" s="311" t="s">
        <v>146</v>
      </c>
      <c r="C367" s="327">
        <v>0</v>
      </c>
      <c r="D367" s="327">
        <v>0</v>
      </c>
      <c r="E367" s="327">
        <v>0</v>
      </c>
      <c r="F367" s="327">
        <v>0</v>
      </c>
      <c r="G367" s="327">
        <v>0</v>
      </c>
      <c r="H367" s="327">
        <v>0</v>
      </c>
      <c r="I367" s="327">
        <v>0</v>
      </c>
      <c r="J367" s="327">
        <v>0</v>
      </c>
      <c r="L367" s="79"/>
      <c r="M367" s="25"/>
      <c r="N367" s="25"/>
      <c r="O367" s="25"/>
      <c r="P367" s="25"/>
      <c r="Q367" s="25"/>
      <c r="R367" s="25"/>
      <c r="S367" s="25"/>
      <c r="T367" s="25"/>
    </row>
    <row r="368" spans="1:20" x14ac:dyDescent="0.25">
      <c r="A368" s="25"/>
      <c r="B368" s="311" t="s">
        <v>147</v>
      </c>
      <c r="C368" s="327">
        <v>0</v>
      </c>
      <c r="D368" s="327">
        <v>0</v>
      </c>
      <c r="E368" s="327">
        <v>0</v>
      </c>
      <c r="F368" s="327">
        <v>0</v>
      </c>
      <c r="G368" s="327">
        <v>0</v>
      </c>
      <c r="H368" s="327">
        <v>0</v>
      </c>
      <c r="I368" s="327">
        <v>0</v>
      </c>
      <c r="J368" s="327">
        <v>0</v>
      </c>
      <c r="L368" s="79"/>
      <c r="M368" s="25"/>
      <c r="N368" s="25"/>
      <c r="O368" s="25"/>
      <c r="P368" s="25"/>
      <c r="Q368" s="25"/>
      <c r="R368" s="25"/>
      <c r="S368" s="25"/>
      <c r="T368" s="25"/>
    </row>
    <row r="369" spans="1:20" x14ac:dyDescent="0.25">
      <c r="A369" s="25"/>
      <c r="B369" s="311" t="s">
        <v>148</v>
      </c>
      <c r="C369" s="327">
        <v>0</v>
      </c>
      <c r="D369" s="327">
        <v>0</v>
      </c>
      <c r="E369" s="327">
        <v>0</v>
      </c>
      <c r="F369" s="327">
        <v>0</v>
      </c>
      <c r="G369" s="327">
        <v>0</v>
      </c>
      <c r="H369" s="327">
        <v>0</v>
      </c>
      <c r="I369" s="327">
        <v>0</v>
      </c>
      <c r="J369" s="327">
        <v>0</v>
      </c>
      <c r="L369" s="79"/>
      <c r="M369" s="25"/>
      <c r="N369" s="25"/>
      <c r="O369" s="25"/>
      <c r="P369" s="25"/>
      <c r="Q369" s="25"/>
      <c r="R369" s="25"/>
      <c r="S369" s="25"/>
      <c r="T369" s="25"/>
    </row>
    <row r="370" spans="1:20" x14ac:dyDescent="0.25">
      <c r="A370" s="25"/>
      <c r="B370" s="22" t="s">
        <v>31</v>
      </c>
      <c r="C370" s="340">
        <v>0.37777777777777771</v>
      </c>
      <c r="D370" s="340">
        <v>0.33333333333333287</v>
      </c>
      <c r="E370" s="340">
        <v>0</v>
      </c>
      <c r="F370" s="340">
        <v>8.8888888888888892E-2</v>
      </c>
      <c r="G370" s="340">
        <v>6.666666666666661E-2</v>
      </c>
      <c r="H370" s="340">
        <v>6.666666666666661E-2</v>
      </c>
      <c r="I370" s="340">
        <v>6.666666666666661E-2</v>
      </c>
      <c r="J370" s="340">
        <v>0.99999999999999911</v>
      </c>
      <c r="L370" s="79"/>
      <c r="M370" s="25"/>
      <c r="N370" s="25"/>
      <c r="O370" s="25"/>
      <c r="P370" s="25"/>
      <c r="Q370" s="25"/>
      <c r="R370" s="25"/>
      <c r="S370" s="25"/>
      <c r="T370" s="25"/>
    </row>
    <row r="371" spans="1:20" x14ac:dyDescent="0.25">
      <c r="A371" s="25"/>
      <c r="B371" s="134"/>
      <c r="C371" s="111"/>
      <c r="D371" s="111"/>
      <c r="E371" s="111"/>
      <c r="F371" s="111"/>
      <c r="G371" s="111"/>
      <c r="H371" s="111"/>
      <c r="I371" s="136"/>
      <c r="J371" s="136"/>
      <c r="K371" s="135"/>
      <c r="L371" s="79"/>
      <c r="M371" s="25"/>
      <c r="N371" s="25"/>
      <c r="O371" s="25"/>
      <c r="P371" s="25"/>
      <c r="Q371" s="25"/>
      <c r="R371" s="25"/>
      <c r="S371" s="25"/>
      <c r="T371" s="25"/>
    </row>
    <row r="372" spans="1:20" x14ac:dyDescent="0.25">
      <c r="A372" s="25"/>
      <c r="B372" s="82"/>
      <c r="C372" s="79"/>
      <c r="D372" s="79"/>
      <c r="E372" s="79"/>
      <c r="F372" s="79"/>
      <c r="G372" s="79"/>
      <c r="H372" s="79"/>
      <c r="I372" s="79"/>
      <c r="J372" s="79"/>
      <c r="K372" s="79"/>
      <c r="L372" s="79"/>
      <c r="M372" s="25"/>
      <c r="N372" s="25"/>
      <c r="O372" s="25"/>
      <c r="P372" s="25"/>
      <c r="Q372" s="25"/>
      <c r="R372" s="25"/>
      <c r="S372" s="25"/>
      <c r="T372" s="25"/>
    </row>
    <row r="373" spans="1:20" x14ac:dyDescent="0.25">
      <c r="A373" s="10" t="s">
        <v>755</v>
      </c>
      <c r="B373" s="78" t="s">
        <v>530</v>
      </c>
      <c r="C373" s="79"/>
      <c r="D373" s="79"/>
      <c r="E373" s="79"/>
      <c r="F373" s="79"/>
      <c r="G373" s="79"/>
      <c r="H373" s="79"/>
      <c r="I373" s="79"/>
      <c r="J373" s="79"/>
      <c r="K373" s="79"/>
      <c r="L373" s="79"/>
      <c r="M373" s="25"/>
      <c r="N373" s="25"/>
      <c r="O373" s="25"/>
      <c r="P373" s="25"/>
      <c r="Q373" s="25"/>
      <c r="R373" s="25"/>
      <c r="S373" s="25"/>
      <c r="T373" s="25"/>
    </row>
    <row r="374" spans="1:20" ht="30" x14ac:dyDescent="0.25">
      <c r="A374" s="25"/>
      <c r="B374" s="311"/>
      <c r="C374" s="264" t="s">
        <v>305</v>
      </c>
      <c r="D374" s="264" t="s">
        <v>306</v>
      </c>
      <c r="E374" s="264" t="s">
        <v>473</v>
      </c>
      <c r="F374" s="264" t="s">
        <v>474</v>
      </c>
      <c r="G374" s="264" t="s">
        <v>475</v>
      </c>
      <c r="H374" s="264" t="s">
        <v>702</v>
      </c>
      <c r="I374" s="264" t="s">
        <v>171</v>
      </c>
      <c r="J374" s="264" t="s">
        <v>31</v>
      </c>
      <c r="L374" s="79"/>
      <c r="M374" s="25"/>
      <c r="N374" s="25"/>
      <c r="O374" s="25"/>
      <c r="P374" s="25"/>
      <c r="Q374" s="25"/>
      <c r="R374" s="25"/>
      <c r="S374" s="25"/>
      <c r="T374" s="25"/>
    </row>
    <row r="375" spans="1:20" x14ac:dyDescent="0.25">
      <c r="A375" s="25"/>
      <c r="B375" s="311" t="s">
        <v>141</v>
      </c>
      <c r="C375" s="311">
        <v>2</v>
      </c>
      <c r="D375" s="311"/>
      <c r="E375" s="311"/>
      <c r="F375" s="311"/>
      <c r="G375" s="311">
        <v>1</v>
      </c>
      <c r="H375" s="311"/>
      <c r="I375" s="311"/>
      <c r="J375" s="311">
        <v>3</v>
      </c>
      <c r="L375" s="79"/>
      <c r="M375" s="25"/>
      <c r="N375" s="25"/>
      <c r="O375" s="25"/>
      <c r="P375" s="25"/>
      <c r="Q375" s="25"/>
      <c r="R375" s="25"/>
      <c r="S375" s="25"/>
      <c r="T375" s="25"/>
    </row>
    <row r="376" spans="1:20" x14ac:dyDescent="0.25">
      <c r="A376" s="25"/>
      <c r="B376" s="311" t="s">
        <v>142</v>
      </c>
      <c r="C376" s="311">
        <v>5</v>
      </c>
      <c r="D376" s="311">
        <v>5</v>
      </c>
      <c r="E376" s="311"/>
      <c r="F376" s="311">
        <v>1</v>
      </c>
      <c r="G376" s="311"/>
      <c r="H376" s="311">
        <v>1</v>
      </c>
      <c r="I376" s="311"/>
      <c r="J376" s="311">
        <v>12</v>
      </c>
      <c r="L376" s="79"/>
      <c r="M376" s="25"/>
      <c r="N376" s="25"/>
      <c r="O376" s="25"/>
      <c r="P376" s="25"/>
      <c r="Q376" s="25"/>
      <c r="R376" s="25"/>
      <c r="S376" s="25"/>
      <c r="T376" s="25"/>
    </row>
    <row r="377" spans="1:20" x14ac:dyDescent="0.25">
      <c r="A377" s="25"/>
      <c r="B377" s="311" t="s">
        <v>143</v>
      </c>
      <c r="C377" s="311">
        <v>7</v>
      </c>
      <c r="D377" s="311">
        <v>1</v>
      </c>
      <c r="E377" s="311"/>
      <c r="F377" s="311">
        <v>1</v>
      </c>
      <c r="G377" s="311">
        <v>1</v>
      </c>
      <c r="H377" s="311">
        <v>1</v>
      </c>
      <c r="I377" s="311"/>
      <c r="J377" s="311">
        <v>11</v>
      </c>
      <c r="L377" s="79"/>
      <c r="M377" s="25"/>
      <c r="N377" s="25"/>
      <c r="O377" s="25"/>
      <c r="P377" s="25"/>
      <c r="Q377" s="25"/>
      <c r="R377" s="25"/>
      <c r="S377" s="25"/>
      <c r="T377" s="25"/>
    </row>
    <row r="378" spans="1:20" x14ac:dyDescent="0.25">
      <c r="A378" s="25"/>
      <c r="B378" s="311" t="s">
        <v>144</v>
      </c>
      <c r="C378" s="311"/>
      <c r="D378" s="311"/>
      <c r="E378" s="311"/>
      <c r="F378" s="311"/>
      <c r="G378" s="311"/>
      <c r="H378" s="311"/>
      <c r="I378" s="311"/>
      <c r="J378" s="311">
        <v>0</v>
      </c>
      <c r="L378" s="79"/>
      <c r="M378" s="25"/>
      <c r="N378" s="25"/>
      <c r="O378" s="25"/>
      <c r="P378" s="25"/>
      <c r="Q378" s="25"/>
      <c r="R378" s="25"/>
      <c r="S378" s="25"/>
      <c r="T378" s="25"/>
    </row>
    <row r="379" spans="1:20" x14ac:dyDescent="0.25">
      <c r="A379" s="25"/>
      <c r="B379" s="311" t="s">
        <v>145</v>
      </c>
      <c r="C379" s="311"/>
      <c r="D379" s="311"/>
      <c r="E379" s="311"/>
      <c r="F379" s="311"/>
      <c r="G379" s="311"/>
      <c r="H379" s="311"/>
      <c r="I379" s="311"/>
      <c r="J379" s="311">
        <v>0</v>
      </c>
      <c r="L379" s="79"/>
      <c r="M379" s="25"/>
      <c r="N379" s="25"/>
      <c r="O379" s="25"/>
      <c r="P379" s="25"/>
      <c r="Q379" s="25"/>
      <c r="R379" s="25"/>
      <c r="S379" s="25"/>
      <c r="T379" s="25"/>
    </row>
    <row r="380" spans="1:20" x14ac:dyDescent="0.25">
      <c r="A380" s="25"/>
      <c r="B380" s="311" t="s">
        <v>146</v>
      </c>
      <c r="C380" s="311"/>
      <c r="D380" s="311"/>
      <c r="E380" s="311"/>
      <c r="F380" s="311"/>
      <c r="G380" s="311"/>
      <c r="H380" s="311"/>
      <c r="I380" s="311"/>
      <c r="J380" s="311">
        <v>0</v>
      </c>
      <c r="L380" s="79"/>
      <c r="M380" s="25"/>
      <c r="N380" s="25"/>
      <c r="O380" s="25"/>
      <c r="P380" s="25"/>
      <c r="Q380" s="25"/>
      <c r="R380" s="25"/>
      <c r="S380" s="25"/>
      <c r="T380" s="25"/>
    </row>
    <row r="381" spans="1:20" x14ac:dyDescent="0.25">
      <c r="A381" s="25"/>
      <c r="B381" s="311" t="s">
        <v>147</v>
      </c>
      <c r="C381" s="311"/>
      <c r="D381" s="311"/>
      <c r="E381" s="311"/>
      <c r="F381" s="311"/>
      <c r="G381" s="311"/>
      <c r="H381" s="311"/>
      <c r="I381" s="311"/>
      <c r="J381" s="311">
        <v>0</v>
      </c>
      <c r="L381" s="79"/>
      <c r="M381" s="25"/>
      <c r="N381" s="25"/>
      <c r="O381" s="25"/>
      <c r="P381" s="25"/>
      <c r="Q381" s="25"/>
      <c r="R381" s="25"/>
      <c r="S381" s="25"/>
      <c r="T381" s="25"/>
    </row>
    <row r="382" spans="1:20" x14ac:dyDescent="0.25">
      <c r="A382" s="25"/>
      <c r="B382" s="311" t="s">
        <v>148</v>
      </c>
      <c r="C382" s="311"/>
      <c r="D382" s="311"/>
      <c r="E382" s="311"/>
      <c r="F382" s="311"/>
      <c r="G382" s="311"/>
      <c r="H382" s="311"/>
      <c r="I382" s="311"/>
      <c r="J382" s="311">
        <v>0</v>
      </c>
      <c r="L382" s="79"/>
      <c r="M382" s="25"/>
      <c r="N382" s="25"/>
      <c r="O382" s="25"/>
      <c r="P382" s="25"/>
      <c r="Q382" s="25"/>
      <c r="R382" s="25"/>
      <c r="S382" s="25"/>
      <c r="T382" s="25"/>
    </row>
    <row r="383" spans="1:20" x14ac:dyDescent="0.25">
      <c r="A383" s="25"/>
      <c r="B383" s="22" t="s">
        <v>31</v>
      </c>
      <c r="C383" s="22">
        <v>14</v>
      </c>
      <c r="D383" s="22">
        <v>6</v>
      </c>
      <c r="E383" s="22">
        <v>0</v>
      </c>
      <c r="F383" s="22">
        <v>2</v>
      </c>
      <c r="G383" s="22">
        <v>2</v>
      </c>
      <c r="H383" s="22">
        <v>2</v>
      </c>
      <c r="I383" s="22">
        <v>0</v>
      </c>
      <c r="J383" s="22">
        <v>26</v>
      </c>
      <c r="L383" s="79"/>
      <c r="M383" s="25"/>
      <c r="N383" s="25"/>
      <c r="O383" s="25"/>
      <c r="P383" s="25"/>
      <c r="Q383" s="25"/>
      <c r="R383" s="25"/>
      <c r="S383" s="25"/>
      <c r="T383" s="25"/>
    </row>
    <row r="384" spans="1:20" x14ac:dyDescent="0.25">
      <c r="A384" s="25"/>
      <c r="C384" s="111"/>
      <c r="D384" s="111"/>
      <c r="E384" s="111"/>
      <c r="F384" s="111"/>
      <c r="G384" s="111"/>
      <c r="H384" s="111"/>
      <c r="I384" s="111"/>
      <c r="J384" s="111"/>
      <c r="K384" s="111"/>
      <c r="L384" s="79"/>
      <c r="M384" s="25"/>
      <c r="N384" s="25"/>
      <c r="O384" s="25"/>
      <c r="P384" s="25"/>
      <c r="Q384" s="25"/>
      <c r="R384" s="25"/>
      <c r="S384" s="25"/>
      <c r="T384" s="25"/>
    </row>
    <row r="385" spans="1:20" x14ac:dyDescent="0.25">
      <c r="A385" s="25"/>
      <c r="B385" s="82"/>
      <c r="C385" s="79"/>
      <c r="D385" s="79"/>
      <c r="E385" s="79"/>
      <c r="F385" s="79"/>
      <c r="G385" s="79"/>
      <c r="H385" s="79"/>
      <c r="I385" s="79"/>
      <c r="J385" s="79"/>
      <c r="K385" s="79"/>
      <c r="L385" s="79"/>
      <c r="M385" s="25"/>
      <c r="N385" s="25"/>
      <c r="O385" s="25"/>
      <c r="P385" s="25"/>
      <c r="Q385" s="25"/>
      <c r="R385" s="25"/>
      <c r="S385" s="25"/>
      <c r="T385" s="25"/>
    </row>
    <row r="386" spans="1:20" x14ac:dyDescent="0.25">
      <c r="A386" s="10" t="s">
        <v>756</v>
      </c>
      <c r="B386" s="78" t="s">
        <v>531</v>
      </c>
      <c r="C386" s="79"/>
      <c r="D386" s="79"/>
      <c r="E386" s="79"/>
      <c r="F386" s="79"/>
      <c r="G386" s="79"/>
      <c r="H386" s="79"/>
      <c r="I386" s="79"/>
      <c r="J386" s="79"/>
      <c r="K386" s="79"/>
      <c r="L386" s="79"/>
      <c r="M386" s="25"/>
      <c r="N386" s="25"/>
      <c r="O386" s="25"/>
      <c r="P386" s="25"/>
      <c r="Q386" s="25"/>
      <c r="R386" s="25"/>
      <c r="S386" s="25"/>
      <c r="T386" s="25"/>
    </row>
    <row r="387" spans="1:20" ht="30" x14ac:dyDescent="0.25">
      <c r="A387" s="25"/>
      <c r="B387" s="311"/>
      <c r="C387" s="264" t="s">
        <v>305</v>
      </c>
      <c r="D387" s="264" t="s">
        <v>306</v>
      </c>
      <c r="E387" s="264" t="s">
        <v>473</v>
      </c>
      <c r="F387" s="264" t="s">
        <v>474</v>
      </c>
      <c r="G387" s="264" t="s">
        <v>475</v>
      </c>
      <c r="H387" s="264" t="s">
        <v>702</v>
      </c>
      <c r="I387" s="264" t="s">
        <v>171</v>
      </c>
      <c r="J387" s="264" t="s">
        <v>31</v>
      </c>
      <c r="L387" s="79"/>
      <c r="M387" s="25"/>
      <c r="N387" s="25"/>
      <c r="O387" s="25"/>
      <c r="P387" s="25"/>
      <c r="Q387" s="25"/>
      <c r="R387" s="25"/>
      <c r="S387" s="25"/>
      <c r="T387" s="25"/>
    </row>
    <row r="388" spans="1:20" x14ac:dyDescent="0.25">
      <c r="A388" s="25"/>
      <c r="B388" s="311" t="s">
        <v>141</v>
      </c>
      <c r="C388" s="327">
        <v>7.69230769230769E-2</v>
      </c>
      <c r="D388" s="327">
        <v>0</v>
      </c>
      <c r="E388" s="327">
        <v>0</v>
      </c>
      <c r="F388" s="327">
        <v>0</v>
      </c>
      <c r="G388" s="327">
        <v>3.8461538461538498E-2</v>
      </c>
      <c r="H388" s="327">
        <v>0</v>
      </c>
      <c r="I388" s="327">
        <v>0</v>
      </c>
      <c r="J388" s="327">
        <v>0.1153846153846154</v>
      </c>
      <c r="L388" s="79"/>
      <c r="M388" s="25"/>
      <c r="N388" s="25"/>
      <c r="O388" s="25"/>
      <c r="P388" s="25"/>
      <c r="Q388" s="25"/>
      <c r="R388" s="25"/>
      <c r="S388" s="25"/>
      <c r="T388" s="25"/>
    </row>
    <row r="389" spans="1:20" x14ac:dyDescent="0.25">
      <c r="A389" s="25"/>
      <c r="B389" s="311" t="s">
        <v>142</v>
      </c>
      <c r="C389" s="327">
        <v>0.19230769230769201</v>
      </c>
      <c r="D389" s="327">
        <v>0.19230769230769201</v>
      </c>
      <c r="E389" s="327">
        <v>0</v>
      </c>
      <c r="F389" s="327">
        <v>3.8461538461538498E-2</v>
      </c>
      <c r="G389" s="327">
        <v>0</v>
      </c>
      <c r="H389" s="327">
        <v>3.8461538461538498E-2</v>
      </c>
      <c r="I389" s="327">
        <v>0</v>
      </c>
      <c r="J389" s="327">
        <v>0.46153846153846095</v>
      </c>
      <c r="L389" s="79"/>
      <c r="M389" s="25"/>
      <c r="N389" s="25"/>
      <c r="O389" s="25"/>
      <c r="P389" s="25"/>
      <c r="Q389" s="25"/>
      <c r="R389" s="25"/>
      <c r="S389" s="25"/>
      <c r="T389" s="25"/>
    </row>
    <row r="390" spans="1:20" x14ac:dyDescent="0.25">
      <c r="A390" s="25"/>
      <c r="B390" s="311" t="s">
        <v>143</v>
      </c>
      <c r="C390" s="327">
        <v>0.269230769230769</v>
      </c>
      <c r="D390" s="327">
        <v>3.8461538461538498E-2</v>
      </c>
      <c r="E390" s="327">
        <v>0</v>
      </c>
      <c r="F390" s="327">
        <v>3.8461538461538498E-2</v>
      </c>
      <c r="G390" s="327">
        <v>3.8461538461538498E-2</v>
      </c>
      <c r="H390" s="327">
        <v>3.8461538461538498E-2</v>
      </c>
      <c r="I390" s="327">
        <v>0</v>
      </c>
      <c r="J390" s="327">
        <v>0.42307692307692291</v>
      </c>
      <c r="L390" s="79"/>
      <c r="M390" s="25"/>
      <c r="N390" s="25"/>
      <c r="O390" s="25"/>
      <c r="P390" s="25"/>
      <c r="Q390" s="25"/>
      <c r="R390" s="25"/>
      <c r="S390" s="25"/>
      <c r="T390" s="25"/>
    </row>
    <row r="391" spans="1:20" x14ac:dyDescent="0.25">
      <c r="A391" s="25"/>
      <c r="B391" s="311" t="s">
        <v>144</v>
      </c>
      <c r="C391" s="327">
        <v>0</v>
      </c>
      <c r="D391" s="327">
        <v>0</v>
      </c>
      <c r="E391" s="327">
        <v>0</v>
      </c>
      <c r="F391" s="327">
        <v>0</v>
      </c>
      <c r="G391" s="327">
        <v>0</v>
      </c>
      <c r="H391" s="327">
        <v>0</v>
      </c>
      <c r="I391" s="327">
        <v>0</v>
      </c>
      <c r="J391" s="327">
        <v>0</v>
      </c>
      <c r="L391" s="79"/>
      <c r="M391" s="25"/>
      <c r="N391" s="25"/>
      <c r="O391" s="25"/>
      <c r="P391" s="25"/>
      <c r="Q391" s="25"/>
      <c r="R391" s="25"/>
      <c r="S391" s="25"/>
      <c r="T391" s="25"/>
    </row>
    <row r="392" spans="1:20" x14ac:dyDescent="0.25">
      <c r="A392" s="25"/>
      <c r="B392" s="311" t="s">
        <v>145</v>
      </c>
      <c r="C392" s="327">
        <v>0</v>
      </c>
      <c r="D392" s="327">
        <v>0</v>
      </c>
      <c r="E392" s="327">
        <v>0</v>
      </c>
      <c r="F392" s="327">
        <v>0</v>
      </c>
      <c r="G392" s="327">
        <v>0</v>
      </c>
      <c r="H392" s="327">
        <v>0</v>
      </c>
      <c r="I392" s="327">
        <v>0</v>
      </c>
      <c r="J392" s="327">
        <v>0</v>
      </c>
      <c r="L392" s="79"/>
      <c r="M392" s="25"/>
      <c r="N392" s="25"/>
      <c r="O392" s="25"/>
      <c r="P392" s="25"/>
      <c r="Q392" s="25"/>
      <c r="R392" s="25"/>
      <c r="S392" s="25"/>
      <c r="T392" s="25"/>
    </row>
    <row r="393" spans="1:20" x14ac:dyDescent="0.25">
      <c r="A393" s="25"/>
      <c r="B393" s="311" t="s">
        <v>146</v>
      </c>
      <c r="C393" s="327">
        <v>0</v>
      </c>
      <c r="D393" s="327">
        <v>0</v>
      </c>
      <c r="E393" s="327">
        <v>0</v>
      </c>
      <c r="F393" s="327">
        <v>0</v>
      </c>
      <c r="G393" s="327">
        <v>0</v>
      </c>
      <c r="H393" s="327">
        <v>0</v>
      </c>
      <c r="I393" s="327">
        <v>0</v>
      </c>
      <c r="J393" s="327">
        <v>0</v>
      </c>
      <c r="L393" s="79"/>
      <c r="M393" s="25"/>
      <c r="N393" s="25"/>
      <c r="O393" s="25"/>
      <c r="P393" s="25"/>
      <c r="Q393" s="25"/>
      <c r="R393" s="25"/>
      <c r="S393" s="25"/>
      <c r="T393" s="25"/>
    </row>
    <row r="394" spans="1:20" x14ac:dyDescent="0.25">
      <c r="A394" s="25"/>
      <c r="B394" s="311" t="s">
        <v>147</v>
      </c>
      <c r="C394" s="327">
        <v>0</v>
      </c>
      <c r="D394" s="327">
        <v>0</v>
      </c>
      <c r="E394" s="327">
        <v>0</v>
      </c>
      <c r="F394" s="327">
        <v>0</v>
      </c>
      <c r="G394" s="327">
        <v>0</v>
      </c>
      <c r="H394" s="327">
        <v>0</v>
      </c>
      <c r="I394" s="327">
        <v>0</v>
      </c>
      <c r="J394" s="327">
        <v>0</v>
      </c>
      <c r="L394" s="79"/>
      <c r="M394" s="25"/>
      <c r="N394" s="25"/>
      <c r="O394" s="25"/>
      <c r="P394" s="25"/>
      <c r="Q394" s="25"/>
      <c r="R394" s="25"/>
      <c r="S394" s="25"/>
      <c r="T394" s="25"/>
    </row>
    <row r="395" spans="1:20" x14ac:dyDescent="0.25">
      <c r="A395" s="25"/>
      <c r="B395" s="311" t="s">
        <v>148</v>
      </c>
      <c r="C395" s="327">
        <v>0</v>
      </c>
      <c r="D395" s="327">
        <v>0</v>
      </c>
      <c r="E395" s="327">
        <v>0</v>
      </c>
      <c r="F395" s="327">
        <v>0</v>
      </c>
      <c r="G395" s="327">
        <v>0</v>
      </c>
      <c r="H395" s="327">
        <v>0</v>
      </c>
      <c r="I395" s="327">
        <v>0</v>
      </c>
      <c r="J395" s="327">
        <v>0</v>
      </c>
      <c r="L395" s="79"/>
      <c r="M395" s="25"/>
      <c r="N395" s="25"/>
      <c r="O395" s="25"/>
      <c r="P395" s="25"/>
      <c r="Q395" s="25"/>
      <c r="R395" s="25"/>
      <c r="S395" s="25"/>
      <c r="T395" s="25"/>
    </row>
    <row r="396" spans="1:20" x14ac:dyDescent="0.25">
      <c r="A396" s="25"/>
      <c r="B396" s="22" t="s">
        <v>31</v>
      </c>
      <c r="C396" s="340">
        <v>0.53846153846153788</v>
      </c>
      <c r="D396" s="340">
        <v>0.2307692307692305</v>
      </c>
      <c r="E396" s="340">
        <v>0</v>
      </c>
      <c r="F396" s="340">
        <v>7.6923076923076997E-2</v>
      </c>
      <c r="G396" s="340">
        <v>7.6923076923076997E-2</v>
      </c>
      <c r="H396" s="340">
        <v>7.6923076923076997E-2</v>
      </c>
      <c r="I396" s="340">
        <v>0</v>
      </c>
      <c r="J396" s="340">
        <v>0.99999999999999933</v>
      </c>
      <c r="L396" s="79"/>
      <c r="M396" s="25"/>
      <c r="N396" s="25"/>
      <c r="O396" s="25"/>
      <c r="P396" s="25"/>
      <c r="Q396" s="25"/>
      <c r="R396" s="25"/>
      <c r="S396" s="25"/>
      <c r="T396" s="25"/>
    </row>
    <row r="397" spans="1:20" x14ac:dyDescent="0.25">
      <c r="A397" s="25"/>
      <c r="B397" s="134"/>
      <c r="C397" s="111"/>
      <c r="D397" s="111"/>
      <c r="E397" s="111"/>
      <c r="F397" s="111"/>
      <c r="G397" s="111"/>
      <c r="H397" s="111"/>
      <c r="I397" s="106"/>
      <c r="J397" s="106"/>
      <c r="K397" s="111"/>
      <c r="L397" s="79"/>
      <c r="M397" s="25"/>
      <c r="N397" s="25"/>
      <c r="O397" s="25"/>
      <c r="P397" s="25"/>
      <c r="Q397" s="25"/>
      <c r="R397" s="25"/>
      <c r="S397" s="25"/>
      <c r="T397" s="25"/>
    </row>
    <row r="398" spans="1:20" x14ac:dyDescent="0.25">
      <c r="A398" s="25"/>
      <c r="B398" s="82"/>
      <c r="C398" s="79"/>
      <c r="D398" s="79"/>
      <c r="E398" s="79"/>
      <c r="F398" s="79"/>
      <c r="G398" s="79"/>
      <c r="H398" s="79"/>
      <c r="I398" s="79"/>
      <c r="J398" s="79"/>
      <c r="K398" s="79"/>
      <c r="L398" s="79"/>
      <c r="M398" s="25"/>
      <c r="N398" s="25"/>
      <c r="O398" s="25"/>
      <c r="P398" s="25"/>
      <c r="Q398" s="25"/>
      <c r="R398" s="25"/>
      <c r="S398" s="25"/>
      <c r="T398" s="25"/>
    </row>
    <row r="399" spans="1:20" x14ac:dyDescent="0.25">
      <c r="A399" s="10" t="s">
        <v>757</v>
      </c>
      <c r="B399" s="78" t="s">
        <v>532</v>
      </c>
      <c r="C399" s="79"/>
      <c r="D399" s="79"/>
      <c r="E399" s="79"/>
      <c r="F399" s="79"/>
      <c r="G399" s="79"/>
      <c r="H399" s="79"/>
      <c r="I399" s="79"/>
      <c r="J399" s="79"/>
      <c r="K399" s="79"/>
      <c r="L399" s="79"/>
      <c r="M399" s="25"/>
      <c r="N399" s="25"/>
      <c r="O399" s="25"/>
      <c r="P399" s="25"/>
      <c r="Q399" s="25"/>
      <c r="R399" s="25"/>
      <c r="S399" s="25"/>
      <c r="T399" s="25"/>
    </row>
    <row r="400" spans="1:20" ht="30" x14ac:dyDescent="0.25">
      <c r="A400" s="25"/>
      <c r="B400" s="311"/>
      <c r="C400" s="264" t="s">
        <v>305</v>
      </c>
      <c r="D400" s="264" t="s">
        <v>306</v>
      </c>
      <c r="E400" s="264" t="s">
        <v>473</v>
      </c>
      <c r="F400" s="264" t="s">
        <v>474</v>
      </c>
      <c r="G400" s="264" t="s">
        <v>475</v>
      </c>
      <c r="H400" s="264" t="s">
        <v>702</v>
      </c>
      <c r="I400" s="264" t="s">
        <v>171</v>
      </c>
      <c r="J400" s="264" t="s">
        <v>31</v>
      </c>
      <c r="L400" s="79"/>
      <c r="M400" s="25"/>
      <c r="N400" s="25"/>
      <c r="O400" s="25"/>
      <c r="P400" s="25"/>
      <c r="Q400" s="25"/>
      <c r="R400" s="25"/>
      <c r="S400" s="25"/>
      <c r="T400" s="25"/>
    </row>
    <row r="401" spans="1:20" x14ac:dyDescent="0.25">
      <c r="A401" s="25"/>
      <c r="B401" s="311" t="s">
        <v>141</v>
      </c>
      <c r="C401" s="383">
        <v>1.2856799999999999</v>
      </c>
      <c r="D401" s="381"/>
      <c r="E401" s="100"/>
      <c r="F401" s="383"/>
      <c r="G401" s="383">
        <v>0.44400000000000001</v>
      </c>
      <c r="H401" s="381"/>
      <c r="I401" s="381"/>
      <c r="J401" s="101">
        <v>1.7296799999999999</v>
      </c>
      <c r="L401" s="79"/>
      <c r="M401" s="25"/>
      <c r="N401" s="25"/>
      <c r="O401" s="25"/>
      <c r="P401" s="25"/>
      <c r="Q401" s="25"/>
      <c r="R401" s="25"/>
      <c r="S401" s="25"/>
      <c r="T401" s="25"/>
    </row>
    <row r="402" spans="1:20" x14ac:dyDescent="0.25">
      <c r="A402" s="25"/>
      <c r="B402" s="311" t="s">
        <v>142</v>
      </c>
      <c r="C402" s="100">
        <v>5.3078029999999998</v>
      </c>
      <c r="D402" s="100">
        <v>9.4247949999999996</v>
      </c>
      <c r="E402" s="100"/>
      <c r="F402" s="100">
        <v>2.6520000000000001</v>
      </c>
      <c r="G402" s="311"/>
      <c r="H402" s="100">
        <v>0.88800000000000001</v>
      </c>
      <c r="I402" s="100">
        <v>1.7745109999999999</v>
      </c>
      <c r="J402" s="101">
        <v>20.047109000000003</v>
      </c>
      <c r="L402" s="79"/>
      <c r="M402" s="25"/>
      <c r="N402" s="25"/>
      <c r="O402" s="25"/>
      <c r="P402" s="25"/>
      <c r="Q402" s="25"/>
      <c r="R402" s="25"/>
      <c r="S402" s="25"/>
      <c r="T402" s="25"/>
    </row>
    <row r="403" spans="1:20" x14ac:dyDescent="0.25">
      <c r="A403" s="25"/>
      <c r="B403" s="311" t="s">
        <v>143</v>
      </c>
      <c r="C403" s="100">
        <v>10.071955000000001</v>
      </c>
      <c r="D403" s="100">
        <v>5.263198</v>
      </c>
      <c r="E403" s="100"/>
      <c r="F403" s="100">
        <v>1.3320000000000001</v>
      </c>
      <c r="G403" s="100">
        <v>2.6632799999999999</v>
      </c>
      <c r="H403" s="100">
        <v>2.6579929999999998</v>
      </c>
      <c r="I403" s="100">
        <v>1.032</v>
      </c>
      <c r="J403" s="101">
        <v>23.020426000000004</v>
      </c>
      <c r="L403" s="79"/>
      <c r="M403" s="25"/>
      <c r="N403" s="25"/>
      <c r="O403" s="25"/>
      <c r="P403" s="25"/>
      <c r="Q403" s="25"/>
      <c r="R403" s="25"/>
      <c r="S403" s="25"/>
      <c r="T403" s="25"/>
    </row>
    <row r="404" spans="1:20" x14ac:dyDescent="0.25">
      <c r="A404" s="25"/>
      <c r="B404" s="311" t="s">
        <v>144</v>
      </c>
      <c r="C404" s="101"/>
      <c r="D404" s="101"/>
      <c r="E404" s="101"/>
      <c r="F404" s="101"/>
      <c r="G404" s="311"/>
      <c r="H404" s="101"/>
      <c r="I404" s="101"/>
      <c r="J404" s="101">
        <v>0</v>
      </c>
      <c r="L404" s="79"/>
      <c r="M404" s="25"/>
      <c r="N404" s="25"/>
      <c r="O404" s="25"/>
      <c r="P404" s="25"/>
      <c r="Q404" s="25"/>
      <c r="R404" s="25"/>
      <c r="S404" s="25"/>
      <c r="T404" s="25"/>
    </row>
    <row r="405" spans="1:20" x14ac:dyDescent="0.25">
      <c r="A405" s="25"/>
      <c r="B405" s="311" t="s">
        <v>145</v>
      </c>
      <c r="C405" s="100"/>
      <c r="D405" s="100"/>
      <c r="E405" s="101"/>
      <c r="F405" s="101"/>
      <c r="G405" s="311"/>
      <c r="H405" s="101"/>
      <c r="I405" s="101"/>
      <c r="J405" s="101">
        <v>0</v>
      </c>
      <c r="L405" s="79"/>
      <c r="M405" s="25"/>
      <c r="N405" s="25"/>
      <c r="O405" s="25"/>
      <c r="P405" s="25"/>
      <c r="Q405" s="25"/>
      <c r="R405" s="25"/>
      <c r="S405" s="25"/>
      <c r="T405" s="25"/>
    </row>
    <row r="406" spans="1:20" x14ac:dyDescent="0.25">
      <c r="A406" s="25"/>
      <c r="B406" s="311" t="s">
        <v>146</v>
      </c>
      <c r="C406" s="101"/>
      <c r="D406" s="101"/>
      <c r="E406" s="101"/>
      <c r="F406" s="101"/>
      <c r="G406" s="311"/>
      <c r="H406" s="101"/>
      <c r="I406" s="101"/>
      <c r="J406" s="101">
        <v>0</v>
      </c>
      <c r="L406" s="79"/>
      <c r="M406" s="25"/>
      <c r="N406" s="25"/>
      <c r="O406" s="25"/>
      <c r="P406" s="25"/>
      <c r="Q406" s="25"/>
      <c r="R406" s="25"/>
      <c r="S406" s="25"/>
      <c r="T406" s="25"/>
    </row>
    <row r="407" spans="1:20" x14ac:dyDescent="0.25">
      <c r="A407" s="25"/>
      <c r="B407" s="311" t="s">
        <v>147</v>
      </c>
      <c r="C407" s="101"/>
      <c r="D407" s="101"/>
      <c r="E407" s="101"/>
      <c r="F407" s="101"/>
      <c r="G407" s="311"/>
      <c r="H407" s="101"/>
      <c r="I407" s="101"/>
      <c r="J407" s="101">
        <v>0</v>
      </c>
      <c r="L407" s="79"/>
      <c r="M407" s="25"/>
      <c r="N407" s="25"/>
      <c r="O407" s="25"/>
      <c r="P407" s="25"/>
      <c r="Q407" s="25"/>
      <c r="R407" s="25"/>
      <c r="S407" s="25"/>
      <c r="T407" s="25"/>
    </row>
    <row r="408" spans="1:20" x14ac:dyDescent="0.25">
      <c r="A408" s="25"/>
      <c r="B408" s="311" t="s">
        <v>148</v>
      </c>
      <c r="C408" s="101"/>
      <c r="D408" s="101"/>
      <c r="E408" s="101"/>
      <c r="F408" s="101"/>
      <c r="G408" s="311"/>
      <c r="H408" s="101"/>
      <c r="I408" s="101"/>
      <c r="J408" s="101">
        <v>0</v>
      </c>
      <c r="L408" s="79"/>
      <c r="M408" s="25"/>
      <c r="N408" s="25"/>
      <c r="O408" s="25"/>
      <c r="P408" s="25"/>
      <c r="Q408" s="25"/>
      <c r="R408" s="25"/>
      <c r="S408" s="25"/>
      <c r="T408" s="25"/>
    </row>
    <row r="409" spans="1:20" x14ac:dyDescent="0.25">
      <c r="A409" s="25"/>
      <c r="B409" s="22" t="s">
        <v>31</v>
      </c>
      <c r="C409" s="483">
        <v>16.665438000000002</v>
      </c>
      <c r="D409" s="483">
        <v>14.687992999999999</v>
      </c>
      <c r="E409" s="483">
        <v>0</v>
      </c>
      <c r="F409" s="483">
        <v>3.984</v>
      </c>
      <c r="G409" s="483">
        <v>3.1072799999999998</v>
      </c>
      <c r="H409" s="483">
        <v>3.5459929999999997</v>
      </c>
      <c r="I409" s="483">
        <v>2.806511</v>
      </c>
      <c r="J409" s="483">
        <v>44.797215000000008</v>
      </c>
      <c r="L409" s="79"/>
      <c r="M409" s="25"/>
      <c r="N409" s="25"/>
      <c r="O409" s="25"/>
      <c r="P409" s="25"/>
      <c r="Q409" s="25"/>
      <c r="R409" s="25"/>
      <c r="S409" s="25"/>
      <c r="T409" s="25"/>
    </row>
    <row r="410" spans="1:20" x14ac:dyDescent="0.25">
      <c r="A410" s="25"/>
      <c r="C410" s="136"/>
      <c r="D410" s="136"/>
      <c r="E410" s="136"/>
      <c r="F410" s="136"/>
      <c r="G410" s="136"/>
      <c r="H410" s="111"/>
      <c r="I410" s="136"/>
      <c r="J410" s="136"/>
      <c r="K410" s="136"/>
      <c r="L410" s="79"/>
      <c r="M410" s="25"/>
      <c r="N410" s="25"/>
      <c r="O410" s="25"/>
      <c r="P410" s="25"/>
      <c r="Q410" s="25"/>
      <c r="R410" s="25"/>
      <c r="S410" s="25"/>
      <c r="T410" s="25"/>
    </row>
    <row r="411" spans="1:20" x14ac:dyDescent="0.25">
      <c r="A411" s="25"/>
      <c r="B411" s="82"/>
      <c r="C411" s="79"/>
      <c r="D411" s="79"/>
      <c r="E411" s="79"/>
      <c r="F411" s="79"/>
      <c r="G411" s="79"/>
      <c r="H411" s="79"/>
      <c r="I411" s="79"/>
      <c r="J411" s="79"/>
      <c r="K411" s="79"/>
      <c r="L411" s="79"/>
      <c r="M411" s="25"/>
      <c r="N411" s="25"/>
      <c r="O411" s="25"/>
      <c r="P411" s="25"/>
      <c r="Q411" s="25"/>
      <c r="R411" s="25"/>
      <c r="S411" s="25"/>
      <c r="T411" s="25"/>
    </row>
    <row r="412" spans="1:20" x14ac:dyDescent="0.25">
      <c r="A412" s="10" t="s">
        <v>758</v>
      </c>
      <c r="B412" s="78" t="s">
        <v>533</v>
      </c>
      <c r="C412" s="79"/>
      <c r="D412" s="79"/>
      <c r="E412" s="79"/>
      <c r="F412" s="79"/>
      <c r="G412" s="79"/>
      <c r="H412" s="79"/>
      <c r="I412" s="79"/>
      <c r="J412" s="79"/>
      <c r="K412" s="79"/>
      <c r="L412" s="79"/>
      <c r="M412" s="25"/>
      <c r="N412" s="25"/>
      <c r="O412" s="25"/>
      <c r="P412" s="25"/>
      <c r="Q412" s="25"/>
      <c r="R412" s="25"/>
      <c r="S412" s="25"/>
      <c r="T412" s="25"/>
    </row>
    <row r="413" spans="1:20" ht="30" x14ac:dyDescent="0.25">
      <c r="A413" s="25"/>
      <c r="B413" s="311"/>
      <c r="C413" s="264" t="s">
        <v>305</v>
      </c>
      <c r="D413" s="264" t="s">
        <v>306</v>
      </c>
      <c r="E413" s="264" t="s">
        <v>473</v>
      </c>
      <c r="F413" s="264" t="s">
        <v>474</v>
      </c>
      <c r="G413" s="264" t="s">
        <v>475</v>
      </c>
      <c r="H413" s="264" t="s">
        <v>702</v>
      </c>
      <c r="I413" s="264" t="s">
        <v>171</v>
      </c>
      <c r="J413" s="264" t="s">
        <v>31</v>
      </c>
      <c r="L413" s="79"/>
      <c r="M413" s="25"/>
      <c r="N413" s="25"/>
      <c r="O413" s="25"/>
      <c r="P413" s="25"/>
      <c r="Q413" s="25"/>
      <c r="R413" s="25"/>
      <c r="S413" s="25"/>
      <c r="T413" s="25"/>
    </row>
    <row r="414" spans="1:20" x14ac:dyDescent="0.25">
      <c r="A414" s="25"/>
      <c r="B414" s="311" t="s">
        <v>141</v>
      </c>
      <c r="C414" s="327">
        <v>2.8699998426241446E-2</v>
      </c>
      <c r="D414" s="327">
        <v>0</v>
      </c>
      <c r="E414" s="327">
        <v>0</v>
      </c>
      <c r="F414" s="327">
        <v>0</v>
      </c>
      <c r="G414" s="327">
        <v>9.911330425340056E-3</v>
      </c>
      <c r="H414" s="327">
        <v>0</v>
      </c>
      <c r="I414" s="327">
        <v>0</v>
      </c>
      <c r="J414" s="327">
        <v>3.86113288515815E-2</v>
      </c>
      <c r="L414" s="79"/>
      <c r="M414" s="25"/>
      <c r="N414" s="25"/>
      <c r="O414" s="25"/>
      <c r="P414" s="25"/>
      <c r="Q414" s="25"/>
      <c r="R414" s="25"/>
      <c r="S414" s="25"/>
      <c r="T414" s="25"/>
    </row>
    <row r="415" spans="1:20" x14ac:dyDescent="0.25">
      <c r="A415" s="25"/>
      <c r="B415" s="311" t="s">
        <v>142</v>
      </c>
      <c r="C415" s="327">
        <v>0.11848511118380906</v>
      </c>
      <c r="D415" s="327">
        <v>0.2103879671984073</v>
      </c>
      <c r="E415" s="327">
        <v>0</v>
      </c>
      <c r="F415" s="327">
        <v>5.9200108756760877E-2</v>
      </c>
      <c r="G415" s="327">
        <v>0</v>
      </c>
      <c r="H415" s="327">
        <v>1.9822660850680112E-2</v>
      </c>
      <c r="I415" s="327">
        <v>3.9612083027929297E-2</v>
      </c>
      <c r="J415" s="327">
        <v>0.44750793101758662</v>
      </c>
      <c r="L415" s="79"/>
      <c r="M415" s="25"/>
      <c r="N415" s="25"/>
      <c r="O415" s="25"/>
      <c r="P415" s="25"/>
      <c r="Q415" s="25"/>
      <c r="R415" s="25"/>
      <c r="S415" s="25"/>
      <c r="T415" s="25"/>
    </row>
    <row r="416" spans="1:20" x14ac:dyDescent="0.25">
      <c r="A416" s="25"/>
      <c r="B416" s="311" t="s">
        <v>143</v>
      </c>
      <c r="C416" s="327">
        <v>0.22483440097782861</v>
      </c>
      <c r="D416" s="327">
        <v>0.11748940196393903</v>
      </c>
      <c r="E416" s="327">
        <v>0</v>
      </c>
      <c r="F416" s="327">
        <v>2.973399127602017E-2</v>
      </c>
      <c r="G416" s="327">
        <v>5.9451910124323562E-2</v>
      </c>
      <c r="H416" s="327">
        <v>5.9333889394686687E-2</v>
      </c>
      <c r="I416" s="327">
        <v>2.3037146394033644E-2</v>
      </c>
      <c r="J416" s="327">
        <v>0.51388074013083174</v>
      </c>
      <c r="L416" s="79"/>
      <c r="M416" s="25"/>
      <c r="N416" s="25"/>
      <c r="O416" s="25"/>
      <c r="P416" s="25"/>
      <c r="Q416" s="25"/>
      <c r="R416" s="25"/>
      <c r="S416" s="25"/>
      <c r="T416" s="25"/>
    </row>
    <row r="417" spans="1:20" x14ac:dyDescent="0.25">
      <c r="A417" s="25"/>
      <c r="B417" s="311" t="s">
        <v>144</v>
      </c>
      <c r="C417" s="327">
        <v>0</v>
      </c>
      <c r="D417" s="327">
        <v>0</v>
      </c>
      <c r="E417" s="327">
        <v>0</v>
      </c>
      <c r="F417" s="327">
        <v>0</v>
      </c>
      <c r="G417" s="327">
        <v>0</v>
      </c>
      <c r="H417" s="327">
        <v>0</v>
      </c>
      <c r="I417" s="327">
        <v>0</v>
      </c>
      <c r="J417" s="327">
        <v>0</v>
      </c>
      <c r="L417" s="79"/>
      <c r="M417" s="25"/>
      <c r="N417" s="25"/>
      <c r="O417" s="25"/>
      <c r="P417" s="25"/>
      <c r="Q417" s="25"/>
      <c r="R417" s="25"/>
      <c r="S417" s="25"/>
      <c r="T417" s="25"/>
    </row>
    <row r="418" spans="1:20" x14ac:dyDescent="0.25">
      <c r="A418" s="25"/>
      <c r="B418" s="311" t="s">
        <v>145</v>
      </c>
      <c r="C418" s="327">
        <v>0</v>
      </c>
      <c r="D418" s="327">
        <v>0</v>
      </c>
      <c r="E418" s="327">
        <v>0</v>
      </c>
      <c r="F418" s="327">
        <v>0</v>
      </c>
      <c r="G418" s="327">
        <v>0</v>
      </c>
      <c r="H418" s="327">
        <v>0</v>
      </c>
      <c r="I418" s="327">
        <v>0</v>
      </c>
      <c r="J418" s="327">
        <v>0</v>
      </c>
      <c r="L418" s="79"/>
      <c r="M418" s="25"/>
      <c r="N418" s="25"/>
      <c r="O418" s="25"/>
      <c r="P418" s="25"/>
      <c r="Q418" s="25"/>
      <c r="R418" s="25"/>
      <c r="S418" s="25"/>
      <c r="T418" s="25"/>
    </row>
    <row r="419" spans="1:20" x14ac:dyDescent="0.25">
      <c r="A419" s="25"/>
      <c r="B419" s="311" t="s">
        <v>146</v>
      </c>
      <c r="C419" s="327">
        <v>0</v>
      </c>
      <c r="D419" s="327">
        <v>0</v>
      </c>
      <c r="E419" s="327">
        <v>0</v>
      </c>
      <c r="F419" s="327">
        <v>0</v>
      </c>
      <c r="G419" s="327">
        <v>0</v>
      </c>
      <c r="H419" s="327">
        <v>0</v>
      </c>
      <c r="I419" s="327">
        <v>0</v>
      </c>
      <c r="J419" s="327">
        <v>0</v>
      </c>
      <c r="L419" s="79"/>
      <c r="M419" s="25"/>
      <c r="N419" s="25"/>
      <c r="O419" s="25"/>
      <c r="P419" s="25"/>
      <c r="Q419" s="25"/>
      <c r="R419" s="25"/>
      <c r="S419" s="25"/>
      <c r="T419" s="25"/>
    </row>
    <row r="420" spans="1:20" x14ac:dyDescent="0.25">
      <c r="A420" s="25"/>
      <c r="B420" s="311" t="s">
        <v>147</v>
      </c>
      <c r="C420" s="327">
        <v>0</v>
      </c>
      <c r="D420" s="327">
        <v>0</v>
      </c>
      <c r="E420" s="327">
        <v>0</v>
      </c>
      <c r="F420" s="327">
        <v>0</v>
      </c>
      <c r="G420" s="327">
        <v>0</v>
      </c>
      <c r="H420" s="327">
        <v>0</v>
      </c>
      <c r="I420" s="327">
        <v>0</v>
      </c>
      <c r="J420" s="327">
        <v>0</v>
      </c>
      <c r="L420" s="79"/>
      <c r="M420" s="25"/>
      <c r="N420" s="25"/>
      <c r="O420" s="25"/>
      <c r="P420" s="25"/>
      <c r="Q420" s="25"/>
      <c r="R420" s="25"/>
      <c r="S420" s="25"/>
      <c r="T420" s="25"/>
    </row>
    <row r="421" spans="1:20" x14ac:dyDescent="0.25">
      <c r="A421" s="25"/>
      <c r="B421" s="311" t="s">
        <v>148</v>
      </c>
      <c r="C421" s="327">
        <v>0</v>
      </c>
      <c r="D421" s="327">
        <v>0</v>
      </c>
      <c r="E421" s="327">
        <v>0</v>
      </c>
      <c r="F421" s="327">
        <v>0</v>
      </c>
      <c r="G421" s="327">
        <v>0</v>
      </c>
      <c r="H421" s="327">
        <v>0</v>
      </c>
      <c r="I421" s="327">
        <v>0</v>
      </c>
      <c r="J421" s="327">
        <v>0</v>
      </c>
      <c r="L421" s="79"/>
      <c r="M421" s="25"/>
      <c r="N421" s="25"/>
      <c r="O421" s="25"/>
      <c r="P421" s="25"/>
      <c r="Q421" s="25"/>
      <c r="R421" s="25"/>
      <c r="S421" s="25"/>
      <c r="T421" s="25"/>
    </row>
    <row r="422" spans="1:20" x14ac:dyDescent="0.25">
      <c r="A422" s="25"/>
      <c r="B422" s="22" t="s">
        <v>31</v>
      </c>
      <c r="C422" s="340">
        <v>0.37201951058787913</v>
      </c>
      <c r="D422" s="340">
        <v>0.32787736916234633</v>
      </c>
      <c r="E422" s="340">
        <v>0</v>
      </c>
      <c r="F422" s="340">
        <v>8.8934100032781044E-2</v>
      </c>
      <c r="G422" s="340">
        <v>6.9363240549663613E-2</v>
      </c>
      <c r="H422" s="340">
        <v>7.9156550245366802E-2</v>
      </c>
      <c r="I422" s="340">
        <v>6.2649229421962951E-2</v>
      </c>
      <c r="J422" s="340">
        <v>0.99999999999999967</v>
      </c>
      <c r="L422" s="79"/>
      <c r="M422" s="25"/>
      <c r="N422" s="25"/>
      <c r="O422" s="25"/>
      <c r="P422" s="25"/>
      <c r="Q422" s="25"/>
      <c r="R422" s="25"/>
      <c r="S422" s="25"/>
      <c r="T422" s="25"/>
    </row>
    <row r="423" spans="1:20" x14ac:dyDescent="0.25">
      <c r="A423" s="25"/>
      <c r="B423" s="134"/>
      <c r="C423" s="111"/>
      <c r="D423" s="111"/>
      <c r="E423" s="111"/>
      <c r="F423" s="111"/>
      <c r="G423" s="111"/>
      <c r="H423" s="111"/>
      <c r="I423" s="136"/>
      <c r="J423" s="136"/>
      <c r="K423" s="111"/>
      <c r="L423" s="79"/>
      <c r="M423" s="25"/>
      <c r="N423" s="25"/>
      <c r="O423" s="25"/>
      <c r="P423" s="25"/>
      <c r="Q423" s="25"/>
      <c r="R423" s="25"/>
      <c r="S423" s="25"/>
      <c r="T423" s="25"/>
    </row>
    <row r="424" spans="1:20" x14ac:dyDescent="0.25">
      <c r="A424" s="25"/>
      <c r="B424" s="82"/>
      <c r="C424" s="79"/>
      <c r="D424" s="79"/>
      <c r="E424" s="79"/>
      <c r="F424" s="79"/>
      <c r="G424" s="79"/>
      <c r="H424" s="79"/>
      <c r="I424" s="79"/>
      <c r="J424" s="79"/>
      <c r="K424" s="79"/>
      <c r="L424" s="79"/>
      <c r="M424" s="25"/>
      <c r="N424" s="25"/>
      <c r="O424" s="25"/>
      <c r="P424" s="25"/>
      <c r="Q424" s="25"/>
      <c r="R424" s="25"/>
      <c r="S424" s="25"/>
      <c r="T424" s="25"/>
    </row>
    <row r="425" spans="1:20" x14ac:dyDescent="0.25">
      <c r="A425" s="10" t="s">
        <v>759</v>
      </c>
      <c r="B425" s="78" t="s">
        <v>534</v>
      </c>
      <c r="C425" s="79"/>
      <c r="D425" s="79"/>
      <c r="E425" s="79"/>
      <c r="F425" s="79"/>
      <c r="G425" s="79"/>
      <c r="H425" s="79"/>
      <c r="I425" s="79"/>
      <c r="J425" s="79"/>
      <c r="K425" s="79"/>
      <c r="L425" s="79"/>
      <c r="M425" s="25"/>
      <c r="N425" s="25"/>
      <c r="O425" s="25"/>
      <c r="P425" s="25"/>
      <c r="Q425" s="25"/>
      <c r="R425" s="25"/>
      <c r="S425" s="25"/>
      <c r="T425" s="25"/>
    </row>
    <row r="426" spans="1:20" ht="30" x14ac:dyDescent="0.25">
      <c r="A426" s="25"/>
      <c r="B426" s="311"/>
      <c r="C426" s="264" t="s">
        <v>305</v>
      </c>
      <c r="D426" s="264" t="s">
        <v>306</v>
      </c>
      <c r="E426" s="264" t="s">
        <v>473</v>
      </c>
      <c r="F426" s="264" t="s">
        <v>474</v>
      </c>
      <c r="G426" s="264" t="s">
        <v>475</v>
      </c>
      <c r="H426" s="264" t="s">
        <v>702</v>
      </c>
      <c r="I426" s="264" t="s">
        <v>171</v>
      </c>
      <c r="J426" s="264" t="s">
        <v>31</v>
      </c>
      <c r="L426" s="79"/>
      <c r="M426" s="25"/>
      <c r="N426" s="25"/>
      <c r="O426" s="25"/>
      <c r="P426" s="25"/>
      <c r="Q426" s="25"/>
      <c r="R426" s="25"/>
      <c r="S426" s="25"/>
      <c r="T426" s="25"/>
    </row>
    <row r="427" spans="1:20" x14ac:dyDescent="0.25">
      <c r="A427" s="25"/>
      <c r="B427" s="311" t="s">
        <v>141</v>
      </c>
      <c r="C427" s="100">
        <v>0.84167999999999998</v>
      </c>
      <c r="D427" s="100"/>
      <c r="E427" s="100"/>
      <c r="F427" s="100"/>
      <c r="G427" s="100">
        <v>0.44400000000000001</v>
      </c>
      <c r="H427" s="100"/>
      <c r="I427" s="100"/>
      <c r="J427" s="100">
        <v>1.2856799999999999</v>
      </c>
      <c r="L427" s="79"/>
      <c r="M427" s="25"/>
      <c r="N427" s="25"/>
      <c r="O427" s="25"/>
      <c r="P427" s="25"/>
      <c r="Q427" s="25"/>
      <c r="R427" s="25"/>
      <c r="S427" s="25"/>
      <c r="T427" s="25"/>
    </row>
    <row r="428" spans="1:20" x14ac:dyDescent="0.25">
      <c r="A428" s="25"/>
      <c r="B428" s="311" t="s">
        <v>142</v>
      </c>
      <c r="C428" s="100">
        <v>4.4361230000000003</v>
      </c>
      <c r="D428" s="100">
        <v>4.620717</v>
      </c>
      <c r="E428" s="100"/>
      <c r="F428" s="100">
        <v>0.88800000000000001</v>
      </c>
      <c r="G428" s="100"/>
      <c r="H428" s="100">
        <v>0.88800000000000001</v>
      </c>
      <c r="I428" s="100"/>
      <c r="J428" s="100">
        <v>10.832840000000001</v>
      </c>
      <c r="L428" s="79"/>
      <c r="M428" s="25"/>
      <c r="N428" s="25"/>
      <c r="O428" s="25"/>
      <c r="P428" s="25"/>
      <c r="Q428" s="25"/>
      <c r="R428" s="25"/>
      <c r="S428" s="25"/>
      <c r="T428" s="25"/>
    </row>
    <row r="429" spans="1:20" x14ac:dyDescent="0.25">
      <c r="A429" s="25"/>
      <c r="B429" s="311" t="s">
        <v>143</v>
      </c>
      <c r="C429" s="100">
        <v>8.7399550000000001</v>
      </c>
      <c r="D429" s="100">
        <v>1.3320000000000001</v>
      </c>
      <c r="E429" s="100"/>
      <c r="F429" s="100">
        <v>1.3320000000000001</v>
      </c>
      <c r="G429" s="100">
        <v>1.33128</v>
      </c>
      <c r="H429" s="100">
        <v>1.3310329999999999</v>
      </c>
      <c r="I429" s="100"/>
      <c r="J429" s="100">
        <v>14.066268000000001</v>
      </c>
      <c r="L429" s="79"/>
      <c r="M429" s="25"/>
      <c r="N429" s="25"/>
      <c r="O429" s="25"/>
      <c r="P429" s="25"/>
      <c r="Q429" s="25"/>
      <c r="R429" s="25"/>
      <c r="S429" s="25"/>
      <c r="T429" s="25"/>
    </row>
    <row r="430" spans="1:20" x14ac:dyDescent="0.25">
      <c r="A430" s="25"/>
      <c r="B430" s="311" t="s">
        <v>144</v>
      </c>
      <c r="C430" s="311"/>
      <c r="D430" s="100"/>
      <c r="E430" s="311"/>
      <c r="F430" s="311"/>
      <c r="G430" s="101"/>
      <c r="H430" s="311"/>
      <c r="I430" s="311"/>
      <c r="J430" s="100">
        <v>0</v>
      </c>
      <c r="L430" s="79"/>
      <c r="M430" s="25"/>
      <c r="N430" s="25"/>
      <c r="O430" s="25"/>
      <c r="P430" s="25"/>
      <c r="Q430" s="25"/>
      <c r="R430" s="25"/>
      <c r="S430" s="25"/>
      <c r="T430" s="25"/>
    </row>
    <row r="431" spans="1:20" x14ac:dyDescent="0.25">
      <c r="A431" s="25"/>
      <c r="B431" s="311" t="s">
        <v>145</v>
      </c>
      <c r="C431" s="100"/>
      <c r="D431" s="311"/>
      <c r="E431" s="311"/>
      <c r="F431" s="311"/>
      <c r="G431" s="311"/>
      <c r="H431" s="311"/>
      <c r="I431" s="311"/>
      <c r="J431" s="100">
        <v>0</v>
      </c>
      <c r="L431" s="79"/>
      <c r="M431" s="25"/>
      <c r="N431" s="25"/>
      <c r="O431" s="25"/>
      <c r="P431" s="25"/>
      <c r="Q431" s="25"/>
      <c r="R431" s="25"/>
      <c r="S431" s="25"/>
      <c r="T431" s="25"/>
    </row>
    <row r="432" spans="1:20" x14ac:dyDescent="0.25">
      <c r="A432" s="25"/>
      <c r="B432" s="311" t="s">
        <v>146</v>
      </c>
      <c r="C432" s="311"/>
      <c r="D432" s="311"/>
      <c r="E432" s="311"/>
      <c r="F432" s="311"/>
      <c r="G432" s="311"/>
      <c r="H432" s="311"/>
      <c r="I432" s="311"/>
      <c r="J432" s="100">
        <v>0</v>
      </c>
      <c r="L432" s="79"/>
      <c r="M432" s="25"/>
      <c r="N432" s="25"/>
      <c r="O432" s="25"/>
      <c r="P432" s="25"/>
      <c r="Q432" s="25"/>
      <c r="R432" s="25"/>
      <c r="S432" s="25"/>
      <c r="T432" s="25"/>
    </row>
    <row r="433" spans="1:20" x14ac:dyDescent="0.25">
      <c r="A433" s="25"/>
      <c r="B433" s="311" t="s">
        <v>147</v>
      </c>
      <c r="C433" s="311"/>
      <c r="D433" s="311"/>
      <c r="E433" s="311"/>
      <c r="F433" s="311"/>
      <c r="G433" s="311"/>
      <c r="H433" s="311"/>
      <c r="I433" s="311"/>
      <c r="J433" s="100">
        <v>0</v>
      </c>
      <c r="L433" s="79"/>
      <c r="M433" s="25"/>
      <c r="N433" s="25"/>
      <c r="O433" s="25"/>
      <c r="P433" s="25"/>
      <c r="Q433" s="25"/>
      <c r="R433" s="25"/>
      <c r="S433" s="25"/>
      <c r="T433" s="25"/>
    </row>
    <row r="434" spans="1:20" x14ac:dyDescent="0.25">
      <c r="A434" s="25"/>
      <c r="B434" s="311" t="s">
        <v>148</v>
      </c>
      <c r="C434" s="311"/>
      <c r="D434" s="311"/>
      <c r="E434" s="311"/>
      <c r="F434" s="311"/>
      <c r="G434" s="311"/>
      <c r="H434" s="311"/>
      <c r="I434" s="311"/>
      <c r="J434" s="100">
        <v>0</v>
      </c>
      <c r="L434" s="79"/>
      <c r="M434" s="25"/>
      <c r="N434" s="25"/>
      <c r="O434" s="25"/>
      <c r="P434" s="25"/>
      <c r="Q434" s="25"/>
      <c r="R434" s="25"/>
      <c r="S434" s="25"/>
      <c r="T434" s="25"/>
    </row>
    <row r="435" spans="1:20" x14ac:dyDescent="0.25">
      <c r="A435" s="25"/>
      <c r="B435" s="22" t="s">
        <v>31</v>
      </c>
      <c r="C435" s="483">
        <v>14.017758000000001</v>
      </c>
      <c r="D435" s="483">
        <v>5.9527169999999998</v>
      </c>
      <c r="E435" s="483">
        <v>0</v>
      </c>
      <c r="F435" s="483">
        <v>2.2200000000000002</v>
      </c>
      <c r="G435" s="483">
        <v>1.77528</v>
      </c>
      <c r="H435" s="483">
        <v>2.219033</v>
      </c>
      <c r="I435" s="483">
        <v>0</v>
      </c>
      <c r="J435" s="483">
        <v>26.184788000000001</v>
      </c>
      <c r="L435" s="79"/>
      <c r="M435" s="25"/>
      <c r="N435" s="25"/>
      <c r="O435" s="25"/>
      <c r="P435" s="25"/>
      <c r="Q435" s="25"/>
      <c r="R435" s="25"/>
      <c r="S435" s="25"/>
      <c r="T435" s="25"/>
    </row>
    <row r="436" spans="1:20" x14ac:dyDescent="0.25">
      <c r="A436" s="25"/>
      <c r="B436" s="134"/>
      <c r="C436" s="136"/>
      <c r="D436" s="136"/>
      <c r="E436" s="136"/>
      <c r="F436" s="136"/>
      <c r="G436" s="111"/>
      <c r="H436" s="136"/>
      <c r="I436" s="136"/>
      <c r="J436" s="136"/>
      <c r="K436" s="136"/>
      <c r="L436" s="79"/>
      <c r="M436" s="25"/>
      <c r="N436" s="25"/>
      <c r="O436" s="25"/>
      <c r="P436" s="25"/>
      <c r="Q436" s="25"/>
      <c r="R436" s="25"/>
      <c r="S436" s="25"/>
      <c r="T436" s="25"/>
    </row>
    <row r="437" spans="1:20" x14ac:dyDescent="0.25">
      <c r="A437" s="25"/>
      <c r="C437" s="79"/>
      <c r="D437" s="79"/>
      <c r="E437" s="79"/>
      <c r="F437" s="79"/>
      <c r="G437" s="79"/>
      <c r="H437" s="79"/>
      <c r="I437" s="79"/>
      <c r="J437" s="79"/>
      <c r="K437" s="79"/>
      <c r="L437" s="79"/>
      <c r="M437" s="25"/>
      <c r="N437" s="25"/>
      <c r="O437" s="25"/>
      <c r="P437" s="25"/>
      <c r="Q437" s="25"/>
      <c r="R437" s="25"/>
      <c r="S437" s="25"/>
      <c r="T437" s="25"/>
    </row>
    <row r="438" spans="1:20" x14ac:dyDescent="0.25">
      <c r="A438" s="10" t="s">
        <v>760</v>
      </c>
      <c r="B438" s="78" t="s">
        <v>535</v>
      </c>
      <c r="C438" s="79"/>
      <c r="D438" s="79"/>
      <c r="E438" s="79"/>
      <c r="F438" s="79"/>
      <c r="G438" s="79"/>
      <c r="H438" s="79"/>
      <c r="I438" s="79"/>
      <c r="J438" s="79"/>
      <c r="K438" s="79"/>
      <c r="L438" s="79"/>
      <c r="M438" s="25"/>
      <c r="N438" s="25"/>
      <c r="O438" s="25"/>
      <c r="P438" s="25"/>
      <c r="Q438" s="25"/>
      <c r="R438" s="25"/>
      <c r="S438" s="25"/>
      <c r="T438" s="25"/>
    </row>
    <row r="439" spans="1:20" ht="30" x14ac:dyDescent="0.25">
      <c r="A439" s="25"/>
      <c r="B439" s="311"/>
      <c r="C439" s="264" t="s">
        <v>305</v>
      </c>
      <c r="D439" s="264" t="s">
        <v>306</v>
      </c>
      <c r="E439" s="264" t="s">
        <v>473</v>
      </c>
      <c r="F439" s="264" t="s">
        <v>474</v>
      </c>
      <c r="G439" s="264" t="s">
        <v>475</v>
      </c>
      <c r="H439" s="264" t="s">
        <v>702</v>
      </c>
      <c r="I439" s="264" t="s">
        <v>171</v>
      </c>
      <c r="J439" s="264" t="s">
        <v>31</v>
      </c>
      <c r="L439" s="79"/>
      <c r="M439" s="25"/>
      <c r="N439" s="25"/>
      <c r="O439" s="25"/>
      <c r="P439" s="25"/>
      <c r="Q439" s="25"/>
      <c r="R439" s="25"/>
      <c r="S439" s="25"/>
      <c r="T439" s="25"/>
    </row>
    <row r="440" spans="1:20" x14ac:dyDescent="0.25">
      <c r="A440" s="25"/>
      <c r="B440" s="311" t="s">
        <v>141</v>
      </c>
      <c r="C440" s="327">
        <v>3.2143853904793879E-2</v>
      </c>
      <c r="D440" s="327">
        <v>0</v>
      </c>
      <c r="E440" s="327">
        <v>0</v>
      </c>
      <c r="F440" s="327">
        <v>0</v>
      </c>
      <c r="G440" s="327">
        <v>1.6956409958331531E-2</v>
      </c>
      <c r="H440" s="327">
        <v>0</v>
      </c>
      <c r="I440" s="327">
        <v>0</v>
      </c>
      <c r="J440" s="327">
        <v>4.910026386312541E-2</v>
      </c>
      <c r="L440" s="79"/>
      <c r="M440" s="25"/>
      <c r="N440" s="25"/>
      <c r="O440" s="25"/>
      <c r="P440" s="25"/>
      <c r="Q440" s="25"/>
      <c r="R440" s="25"/>
      <c r="S440" s="25"/>
      <c r="T440" s="25"/>
    </row>
    <row r="441" spans="1:20" x14ac:dyDescent="0.25">
      <c r="A441" s="25"/>
      <c r="B441" s="311" t="s">
        <v>142</v>
      </c>
      <c r="C441" s="327">
        <v>0.16941603651708007</v>
      </c>
      <c r="D441" s="327">
        <v>0.17646570214736892</v>
      </c>
      <c r="E441" s="327">
        <v>0</v>
      </c>
      <c r="F441" s="327">
        <v>3.3912819916663062E-2</v>
      </c>
      <c r="G441" s="327">
        <v>0</v>
      </c>
      <c r="H441" s="327">
        <v>3.3912819916663062E-2</v>
      </c>
      <c r="I441" s="327">
        <v>0</v>
      </c>
      <c r="J441" s="327">
        <v>0.41370737849777511</v>
      </c>
      <c r="L441" s="79"/>
      <c r="M441" s="25"/>
      <c r="N441" s="25"/>
      <c r="O441" s="25"/>
      <c r="P441" s="25"/>
      <c r="Q441" s="25"/>
      <c r="R441" s="25"/>
      <c r="S441" s="25"/>
      <c r="T441" s="25"/>
    </row>
    <row r="442" spans="1:20" x14ac:dyDescent="0.25">
      <c r="A442" s="25"/>
      <c r="B442" s="311" t="s">
        <v>143</v>
      </c>
      <c r="C442" s="327">
        <v>0.33377986485894018</v>
      </c>
      <c r="D442" s="327">
        <v>5.0869229874994606E-2</v>
      </c>
      <c r="E442" s="327">
        <v>0</v>
      </c>
      <c r="F442" s="327">
        <v>5.0869229874994606E-2</v>
      </c>
      <c r="G442" s="327">
        <v>5.0841732993981086E-2</v>
      </c>
      <c r="H442" s="327">
        <v>5.0832300036188952E-2</v>
      </c>
      <c r="I442" s="327">
        <v>0</v>
      </c>
      <c r="J442" s="327">
        <v>0.53719235763909945</v>
      </c>
      <c r="L442" s="79"/>
      <c r="M442" s="25"/>
      <c r="N442" s="25"/>
      <c r="O442" s="25"/>
      <c r="P442" s="25"/>
      <c r="Q442" s="25"/>
      <c r="R442" s="25"/>
      <c r="S442" s="25"/>
      <c r="T442" s="25"/>
    </row>
    <row r="443" spans="1:20" x14ac:dyDescent="0.25">
      <c r="A443" s="25"/>
      <c r="B443" s="311" t="s">
        <v>144</v>
      </c>
      <c r="C443" s="327">
        <v>0</v>
      </c>
      <c r="D443" s="327">
        <v>0</v>
      </c>
      <c r="E443" s="327">
        <v>0</v>
      </c>
      <c r="F443" s="327">
        <v>0</v>
      </c>
      <c r="G443" s="327">
        <v>0</v>
      </c>
      <c r="H443" s="327">
        <v>0</v>
      </c>
      <c r="I443" s="327">
        <v>0</v>
      </c>
      <c r="J443" s="327">
        <v>0</v>
      </c>
      <c r="L443" s="79"/>
      <c r="M443" s="25"/>
      <c r="N443" s="25"/>
      <c r="O443" s="25"/>
      <c r="P443" s="25"/>
      <c r="Q443" s="25"/>
      <c r="R443" s="25"/>
      <c r="S443" s="25"/>
      <c r="T443" s="25"/>
    </row>
    <row r="444" spans="1:20" x14ac:dyDescent="0.25">
      <c r="A444" s="25"/>
      <c r="B444" s="311" t="s">
        <v>145</v>
      </c>
      <c r="C444" s="327">
        <v>0</v>
      </c>
      <c r="D444" s="327">
        <v>0</v>
      </c>
      <c r="E444" s="327">
        <v>0</v>
      </c>
      <c r="F444" s="327">
        <v>0</v>
      </c>
      <c r="G444" s="327">
        <v>0</v>
      </c>
      <c r="H444" s="327">
        <v>0</v>
      </c>
      <c r="I444" s="327">
        <v>0</v>
      </c>
      <c r="J444" s="327">
        <v>0</v>
      </c>
      <c r="L444" s="79"/>
      <c r="M444" s="25"/>
      <c r="N444" s="25"/>
      <c r="O444" s="25"/>
      <c r="P444" s="25"/>
      <c r="Q444" s="25"/>
      <c r="R444" s="25"/>
      <c r="S444" s="25"/>
      <c r="T444" s="25"/>
    </row>
    <row r="445" spans="1:20" x14ac:dyDescent="0.25">
      <c r="A445" s="25"/>
      <c r="B445" s="311" t="s">
        <v>146</v>
      </c>
      <c r="C445" s="327">
        <v>0</v>
      </c>
      <c r="D445" s="327">
        <v>0</v>
      </c>
      <c r="E445" s="327">
        <v>0</v>
      </c>
      <c r="F445" s="327">
        <v>0</v>
      </c>
      <c r="G445" s="327">
        <v>0</v>
      </c>
      <c r="H445" s="327">
        <v>0</v>
      </c>
      <c r="I445" s="327">
        <v>0</v>
      </c>
      <c r="J445" s="327">
        <v>0</v>
      </c>
      <c r="L445" s="79"/>
      <c r="M445" s="25"/>
      <c r="N445" s="25"/>
      <c r="O445" s="25"/>
      <c r="P445" s="25"/>
      <c r="Q445" s="25"/>
      <c r="R445" s="25"/>
      <c r="S445" s="25"/>
      <c r="T445" s="25"/>
    </row>
    <row r="446" spans="1:20" x14ac:dyDescent="0.25">
      <c r="A446" s="25"/>
      <c r="B446" s="311" t="s">
        <v>147</v>
      </c>
      <c r="C446" s="327">
        <v>0</v>
      </c>
      <c r="D446" s="327">
        <v>0</v>
      </c>
      <c r="E446" s="327">
        <v>0</v>
      </c>
      <c r="F446" s="327">
        <v>0</v>
      </c>
      <c r="G446" s="327">
        <v>0</v>
      </c>
      <c r="H446" s="327">
        <v>0</v>
      </c>
      <c r="I446" s="327">
        <v>0</v>
      </c>
      <c r="J446" s="327">
        <v>0</v>
      </c>
      <c r="L446" s="79"/>
      <c r="M446" s="25"/>
      <c r="N446" s="25"/>
      <c r="O446" s="25"/>
      <c r="P446" s="25"/>
      <c r="Q446" s="25"/>
      <c r="R446" s="25"/>
      <c r="S446" s="25"/>
      <c r="T446" s="25"/>
    </row>
    <row r="447" spans="1:20" x14ac:dyDescent="0.25">
      <c r="A447" s="25"/>
      <c r="B447" s="311" t="s">
        <v>148</v>
      </c>
      <c r="C447" s="327">
        <v>0</v>
      </c>
      <c r="D447" s="327">
        <v>0</v>
      </c>
      <c r="E447" s="327">
        <v>0</v>
      </c>
      <c r="F447" s="327">
        <v>0</v>
      </c>
      <c r="G447" s="327">
        <v>0</v>
      </c>
      <c r="H447" s="327">
        <v>0</v>
      </c>
      <c r="I447" s="327">
        <v>0</v>
      </c>
      <c r="J447" s="327">
        <v>0</v>
      </c>
      <c r="L447" s="79"/>
      <c r="M447" s="25"/>
      <c r="N447" s="25"/>
      <c r="O447" s="25"/>
      <c r="P447" s="25"/>
      <c r="Q447" s="25"/>
      <c r="R447" s="25"/>
      <c r="S447" s="25"/>
      <c r="T447" s="25"/>
    </row>
    <row r="448" spans="1:20" x14ac:dyDescent="0.25">
      <c r="A448" s="25"/>
      <c r="B448" s="22" t="s">
        <v>31</v>
      </c>
      <c r="C448" s="340">
        <v>0.53533975528081412</v>
      </c>
      <c r="D448" s="340">
        <v>0.22733493202236355</v>
      </c>
      <c r="E448" s="340">
        <v>0</v>
      </c>
      <c r="F448" s="340">
        <v>8.4782049791657668E-2</v>
      </c>
      <c r="G448" s="340">
        <v>6.7798142952312623E-2</v>
      </c>
      <c r="H448" s="340">
        <v>8.4745119952852013E-2</v>
      </c>
      <c r="I448" s="340">
        <v>0</v>
      </c>
      <c r="J448" s="340">
        <v>1</v>
      </c>
      <c r="L448" s="79"/>
      <c r="M448" s="25"/>
      <c r="N448" s="25"/>
      <c r="O448" s="25"/>
      <c r="P448" s="25"/>
      <c r="Q448" s="25"/>
      <c r="R448" s="25"/>
      <c r="S448" s="25"/>
      <c r="T448" s="25"/>
    </row>
    <row r="449" spans="1:20" x14ac:dyDescent="0.25">
      <c r="A449" s="25"/>
      <c r="B449" s="134"/>
      <c r="C449" s="111"/>
      <c r="D449" s="111"/>
      <c r="E449" s="111"/>
      <c r="F449" s="111"/>
      <c r="G449" s="111"/>
      <c r="H449" s="111"/>
      <c r="I449" s="111"/>
      <c r="J449" s="111"/>
      <c r="K449" s="111"/>
      <c r="L449" s="79"/>
      <c r="M449" s="25"/>
      <c r="N449" s="25"/>
      <c r="O449" s="25"/>
      <c r="P449" s="25"/>
      <c r="Q449" s="25"/>
      <c r="R449" s="25"/>
      <c r="S449" s="25"/>
      <c r="T449" s="25"/>
    </row>
    <row r="450" spans="1:20" x14ac:dyDescent="0.25">
      <c r="A450" s="25"/>
      <c r="B450" s="134"/>
      <c r="C450" s="111"/>
      <c r="D450" s="111"/>
      <c r="E450" s="111"/>
      <c r="F450" s="111"/>
      <c r="G450" s="111"/>
      <c r="H450" s="111"/>
      <c r="I450" s="111"/>
      <c r="J450" s="111"/>
      <c r="K450" s="111"/>
      <c r="L450" s="79"/>
      <c r="M450" s="25"/>
      <c r="N450" s="25"/>
      <c r="O450" s="25"/>
      <c r="P450" s="25"/>
      <c r="Q450" s="25"/>
      <c r="R450" s="25"/>
      <c r="S450" s="25"/>
      <c r="T450" s="25"/>
    </row>
    <row r="451" spans="1:20" x14ac:dyDescent="0.25">
      <c r="A451" s="49" t="s">
        <v>761</v>
      </c>
      <c r="B451" s="519"/>
      <c r="C451" s="520" t="s">
        <v>178</v>
      </c>
      <c r="D451" s="520" t="s">
        <v>59</v>
      </c>
      <c r="E451" s="418" t="s">
        <v>452</v>
      </c>
      <c r="F451" s="180" t="s">
        <v>59</v>
      </c>
      <c r="G451" s="111"/>
      <c r="H451" s="111"/>
      <c r="I451" s="111"/>
      <c r="J451" s="111"/>
      <c r="K451" s="111"/>
      <c r="L451" s="79"/>
      <c r="M451" s="25"/>
      <c r="N451" s="25"/>
      <c r="O451" s="25"/>
      <c r="P451" s="25"/>
      <c r="Q451" s="25"/>
      <c r="R451" s="25"/>
      <c r="S451" s="25"/>
      <c r="T451" s="25"/>
    </row>
    <row r="452" spans="1:20" x14ac:dyDescent="0.25">
      <c r="A452" s="25"/>
      <c r="B452" s="62" t="s">
        <v>162</v>
      </c>
      <c r="C452" s="262">
        <v>19</v>
      </c>
      <c r="D452" s="327">
        <v>0.73076923076923095</v>
      </c>
      <c r="E452" s="502">
        <v>19.146068</v>
      </c>
      <c r="F452" s="327">
        <v>0.7311681524967093</v>
      </c>
      <c r="G452" s="13"/>
      <c r="H452" s="111"/>
      <c r="I452" s="111"/>
      <c r="J452" s="111"/>
      <c r="K452" s="111"/>
      <c r="L452" s="79"/>
      <c r="M452" s="25"/>
      <c r="N452" s="25"/>
      <c r="O452" s="25"/>
      <c r="P452" s="25"/>
      <c r="Q452" s="25"/>
      <c r="R452" s="25"/>
      <c r="S452" s="25"/>
      <c r="T452" s="25"/>
    </row>
    <row r="453" spans="1:20" x14ac:dyDescent="0.25">
      <c r="A453" s="25"/>
      <c r="B453" s="62" t="s">
        <v>163</v>
      </c>
      <c r="C453" s="262">
        <v>3</v>
      </c>
      <c r="D453" s="327">
        <v>0.11538461538461538</v>
      </c>
      <c r="E453" s="502">
        <v>3.0458400000000001</v>
      </c>
      <c r="F453" s="327">
        <v>0.11631741857391173</v>
      </c>
      <c r="G453" s="111"/>
      <c r="H453" s="111"/>
      <c r="I453" s="111"/>
      <c r="J453" s="111"/>
      <c r="K453" s="111"/>
      <c r="L453" s="79"/>
      <c r="M453" s="25"/>
      <c r="N453" s="25"/>
      <c r="O453" s="25"/>
      <c r="P453" s="25"/>
      <c r="Q453" s="25"/>
      <c r="R453" s="25"/>
      <c r="S453" s="25"/>
      <c r="T453" s="25"/>
    </row>
    <row r="454" spans="1:20" x14ac:dyDescent="0.25">
      <c r="A454" s="25"/>
      <c r="B454" s="62" t="s">
        <v>164</v>
      </c>
      <c r="C454" s="262">
        <v>1</v>
      </c>
      <c r="D454" s="327">
        <v>3.8461538461538464E-2</v>
      </c>
      <c r="E454" s="502">
        <v>0.88607999999999998</v>
      </c>
      <c r="F454" s="327">
        <v>3.3838461064918612E-2</v>
      </c>
      <c r="G454" s="111"/>
      <c r="H454" s="111"/>
      <c r="I454" s="111"/>
      <c r="J454" s="111"/>
      <c r="K454" s="111"/>
      <c r="L454" s="79"/>
      <c r="M454" s="25"/>
      <c r="N454" s="25"/>
      <c r="O454" s="25"/>
      <c r="P454" s="25"/>
      <c r="Q454" s="25"/>
      <c r="R454" s="25"/>
      <c r="S454" s="25"/>
      <c r="T454" s="25"/>
    </row>
    <row r="455" spans="1:20" x14ac:dyDescent="0.25">
      <c r="A455" s="25"/>
      <c r="B455" s="62" t="s">
        <v>165</v>
      </c>
      <c r="C455" s="262">
        <v>2</v>
      </c>
      <c r="D455" s="327">
        <v>7.6923076923076927E-2</v>
      </c>
      <c r="E455" s="502">
        <v>2.2187999999999999</v>
      </c>
      <c r="F455" s="327">
        <v>8.4733632867056485E-2</v>
      </c>
      <c r="G455" s="111"/>
      <c r="H455" s="111"/>
      <c r="I455" s="111"/>
      <c r="J455" s="111"/>
      <c r="K455" s="111"/>
      <c r="L455" s="79"/>
      <c r="M455" s="25"/>
      <c r="N455" s="25"/>
      <c r="O455" s="25"/>
      <c r="P455" s="25"/>
      <c r="Q455" s="25"/>
      <c r="R455" s="25"/>
      <c r="S455" s="25"/>
      <c r="T455" s="25"/>
    </row>
    <row r="456" spans="1:20" x14ac:dyDescent="0.25">
      <c r="A456" s="25"/>
      <c r="B456" s="62" t="s">
        <v>166</v>
      </c>
      <c r="C456" s="262">
        <v>1</v>
      </c>
      <c r="D456" s="327">
        <v>3.8461538461538464E-2</v>
      </c>
      <c r="E456" s="502">
        <v>0.88880000000000003</v>
      </c>
      <c r="F456" s="327">
        <v>3.3942334997403921E-2</v>
      </c>
      <c r="G456" s="111"/>
      <c r="H456" s="111"/>
      <c r="I456" s="111"/>
      <c r="J456" s="111"/>
      <c r="K456" s="111"/>
      <c r="L456" s="79"/>
      <c r="M456" s="25"/>
      <c r="N456" s="25"/>
      <c r="O456" s="25"/>
      <c r="P456" s="25"/>
      <c r="Q456" s="25"/>
      <c r="R456" s="25"/>
      <c r="S456" s="25"/>
      <c r="T456" s="25"/>
    </row>
    <row r="457" spans="1:20" x14ac:dyDescent="0.25">
      <c r="A457" s="25"/>
      <c r="B457" s="62" t="s">
        <v>87</v>
      </c>
      <c r="C457" s="58"/>
      <c r="D457" s="327">
        <v>0</v>
      </c>
      <c r="E457" s="503"/>
      <c r="F457" s="327">
        <v>0</v>
      </c>
      <c r="G457" s="111"/>
      <c r="H457" s="111"/>
      <c r="I457" s="111"/>
      <c r="J457" s="111"/>
      <c r="K457" s="111"/>
      <c r="L457" s="79"/>
      <c r="M457" s="25"/>
      <c r="N457" s="25"/>
      <c r="O457" s="25"/>
      <c r="P457" s="25"/>
      <c r="Q457" s="25"/>
      <c r="R457" s="25"/>
      <c r="S457" s="25"/>
      <c r="T457" s="25"/>
    </row>
    <row r="458" spans="1:20" x14ac:dyDescent="0.25">
      <c r="A458" s="25"/>
      <c r="B458" s="62" t="s">
        <v>167</v>
      </c>
      <c r="C458" s="521"/>
      <c r="D458" s="327">
        <v>0</v>
      </c>
      <c r="E458" s="522"/>
      <c r="F458" s="327">
        <v>0</v>
      </c>
      <c r="G458" s="111"/>
      <c r="H458" s="111"/>
      <c r="I458" s="79"/>
      <c r="J458" s="79"/>
      <c r="K458" s="25"/>
      <c r="L458" s="25"/>
      <c r="M458" s="25"/>
      <c r="N458" s="25"/>
      <c r="O458" s="25"/>
      <c r="P458" s="25"/>
      <c r="Q458" s="25"/>
      <c r="R458" s="25"/>
    </row>
    <row r="459" spans="1:20" x14ac:dyDescent="0.25">
      <c r="A459" s="25"/>
      <c r="B459" s="284" t="s">
        <v>31</v>
      </c>
      <c r="C459" s="285">
        <v>26</v>
      </c>
      <c r="D459" s="340">
        <v>0.99999999999999967</v>
      </c>
      <c r="E459" s="504">
        <v>26.185587999999999</v>
      </c>
      <c r="F459" s="340">
        <v>1.0000000000000002</v>
      </c>
      <c r="G459" s="111"/>
      <c r="H459" s="111"/>
      <c r="I459" s="79"/>
      <c r="J459" s="79"/>
      <c r="K459" s="25"/>
      <c r="L459" s="25"/>
      <c r="M459" s="25"/>
      <c r="N459" s="25"/>
      <c r="O459" s="25"/>
      <c r="P459" s="25"/>
      <c r="Q459" s="25"/>
      <c r="R459" s="25"/>
    </row>
    <row r="460" spans="1:20" x14ac:dyDescent="0.25">
      <c r="A460" s="25"/>
      <c r="B460" s="284" t="s">
        <v>31</v>
      </c>
      <c r="C460" s="285">
        <v>26</v>
      </c>
      <c r="D460" s="340">
        <v>1</v>
      </c>
      <c r="E460" s="504">
        <v>26.185587999999999</v>
      </c>
      <c r="F460" s="340">
        <v>1.0000000000000002</v>
      </c>
      <c r="G460" s="111"/>
      <c r="H460" s="111"/>
      <c r="I460" s="79"/>
      <c r="J460" s="79"/>
      <c r="K460" s="25"/>
      <c r="L460" s="25"/>
      <c r="M460" s="25"/>
      <c r="N460" s="25"/>
      <c r="O460" s="25"/>
      <c r="P460" s="25"/>
      <c r="Q460" s="25"/>
      <c r="R460" s="25"/>
    </row>
    <row r="461" spans="1:20" x14ac:dyDescent="0.25">
      <c r="A461" s="25"/>
      <c r="B461" s="134" t="s">
        <v>771</v>
      </c>
      <c r="C461" s="111"/>
      <c r="D461" s="111"/>
      <c r="E461" s="111"/>
      <c r="F461" s="111"/>
      <c r="G461" s="111"/>
      <c r="H461" s="111"/>
      <c r="I461" s="79"/>
      <c r="J461" s="79"/>
      <c r="K461" s="25"/>
      <c r="L461" s="25"/>
      <c r="M461" s="25"/>
      <c r="N461" s="25"/>
      <c r="O461" s="25"/>
      <c r="P461" s="25"/>
      <c r="Q461" s="25"/>
      <c r="R461" s="25"/>
    </row>
    <row r="462" spans="1:20" x14ac:dyDescent="0.25">
      <c r="A462" s="10" t="s">
        <v>762</v>
      </c>
      <c r="B462" s="311"/>
      <c r="C462" s="22" t="s">
        <v>176</v>
      </c>
      <c r="D462" s="312" t="s">
        <v>314</v>
      </c>
      <c r="E462" s="312" t="s">
        <v>177</v>
      </c>
      <c r="F462" s="111"/>
      <c r="G462" s="111"/>
      <c r="H462" s="111"/>
      <c r="I462" s="79"/>
      <c r="J462" s="79"/>
      <c r="K462" s="25"/>
      <c r="L462" s="25"/>
      <c r="M462" s="25"/>
      <c r="N462" s="25"/>
      <c r="O462" s="25"/>
      <c r="P462" s="25"/>
      <c r="Q462" s="25"/>
      <c r="R462" s="25"/>
    </row>
    <row r="463" spans="1:20" x14ac:dyDescent="0.25">
      <c r="A463" s="25"/>
      <c r="B463" s="311" t="s">
        <v>18</v>
      </c>
      <c r="C463" s="311">
        <v>8</v>
      </c>
      <c r="D463" s="101">
        <v>2.3496109999999999</v>
      </c>
      <c r="E463" s="327">
        <v>8.9731908465327276E-2</v>
      </c>
      <c r="F463" s="111"/>
      <c r="G463" s="111"/>
      <c r="H463" s="111"/>
      <c r="I463" s="79"/>
      <c r="J463" s="79"/>
      <c r="K463" s="25"/>
      <c r="L463" s="25"/>
      <c r="M463" s="25"/>
      <c r="N463" s="25"/>
      <c r="O463" s="25"/>
      <c r="P463" s="25"/>
      <c r="Q463" s="25"/>
      <c r="R463" s="25"/>
    </row>
    <row r="464" spans="1:20" x14ac:dyDescent="0.25">
      <c r="A464" s="25"/>
      <c r="B464" s="311" t="s">
        <v>19</v>
      </c>
      <c r="C464" s="311"/>
      <c r="D464" s="101">
        <v>0</v>
      </c>
      <c r="E464" s="327">
        <v>0</v>
      </c>
      <c r="F464" s="111"/>
      <c r="G464" s="111"/>
      <c r="H464" s="111"/>
      <c r="I464" s="79"/>
      <c r="J464" s="79"/>
      <c r="K464" s="25"/>
      <c r="L464" s="25"/>
      <c r="M464" s="25"/>
      <c r="N464" s="25"/>
      <c r="O464" s="25"/>
      <c r="P464" s="25"/>
      <c r="Q464" s="25"/>
      <c r="R464" s="25"/>
    </row>
    <row r="465" spans="1:18" x14ac:dyDescent="0.25">
      <c r="A465" s="25"/>
      <c r="B465" s="311" t="s">
        <v>81</v>
      </c>
      <c r="C465" s="311">
        <v>9</v>
      </c>
      <c r="D465" s="101">
        <v>3.2102930000000001</v>
      </c>
      <c r="E465" s="327">
        <v>0.12260145088820273</v>
      </c>
      <c r="G465" s="111"/>
      <c r="H465" s="111"/>
      <c r="I465" s="79"/>
      <c r="J465" s="79"/>
      <c r="K465" s="25"/>
      <c r="L465" s="25"/>
      <c r="M465" s="25"/>
      <c r="N465" s="25"/>
      <c r="O465" s="25"/>
      <c r="P465" s="25"/>
      <c r="Q465" s="25"/>
      <c r="R465" s="25"/>
    </row>
    <row r="466" spans="1:18" x14ac:dyDescent="0.25">
      <c r="A466" s="25"/>
      <c r="B466" s="311" t="s">
        <v>21</v>
      </c>
      <c r="C466" s="311">
        <v>4</v>
      </c>
      <c r="D466" s="101">
        <v>1.463789</v>
      </c>
      <c r="E466" s="327">
        <v>5.590226661373008E-2</v>
      </c>
      <c r="G466" s="111"/>
      <c r="H466" s="111"/>
      <c r="I466" s="79"/>
      <c r="J466" s="79"/>
      <c r="K466" s="25"/>
      <c r="L466" s="25"/>
      <c r="M466" s="25"/>
      <c r="N466" s="25"/>
      <c r="O466" s="25"/>
      <c r="P466" s="25"/>
      <c r="Q466" s="25"/>
      <c r="R466" s="25"/>
    </row>
    <row r="467" spans="1:18" x14ac:dyDescent="0.25">
      <c r="A467" s="25"/>
      <c r="B467" s="311" t="s">
        <v>22</v>
      </c>
      <c r="C467" s="311"/>
      <c r="D467" s="101">
        <v>0</v>
      </c>
      <c r="E467" s="327">
        <v>0</v>
      </c>
      <c r="G467" s="111"/>
      <c r="H467" s="111"/>
      <c r="I467" s="79"/>
      <c r="J467" s="79"/>
      <c r="K467" s="25"/>
      <c r="L467" s="25"/>
      <c r="M467" s="25"/>
      <c r="N467" s="25"/>
      <c r="O467" s="25"/>
      <c r="P467" s="25"/>
      <c r="Q467" s="25"/>
      <c r="R467" s="25"/>
    </row>
    <row r="468" spans="1:18" x14ac:dyDescent="0.25">
      <c r="A468" s="25"/>
      <c r="B468" s="311" t="s">
        <v>23</v>
      </c>
      <c r="C468" s="311"/>
      <c r="D468" s="101">
        <v>0</v>
      </c>
      <c r="E468" s="327">
        <v>0</v>
      </c>
      <c r="G468" s="111"/>
      <c r="H468" s="111"/>
      <c r="I468" s="79"/>
      <c r="J468" s="79"/>
      <c r="K468" s="25"/>
      <c r="L468" s="25"/>
      <c r="M468" s="25"/>
      <c r="N468" s="25"/>
      <c r="O468" s="25"/>
      <c r="P468" s="25"/>
      <c r="Q468" s="25"/>
      <c r="R468" s="25"/>
    </row>
    <row r="469" spans="1:18" x14ac:dyDescent="0.25">
      <c r="A469" s="25"/>
      <c r="B469" s="311" t="s">
        <v>24</v>
      </c>
      <c r="C469" s="311">
        <v>1</v>
      </c>
      <c r="D469" s="101">
        <v>0.45</v>
      </c>
      <c r="E469" s="327">
        <v>1.7185550633444121E-2</v>
      </c>
      <c r="F469" s="111"/>
      <c r="G469" s="111"/>
      <c r="H469" s="111"/>
      <c r="I469" s="79"/>
      <c r="J469" s="79"/>
      <c r="K469" s="25"/>
      <c r="L469" s="25"/>
      <c r="M469" s="25"/>
      <c r="N469" s="25"/>
      <c r="O469" s="25"/>
      <c r="P469" s="25"/>
      <c r="Q469" s="25"/>
      <c r="R469" s="25"/>
    </row>
    <row r="470" spans="1:18" x14ac:dyDescent="0.25">
      <c r="A470" s="25"/>
      <c r="B470" s="311" t="s">
        <v>127</v>
      </c>
      <c r="C470" s="311"/>
      <c r="D470" s="101">
        <v>0</v>
      </c>
      <c r="E470" s="327">
        <v>0</v>
      </c>
      <c r="F470" s="111"/>
      <c r="G470" s="111"/>
      <c r="H470" s="111"/>
      <c r="I470" s="79"/>
      <c r="J470" s="79"/>
      <c r="K470" s="25"/>
      <c r="L470" s="25"/>
      <c r="M470" s="25"/>
      <c r="N470" s="25"/>
      <c r="O470" s="25"/>
      <c r="P470" s="25"/>
      <c r="Q470" s="25"/>
      <c r="R470" s="25"/>
    </row>
    <row r="471" spans="1:18" x14ac:dyDescent="0.25">
      <c r="A471" s="25"/>
      <c r="B471" s="311" t="s">
        <v>60</v>
      </c>
      <c r="C471" s="311"/>
      <c r="D471" s="101">
        <v>0</v>
      </c>
      <c r="E471" s="327">
        <v>0</v>
      </c>
      <c r="F471" s="111"/>
      <c r="G471" s="111"/>
      <c r="H471" s="111"/>
      <c r="I471" s="79"/>
      <c r="J471" s="79"/>
      <c r="K471" s="25"/>
      <c r="L471" s="25"/>
      <c r="M471" s="25"/>
      <c r="N471" s="25"/>
      <c r="O471" s="25"/>
      <c r="P471" s="25"/>
      <c r="Q471" s="25"/>
      <c r="R471" s="25"/>
    </row>
    <row r="472" spans="1:18" x14ac:dyDescent="0.25">
      <c r="A472" s="25"/>
      <c r="B472" s="311" t="s">
        <v>122</v>
      </c>
      <c r="C472" s="311"/>
      <c r="D472" s="101">
        <v>0</v>
      </c>
      <c r="E472" s="327">
        <v>0</v>
      </c>
      <c r="F472" s="111"/>
      <c r="G472" s="111"/>
      <c r="H472" s="111"/>
      <c r="I472" s="79"/>
      <c r="J472" s="79"/>
      <c r="K472" s="25"/>
      <c r="L472" s="25"/>
      <c r="M472" s="25"/>
      <c r="N472" s="25"/>
      <c r="O472" s="25"/>
      <c r="P472" s="25"/>
      <c r="Q472" s="25"/>
      <c r="R472" s="25"/>
    </row>
    <row r="473" spans="1:18" x14ac:dyDescent="0.25">
      <c r="A473" s="25"/>
      <c r="B473" s="311" t="s">
        <v>62</v>
      </c>
      <c r="C473" s="311"/>
      <c r="D473" s="101">
        <v>0</v>
      </c>
      <c r="E473" s="327">
        <v>0</v>
      </c>
      <c r="F473" s="111"/>
      <c r="G473" s="111"/>
      <c r="H473" s="111"/>
      <c r="I473" s="79"/>
      <c r="J473" s="79"/>
      <c r="K473" s="25"/>
      <c r="L473" s="25"/>
      <c r="M473" s="25"/>
      <c r="N473" s="25"/>
      <c r="O473" s="25"/>
      <c r="P473" s="25"/>
      <c r="Q473" s="25"/>
      <c r="R473" s="25"/>
    </row>
    <row r="474" spans="1:18" x14ac:dyDescent="0.25">
      <c r="A474" s="25"/>
      <c r="B474" s="311" t="s">
        <v>63</v>
      </c>
      <c r="C474" s="311"/>
      <c r="D474" s="101">
        <v>0</v>
      </c>
      <c r="E474" s="327">
        <v>0</v>
      </c>
      <c r="F474" s="111"/>
      <c r="G474" s="111"/>
      <c r="H474" s="111"/>
      <c r="I474" s="79"/>
      <c r="J474" s="79"/>
      <c r="K474" s="25"/>
      <c r="L474" s="25"/>
      <c r="M474" s="25"/>
      <c r="N474" s="25"/>
      <c r="O474" s="25"/>
      <c r="P474" s="25"/>
      <c r="Q474" s="25"/>
      <c r="R474" s="25"/>
    </row>
    <row r="475" spans="1:18" x14ac:dyDescent="0.25">
      <c r="A475" s="25"/>
      <c r="B475" s="311" t="s">
        <v>64</v>
      </c>
      <c r="C475" s="311"/>
      <c r="D475" s="101">
        <v>0</v>
      </c>
      <c r="E475" s="327">
        <v>0</v>
      </c>
      <c r="F475" s="111"/>
      <c r="G475" s="111"/>
      <c r="H475" s="111"/>
      <c r="I475" s="79"/>
      <c r="J475" s="79"/>
      <c r="K475" s="25"/>
      <c r="L475" s="25"/>
      <c r="M475" s="25"/>
      <c r="N475" s="25"/>
      <c r="O475" s="25"/>
      <c r="P475" s="25"/>
      <c r="Q475" s="25"/>
      <c r="R475" s="25"/>
    </row>
    <row r="476" spans="1:18" x14ac:dyDescent="0.25">
      <c r="A476" s="25"/>
      <c r="B476" s="311" t="s">
        <v>65</v>
      </c>
      <c r="C476" s="311">
        <v>1</v>
      </c>
      <c r="D476" s="101">
        <v>0.15</v>
      </c>
      <c r="E476" s="327">
        <v>5.7285168778147067E-3</v>
      </c>
      <c r="G476" s="111"/>
      <c r="H476" s="111"/>
      <c r="I476" s="79"/>
      <c r="J476" s="79"/>
      <c r="K476" s="25"/>
      <c r="L476" s="25"/>
      <c r="M476" s="25"/>
      <c r="N476" s="25"/>
      <c r="O476" s="25"/>
      <c r="P476" s="25"/>
      <c r="Q476" s="25"/>
      <c r="R476" s="25"/>
    </row>
    <row r="477" spans="1:18" x14ac:dyDescent="0.25">
      <c r="A477" s="25"/>
      <c r="B477" s="311" t="s">
        <v>66</v>
      </c>
      <c r="C477" s="311"/>
      <c r="D477" s="101">
        <v>0</v>
      </c>
      <c r="E477" s="327">
        <v>0</v>
      </c>
      <c r="F477" s="111"/>
      <c r="G477" s="111"/>
      <c r="H477" s="111"/>
      <c r="I477" s="79"/>
      <c r="J477" s="79"/>
      <c r="K477" s="25"/>
      <c r="L477" s="25"/>
      <c r="M477" s="25"/>
      <c r="N477" s="25"/>
      <c r="O477" s="25"/>
      <c r="P477" s="25"/>
      <c r="Q477" s="25"/>
      <c r="R477" s="25"/>
    </row>
    <row r="478" spans="1:18" x14ac:dyDescent="0.25">
      <c r="A478" s="25"/>
      <c r="B478" s="311" t="s">
        <v>149</v>
      </c>
      <c r="C478" s="311"/>
      <c r="D478" s="101">
        <v>0</v>
      </c>
      <c r="E478" s="327">
        <v>0</v>
      </c>
      <c r="F478" s="111"/>
      <c r="G478" s="111"/>
      <c r="H478" s="111"/>
      <c r="I478" s="79"/>
      <c r="J478" s="79"/>
      <c r="K478" s="25"/>
      <c r="L478" s="25"/>
      <c r="M478" s="25"/>
      <c r="N478" s="25"/>
      <c r="O478" s="25"/>
      <c r="P478" s="25"/>
      <c r="Q478" s="25"/>
      <c r="R478" s="25"/>
    </row>
    <row r="479" spans="1:18" x14ac:dyDescent="0.25">
      <c r="A479" s="25"/>
      <c r="B479" s="311" t="s">
        <v>125</v>
      </c>
      <c r="C479" s="311"/>
      <c r="D479" s="101">
        <v>0</v>
      </c>
      <c r="E479" s="327">
        <v>0</v>
      </c>
      <c r="F479" s="111"/>
      <c r="G479" s="111"/>
      <c r="H479" s="111"/>
      <c r="I479" s="79"/>
      <c r="J479" s="79"/>
      <c r="K479" s="25"/>
      <c r="L479" s="25"/>
      <c r="M479" s="25"/>
      <c r="N479" s="25"/>
      <c r="O479" s="25"/>
      <c r="P479" s="25"/>
      <c r="Q479" s="25"/>
      <c r="R479" s="25"/>
    </row>
    <row r="480" spans="1:18" x14ac:dyDescent="0.25">
      <c r="A480" s="25"/>
      <c r="B480" s="311" t="s">
        <v>69</v>
      </c>
      <c r="C480" s="311">
        <v>26</v>
      </c>
      <c r="D480" s="101">
        <v>17.738</v>
      </c>
      <c r="E480" s="327">
        <v>0.6774162158578485</v>
      </c>
      <c r="F480" s="111"/>
      <c r="G480" s="111"/>
      <c r="H480" s="111"/>
      <c r="I480" s="79"/>
      <c r="J480" s="79"/>
      <c r="K480" s="25"/>
      <c r="L480" s="25"/>
      <c r="M480" s="25"/>
      <c r="N480" s="25"/>
      <c r="O480" s="25"/>
      <c r="P480" s="25"/>
      <c r="Q480" s="25"/>
      <c r="R480" s="25"/>
    </row>
    <row r="481" spans="1:20" x14ac:dyDescent="0.25">
      <c r="A481" s="25"/>
      <c r="B481" s="311" t="s">
        <v>76</v>
      </c>
      <c r="C481" s="311"/>
      <c r="D481" s="101">
        <v>0</v>
      </c>
      <c r="E481" s="327">
        <v>0</v>
      </c>
      <c r="F481" s="111"/>
      <c r="G481" s="111"/>
      <c r="H481" s="111"/>
      <c r="I481" s="79"/>
      <c r="J481" s="79"/>
      <c r="K481" s="25"/>
      <c r="L481" s="25"/>
      <c r="M481" s="25"/>
      <c r="N481" s="25"/>
      <c r="O481" s="25"/>
      <c r="P481" s="25"/>
      <c r="Q481" s="25"/>
      <c r="R481" s="25"/>
    </row>
    <row r="482" spans="1:20" x14ac:dyDescent="0.25">
      <c r="A482" s="25"/>
      <c r="B482" s="311" t="s">
        <v>126</v>
      </c>
      <c r="C482" s="311"/>
      <c r="D482" s="101">
        <v>0</v>
      </c>
      <c r="E482" s="327">
        <v>0</v>
      </c>
      <c r="F482" s="111"/>
      <c r="G482" s="111"/>
      <c r="H482" s="111"/>
      <c r="I482" s="79"/>
      <c r="J482" s="79"/>
      <c r="K482" s="25"/>
      <c r="L482" s="25"/>
      <c r="M482" s="25"/>
      <c r="N482" s="25"/>
      <c r="O482" s="25"/>
      <c r="P482" s="25"/>
      <c r="Q482" s="25"/>
      <c r="R482" s="25"/>
    </row>
    <row r="483" spans="1:20" x14ac:dyDescent="0.25">
      <c r="A483" s="25"/>
      <c r="B483" s="311" t="s">
        <v>72</v>
      </c>
      <c r="C483" s="311">
        <v>3</v>
      </c>
      <c r="D483" s="101">
        <v>0.82309500000000002</v>
      </c>
      <c r="E483" s="327">
        <v>3.1434090663632647E-2</v>
      </c>
      <c r="F483" s="111"/>
      <c r="G483" s="111"/>
      <c r="H483" s="111"/>
      <c r="I483" s="79"/>
      <c r="J483" s="79"/>
      <c r="K483" s="25"/>
      <c r="L483" s="25"/>
      <c r="M483" s="25"/>
      <c r="N483" s="25"/>
      <c r="O483" s="25"/>
      <c r="P483" s="25"/>
      <c r="Q483" s="25"/>
      <c r="R483" s="25"/>
    </row>
    <row r="484" spans="1:20" x14ac:dyDescent="0.25">
      <c r="A484" s="25"/>
      <c r="B484" s="311" t="s">
        <v>73</v>
      </c>
      <c r="C484" s="311"/>
      <c r="D484" s="311"/>
      <c r="E484" s="327">
        <v>0</v>
      </c>
      <c r="F484" s="111"/>
      <c r="G484" s="111"/>
      <c r="H484" s="111"/>
      <c r="I484" s="79"/>
      <c r="J484" s="79"/>
      <c r="K484" s="25"/>
      <c r="L484" s="25"/>
      <c r="M484" s="25"/>
      <c r="N484" s="25"/>
      <c r="O484" s="25"/>
      <c r="P484" s="25"/>
      <c r="Q484" s="25"/>
      <c r="R484" s="25"/>
    </row>
    <row r="485" spans="1:20" x14ac:dyDescent="0.25">
      <c r="A485" s="25"/>
      <c r="B485" s="482" t="s">
        <v>31</v>
      </c>
      <c r="C485" s="523">
        <v>52</v>
      </c>
      <c r="D485" s="483">
        <v>26.184787999999998</v>
      </c>
      <c r="E485" s="340">
        <v>1</v>
      </c>
      <c r="F485" s="111"/>
      <c r="G485" s="111"/>
      <c r="H485" s="111"/>
      <c r="I485" s="79"/>
      <c r="J485" s="79"/>
      <c r="K485" s="25"/>
      <c r="L485" s="25"/>
      <c r="M485" s="25"/>
      <c r="N485" s="25"/>
      <c r="O485" s="25"/>
      <c r="P485" s="25"/>
      <c r="Q485" s="25"/>
      <c r="R485" s="25"/>
    </row>
    <row r="486" spans="1:20" x14ac:dyDescent="0.25">
      <c r="A486" s="25"/>
      <c r="B486" s="524" t="s">
        <v>772</v>
      </c>
      <c r="C486" s="111"/>
      <c r="D486" s="79"/>
      <c r="E486" s="79"/>
      <c r="F486" s="79"/>
      <c r="G486" s="79"/>
      <c r="H486" s="79"/>
      <c r="I486" s="79"/>
      <c r="J486" s="79"/>
      <c r="K486" s="79"/>
      <c r="L486" s="79"/>
      <c r="M486" s="25"/>
      <c r="N486" s="25"/>
      <c r="O486" s="25"/>
      <c r="P486" s="25"/>
      <c r="Q486" s="25"/>
      <c r="R486" s="25"/>
      <c r="S486" s="25"/>
      <c r="T486" s="25"/>
    </row>
    <row r="487" spans="1:20" x14ac:dyDescent="0.25">
      <c r="A487" s="25"/>
      <c r="B487" s="25"/>
      <c r="C487" s="25"/>
      <c r="D487" s="25"/>
      <c r="E487" s="25"/>
      <c r="F487" s="25"/>
      <c r="G487" s="25"/>
      <c r="H487" s="25"/>
      <c r="I487" s="25"/>
      <c r="J487" s="25"/>
      <c r="K487" s="25"/>
      <c r="L487" s="25"/>
      <c r="M487" s="25"/>
      <c r="N487" s="25"/>
      <c r="O487" s="25"/>
      <c r="P487" s="25"/>
      <c r="Q487" s="25"/>
      <c r="R487" s="25"/>
      <c r="S487" s="25"/>
      <c r="T487" s="25"/>
    </row>
    <row r="488" spans="1:20" x14ac:dyDescent="0.25">
      <c r="A488" s="10" t="s">
        <v>763</v>
      </c>
      <c r="B488" s="30" t="s">
        <v>612</v>
      </c>
      <c r="C488" s="30"/>
      <c r="D488" s="314"/>
      <c r="E488" s="113"/>
      <c r="F488" s="25"/>
      <c r="G488" s="25"/>
      <c r="H488" s="25"/>
      <c r="I488" s="25"/>
      <c r="J488" s="25"/>
      <c r="K488" s="25"/>
      <c r="L488" s="25"/>
      <c r="M488" s="25"/>
      <c r="N488" s="25"/>
      <c r="O488" s="25"/>
      <c r="P488" s="25"/>
      <c r="Q488" s="25"/>
      <c r="R488" s="25"/>
      <c r="S488" s="25"/>
      <c r="T488" s="25"/>
    </row>
    <row r="489" spans="1:20" x14ac:dyDescent="0.25">
      <c r="A489" s="38"/>
      <c r="B489" s="384" t="s">
        <v>88</v>
      </c>
      <c r="C489" s="385"/>
      <c r="D489" s="125" t="s">
        <v>178</v>
      </c>
      <c r="E489" s="311" t="s">
        <v>59</v>
      </c>
      <c r="F489" s="25"/>
      <c r="G489" s="25"/>
      <c r="H489" s="25"/>
      <c r="I489" s="25"/>
      <c r="J489" s="25"/>
      <c r="K489" s="25"/>
      <c r="L489" s="25"/>
      <c r="M489" s="25"/>
      <c r="N489" s="25"/>
      <c r="O489" s="25"/>
      <c r="P489" s="25"/>
      <c r="Q489" s="25"/>
      <c r="R489" s="25"/>
      <c r="S489" s="25"/>
      <c r="T489" s="25"/>
    </row>
    <row r="490" spans="1:20" x14ac:dyDescent="0.25">
      <c r="A490" s="38"/>
      <c r="B490" s="384" t="s">
        <v>89</v>
      </c>
      <c r="C490" s="384" t="s">
        <v>128</v>
      </c>
      <c r="D490" s="130">
        <v>9</v>
      </c>
      <c r="E490" s="327">
        <v>0.2</v>
      </c>
      <c r="F490" s="25"/>
      <c r="G490" s="25"/>
      <c r="H490" s="25"/>
      <c r="I490" s="25"/>
      <c r="J490" s="25"/>
      <c r="K490" s="25"/>
      <c r="L490" s="25"/>
      <c r="M490" s="25"/>
      <c r="N490" s="25"/>
      <c r="O490" s="25"/>
      <c r="P490" s="25"/>
      <c r="Q490" s="25"/>
      <c r="R490" s="25"/>
      <c r="S490" s="25"/>
      <c r="T490" s="25"/>
    </row>
    <row r="491" spans="1:20" x14ac:dyDescent="0.25">
      <c r="A491" s="38"/>
      <c r="B491" s="384"/>
      <c r="C491" s="384" t="s">
        <v>129</v>
      </c>
      <c r="D491" s="130">
        <v>5</v>
      </c>
      <c r="E491" s="327">
        <v>0.19230769230769235</v>
      </c>
      <c r="F491" s="25"/>
      <c r="G491" s="25"/>
      <c r="H491" s="25"/>
      <c r="I491" s="25"/>
      <c r="J491" s="25"/>
      <c r="K491" s="25"/>
      <c r="L491" s="25"/>
      <c r="M491" s="25"/>
      <c r="N491" s="25"/>
      <c r="O491" s="25"/>
      <c r="P491" s="25"/>
      <c r="Q491" s="25"/>
      <c r="R491" s="25"/>
      <c r="S491" s="25"/>
      <c r="T491" s="25"/>
    </row>
    <row r="492" spans="1:20" x14ac:dyDescent="0.25">
      <c r="A492" s="38"/>
      <c r="B492" s="384" t="s">
        <v>15</v>
      </c>
      <c r="C492" s="384" t="s">
        <v>128</v>
      </c>
      <c r="D492" s="130">
        <v>31</v>
      </c>
      <c r="E492" s="327">
        <v>0.68888888888888888</v>
      </c>
      <c r="F492" s="25"/>
      <c r="G492" s="25"/>
      <c r="H492" s="25"/>
      <c r="I492" s="25"/>
      <c r="J492" s="25"/>
      <c r="K492" s="25"/>
      <c r="L492" s="25"/>
      <c r="M492" s="25"/>
      <c r="N492" s="25"/>
      <c r="O492" s="25"/>
      <c r="P492" s="25"/>
      <c r="Q492" s="25"/>
      <c r="R492" s="25"/>
      <c r="S492" s="25"/>
      <c r="T492" s="25"/>
    </row>
    <row r="493" spans="1:20" x14ac:dyDescent="0.25">
      <c r="A493" s="38"/>
      <c r="B493" s="384"/>
      <c r="C493" s="384" t="s">
        <v>129</v>
      </c>
      <c r="D493" s="130">
        <v>17</v>
      </c>
      <c r="E493" s="327">
        <v>0.65384615384615385</v>
      </c>
      <c r="F493" s="25"/>
      <c r="G493" s="25"/>
      <c r="H493" s="25"/>
      <c r="I493" s="25"/>
      <c r="J493" s="25"/>
      <c r="K493" s="25"/>
      <c r="L493" s="25"/>
      <c r="M493" s="25"/>
      <c r="N493" s="25"/>
      <c r="O493" s="25"/>
      <c r="P493" s="25"/>
      <c r="Q493" s="25"/>
      <c r="R493" s="25"/>
      <c r="S493" s="25"/>
      <c r="T493" s="25"/>
    </row>
    <row r="494" spans="1:20" x14ac:dyDescent="0.25">
      <c r="A494" s="38"/>
      <c r="B494" s="384" t="s">
        <v>16</v>
      </c>
      <c r="C494" s="384" t="s">
        <v>128</v>
      </c>
      <c r="D494" s="130">
        <v>1</v>
      </c>
      <c r="E494" s="327">
        <v>2.2222222222222223E-2</v>
      </c>
      <c r="F494" s="25"/>
      <c r="G494" s="25"/>
      <c r="H494" s="25"/>
      <c r="I494" s="25"/>
      <c r="J494" s="25"/>
      <c r="K494" s="25"/>
      <c r="L494" s="25"/>
      <c r="M494" s="25"/>
      <c r="N494" s="25"/>
      <c r="O494" s="25"/>
      <c r="P494" s="25"/>
      <c r="Q494" s="25"/>
      <c r="R494" s="25"/>
      <c r="S494" s="25"/>
      <c r="T494" s="25"/>
    </row>
    <row r="495" spans="1:20" x14ac:dyDescent="0.25">
      <c r="A495" s="38"/>
      <c r="B495" s="384"/>
      <c r="C495" s="384" t="s">
        <v>129</v>
      </c>
      <c r="D495" s="125"/>
      <c r="E495" s="327">
        <v>0</v>
      </c>
      <c r="F495" s="25"/>
      <c r="G495" s="25"/>
      <c r="H495" s="25"/>
      <c r="I495" s="25"/>
      <c r="J495" s="25"/>
      <c r="K495" s="25"/>
      <c r="L495" s="25"/>
      <c r="M495" s="25"/>
      <c r="N495" s="25"/>
      <c r="O495" s="25"/>
      <c r="P495" s="25"/>
      <c r="Q495" s="25"/>
      <c r="R495" s="25"/>
      <c r="S495" s="25"/>
      <c r="T495" s="25"/>
    </row>
    <row r="496" spans="1:20" x14ac:dyDescent="0.25">
      <c r="A496" s="38"/>
      <c r="B496" s="384" t="s">
        <v>17</v>
      </c>
      <c r="C496" s="384" t="s">
        <v>128</v>
      </c>
      <c r="D496" s="125"/>
      <c r="E496" s="327">
        <v>0</v>
      </c>
      <c r="F496" s="25"/>
      <c r="G496" s="25"/>
      <c r="H496" s="25"/>
      <c r="I496" s="25"/>
      <c r="J496" s="25"/>
      <c r="K496" s="25"/>
      <c r="L496" s="25"/>
      <c r="M496" s="25"/>
      <c r="N496" s="25"/>
      <c r="O496" s="25"/>
      <c r="P496" s="25"/>
      <c r="Q496" s="25"/>
      <c r="R496" s="25"/>
      <c r="S496" s="25"/>
      <c r="T496" s="25"/>
    </row>
    <row r="497" spans="1:20" x14ac:dyDescent="0.25">
      <c r="A497" s="38"/>
      <c r="B497" s="384"/>
      <c r="C497" s="384" t="s">
        <v>129</v>
      </c>
      <c r="D497" s="125"/>
      <c r="E497" s="327">
        <v>0</v>
      </c>
      <c r="F497" s="25"/>
      <c r="G497" s="25"/>
      <c r="H497" s="25"/>
      <c r="I497" s="25"/>
      <c r="J497" s="25"/>
      <c r="K497" s="25"/>
      <c r="L497" s="25"/>
      <c r="M497" s="25"/>
      <c r="N497" s="25"/>
      <c r="O497" s="25"/>
      <c r="P497" s="25"/>
      <c r="Q497" s="25"/>
      <c r="R497" s="25"/>
      <c r="S497" s="25"/>
      <c r="T497" s="25"/>
    </row>
    <row r="498" spans="1:20" x14ac:dyDescent="0.25">
      <c r="A498" s="38"/>
      <c r="B498" s="384" t="s">
        <v>90</v>
      </c>
      <c r="C498" s="384" t="s">
        <v>128</v>
      </c>
      <c r="D498" s="130">
        <v>1</v>
      </c>
      <c r="E498" s="327">
        <v>2.2222222222222223E-2</v>
      </c>
      <c r="F498" s="25"/>
      <c r="G498" s="25"/>
      <c r="H498" s="25"/>
      <c r="I498" s="25"/>
      <c r="J498" s="25"/>
      <c r="K498" s="25"/>
      <c r="L498" s="25"/>
      <c r="M498" s="25"/>
      <c r="N498" s="25"/>
      <c r="O498" s="25"/>
      <c r="P498" s="25"/>
      <c r="Q498" s="25"/>
      <c r="R498" s="25"/>
      <c r="S498" s="25"/>
      <c r="T498" s="25"/>
    </row>
    <row r="499" spans="1:20" x14ac:dyDescent="0.25">
      <c r="A499" s="38"/>
      <c r="B499" s="384"/>
      <c r="C499" s="384" t="s">
        <v>129</v>
      </c>
      <c r="D499" s="130">
        <v>1</v>
      </c>
      <c r="E499" s="327">
        <v>3.8461538461538464E-2</v>
      </c>
      <c r="F499" s="25"/>
      <c r="G499" s="25"/>
      <c r="H499" s="25"/>
      <c r="I499" s="25"/>
      <c r="J499" s="25"/>
      <c r="K499" s="25"/>
      <c r="L499" s="25"/>
      <c r="M499" s="25"/>
      <c r="N499" s="25"/>
      <c r="O499" s="25"/>
      <c r="P499" s="25"/>
      <c r="Q499" s="25"/>
      <c r="R499" s="25"/>
      <c r="S499" s="25"/>
      <c r="T499" s="25"/>
    </row>
    <row r="500" spans="1:20" x14ac:dyDescent="0.25">
      <c r="A500" s="38"/>
      <c r="B500" s="34" t="s">
        <v>700</v>
      </c>
      <c r="C500" s="384" t="s">
        <v>128</v>
      </c>
      <c r="D500" s="130">
        <v>3</v>
      </c>
      <c r="E500" s="327">
        <v>6.6666666666666666E-2</v>
      </c>
      <c r="F500" s="25"/>
      <c r="G500" s="25"/>
      <c r="H500" s="25"/>
      <c r="I500" s="25"/>
      <c r="J500" s="25"/>
      <c r="K500" s="25"/>
      <c r="L500" s="25"/>
      <c r="M500" s="25"/>
      <c r="N500" s="25"/>
      <c r="O500" s="25"/>
      <c r="P500" s="25"/>
      <c r="Q500" s="25"/>
      <c r="R500" s="25"/>
      <c r="S500" s="25"/>
      <c r="T500" s="25"/>
    </row>
    <row r="501" spans="1:20" x14ac:dyDescent="0.25">
      <c r="A501" s="38"/>
      <c r="B501" s="384"/>
      <c r="C501" s="384" t="s">
        <v>129</v>
      </c>
      <c r="D501" s="130">
        <v>3</v>
      </c>
      <c r="E501" s="327">
        <v>0.11538461538461538</v>
      </c>
      <c r="F501" s="25"/>
      <c r="G501" s="25"/>
      <c r="H501" s="25"/>
      <c r="I501" s="25"/>
      <c r="J501" s="25"/>
      <c r="K501" s="25"/>
      <c r="L501" s="25"/>
      <c r="M501" s="25"/>
      <c r="N501" s="25"/>
      <c r="O501" s="25"/>
      <c r="P501" s="25"/>
      <c r="Q501" s="25"/>
      <c r="R501" s="25"/>
      <c r="S501" s="25"/>
      <c r="T501" s="25"/>
    </row>
    <row r="502" spans="1:20" x14ac:dyDescent="0.25">
      <c r="A502" s="38"/>
      <c r="B502" s="386" t="s">
        <v>610</v>
      </c>
      <c r="C502" s="386"/>
      <c r="D502" s="481">
        <v>45</v>
      </c>
      <c r="E502" s="340">
        <v>1</v>
      </c>
      <c r="F502" s="25"/>
      <c r="G502" s="25"/>
      <c r="H502" s="25"/>
      <c r="I502" s="25"/>
      <c r="J502" s="25"/>
      <c r="K502" s="25"/>
      <c r="L502" s="25"/>
      <c r="M502" s="25"/>
      <c r="N502" s="25"/>
      <c r="O502" s="25"/>
      <c r="P502" s="25"/>
      <c r="Q502" s="25"/>
      <c r="R502" s="25"/>
      <c r="S502" s="25"/>
      <c r="T502" s="25"/>
    </row>
    <row r="503" spans="1:20" x14ac:dyDescent="0.25">
      <c r="A503" s="38"/>
      <c r="B503" s="386" t="s">
        <v>611</v>
      </c>
      <c r="C503" s="386"/>
      <c r="D503" s="481">
        <v>26</v>
      </c>
      <c r="E503" s="340">
        <v>1</v>
      </c>
      <c r="F503" s="25"/>
      <c r="G503" s="25"/>
      <c r="H503" s="25"/>
      <c r="I503" s="25"/>
      <c r="J503" s="25"/>
      <c r="K503" s="25"/>
      <c r="L503" s="25"/>
      <c r="M503" s="25"/>
      <c r="N503" s="25"/>
      <c r="O503" s="25"/>
      <c r="P503" s="25"/>
      <c r="Q503" s="25"/>
      <c r="R503" s="25"/>
      <c r="S503" s="25"/>
      <c r="T503" s="25"/>
    </row>
    <row r="504" spans="1:20" x14ac:dyDescent="0.25">
      <c r="A504" s="38"/>
      <c r="B504" s="32"/>
      <c r="C504" s="31"/>
      <c r="D504" s="314"/>
      <c r="E504" s="122"/>
      <c r="F504" s="25"/>
      <c r="G504" s="25"/>
      <c r="H504" s="25"/>
      <c r="I504" s="25"/>
      <c r="J504" s="25"/>
      <c r="K504" s="25"/>
      <c r="L504" s="25"/>
      <c r="M504" s="25"/>
      <c r="N504" s="25"/>
      <c r="O504" s="25"/>
      <c r="P504" s="25"/>
      <c r="Q504" s="25"/>
      <c r="R504" s="25"/>
      <c r="S504" s="25"/>
      <c r="T504" s="25"/>
    </row>
    <row r="505" spans="1:20" x14ac:dyDescent="0.25">
      <c r="A505" s="38"/>
      <c r="B505" s="32"/>
      <c r="C505" s="31"/>
      <c r="D505" s="314"/>
      <c r="E505" s="122"/>
      <c r="F505" s="25"/>
      <c r="G505" s="25"/>
      <c r="H505" s="25"/>
      <c r="I505" s="25"/>
      <c r="J505" s="25"/>
      <c r="K505" s="25"/>
      <c r="L505" s="25"/>
      <c r="M505" s="25"/>
      <c r="N505" s="25"/>
      <c r="O505" s="25"/>
      <c r="P505" s="25"/>
      <c r="Q505" s="25"/>
      <c r="R505" s="25"/>
      <c r="S505" s="25"/>
      <c r="T505" s="25"/>
    </row>
    <row r="506" spans="1:20" x14ac:dyDescent="0.25">
      <c r="A506" s="10" t="s">
        <v>764</v>
      </c>
      <c r="B506" s="30" t="s">
        <v>623</v>
      </c>
      <c r="C506" s="30"/>
      <c r="D506" s="314"/>
      <c r="E506" s="122"/>
      <c r="F506" s="25"/>
      <c r="G506" s="25"/>
      <c r="H506" s="25"/>
      <c r="I506" s="25"/>
      <c r="J506" s="25"/>
      <c r="K506" s="25"/>
      <c r="L506" s="25"/>
      <c r="M506" s="25"/>
      <c r="N506" s="25"/>
      <c r="O506" s="25"/>
      <c r="P506" s="25"/>
      <c r="Q506" s="25"/>
      <c r="R506" s="25"/>
      <c r="S506" s="25"/>
      <c r="T506" s="25"/>
    </row>
    <row r="507" spans="1:20" x14ac:dyDescent="0.25">
      <c r="A507" s="38"/>
      <c r="B507" s="384" t="s">
        <v>88</v>
      </c>
      <c r="C507" s="385"/>
      <c r="D507" s="125" t="s">
        <v>553</v>
      </c>
      <c r="E507" s="311" t="s">
        <v>59</v>
      </c>
      <c r="F507" s="25"/>
      <c r="G507" s="25"/>
      <c r="H507" s="25"/>
      <c r="I507" s="25"/>
      <c r="J507" s="25"/>
      <c r="K507" s="25"/>
      <c r="L507" s="25"/>
      <c r="M507" s="25"/>
      <c r="N507" s="25"/>
      <c r="O507" s="25"/>
      <c r="P507" s="25"/>
      <c r="Q507" s="25"/>
      <c r="R507" s="25"/>
      <c r="S507" s="25"/>
      <c r="T507" s="25"/>
    </row>
    <row r="508" spans="1:20" x14ac:dyDescent="0.25">
      <c r="A508" s="38"/>
      <c r="B508" s="384" t="s">
        <v>89</v>
      </c>
      <c r="C508" s="384" t="s">
        <v>621</v>
      </c>
      <c r="D508" s="126">
        <v>8.13096</v>
      </c>
      <c r="E508" s="327">
        <v>0.18150592620545719</v>
      </c>
      <c r="F508" s="25"/>
      <c r="G508" s="25"/>
      <c r="H508" s="25"/>
      <c r="I508" s="25"/>
      <c r="J508" s="25"/>
      <c r="K508" s="25"/>
      <c r="L508" s="25"/>
      <c r="M508" s="25"/>
      <c r="N508" s="25"/>
      <c r="O508" s="25"/>
      <c r="P508" s="25"/>
      <c r="Q508" s="25"/>
      <c r="R508" s="25"/>
      <c r="S508" s="25"/>
      <c r="T508" s="25"/>
    </row>
    <row r="509" spans="1:20" x14ac:dyDescent="0.25">
      <c r="A509" s="38"/>
      <c r="B509" s="384"/>
      <c r="C509" s="384" t="s">
        <v>6</v>
      </c>
      <c r="D509" s="126">
        <v>4.4354880000000003</v>
      </c>
      <c r="E509" s="327">
        <v>0.16939178579563066</v>
      </c>
      <c r="F509" s="25"/>
      <c r="G509" s="25"/>
      <c r="H509" s="25"/>
      <c r="I509" s="25"/>
      <c r="J509" s="25"/>
      <c r="K509" s="25"/>
      <c r="L509" s="25"/>
      <c r="M509" s="25"/>
      <c r="N509" s="25"/>
      <c r="O509" s="25"/>
      <c r="P509" s="25"/>
      <c r="Q509" s="25"/>
      <c r="R509" s="25"/>
      <c r="S509" s="25"/>
      <c r="T509" s="25"/>
    </row>
    <row r="510" spans="1:20" x14ac:dyDescent="0.25">
      <c r="A510" s="38"/>
      <c r="B510" s="384" t="s">
        <v>15</v>
      </c>
      <c r="C510" s="384" t="s">
        <v>621</v>
      </c>
      <c r="D510" s="126">
        <v>32.058</v>
      </c>
      <c r="E510" s="327">
        <v>0.71562484408908</v>
      </c>
      <c r="F510" s="25"/>
      <c r="G510" s="25"/>
      <c r="H510" s="25"/>
      <c r="I510" s="25"/>
      <c r="J510" s="25"/>
      <c r="K510" s="25"/>
      <c r="L510" s="25"/>
      <c r="M510" s="25"/>
      <c r="N510" s="25"/>
      <c r="O510" s="25"/>
      <c r="P510" s="25"/>
      <c r="Q510" s="25"/>
      <c r="R510" s="25"/>
      <c r="S510" s="25"/>
      <c r="T510" s="25"/>
    </row>
    <row r="511" spans="1:20" x14ac:dyDescent="0.25">
      <c r="A511" s="38"/>
      <c r="B511" s="384"/>
      <c r="C511" s="384" t="s">
        <v>6</v>
      </c>
      <c r="D511" s="126">
        <v>18.468005000000002</v>
      </c>
      <c r="E511" s="327">
        <v>0.7052951889471093</v>
      </c>
      <c r="F511" s="79"/>
      <c r="G511" s="25"/>
      <c r="H511" s="25"/>
      <c r="I511" s="25"/>
      <c r="J511" s="25"/>
      <c r="K511" s="25"/>
      <c r="L511" s="25"/>
      <c r="M511" s="25"/>
      <c r="N511" s="25"/>
      <c r="O511" s="25"/>
      <c r="P511" s="25"/>
      <c r="Q511" s="25"/>
      <c r="R511" s="25"/>
      <c r="S511" s="25"/>
      <c r="T511" s="25"/>
    </row>
    <row r="512" spans="1:20" x14ac:dyDescent="0.25">
      <c r="A512" s="38"/>
      <c r="B512" s="384" t="s">
        <v>16</v>
      </c>
      <c r="C512" s="384" t="s">
        <v>621</v>
      </c>
      <c r="D512" s="126">
        <v>1.3269599999999999</v>
      </c>
      <c r="E512" s="327">
        <v>2.9621484282002796E-2</v>
      </c>
      <c r="F512" s="25"/>
      <c r="G512" s="25"/>
      <c r="H512" s="25"/>
      <c r="I512" s="25"/>
      <c r="J512" s="25"/>
      <c r="K512" s="25"/>
      <c r="L512" s="25"/>
      <c r="M512" s="25"/>
      <c r="N512" s="25"/>
      <c r="O512" s="25"/>
      <c r="P512" s="25"/>
      <c r="Q512" s="25"/>
      <c r="R512" s="25"/>
      <c r="S512" s="25"/>
      <c r="T512" s="25"/>
    </row>
    <row r="513" spans="1:20" x14ac:dyDescent="0.25">
      <c r="A513" s="38"/>
      <c r="B513" s="384"/>
      <c r="C513" s="384" t="s">
        <v>6</v>
      </c>
      <c r="D513" s="133"/>
      <c r="E513" s="327">
        <v>0</v>
      </c>
      <c r="F513" s="25"/>
      <c r="G513" s="25"/>
      <c r="H513" s="25"/>
      <c r="I513" s="25"/>
      <c r="J513" s="25"/>
      <c r="K513" s="25"/>
      <c r="L513" s="25"/>
      <c r="M513" s="25"/>
      <c r="N513" s="25"/>
      <c r="O513" s="25"/>
      <c r="P513" s="25"/>
      <c r="Q513" s="25"/>
      <c r="R513" s="25"/>
      <c r="S513" s="25"/>
      <c r="T513" s="25"/>
    </row>
    <row r="514" spans="1:20" x14ac:dyDescent="0.25">
      <c r="A514" s="38"/>
      <c r="B514" s="384" t="s">
        <v>17</v>
      </c>
      <c r="C514" s="384" t="s">
        <v>621</v>
      </c>
      <c r="D514" s="133"/>
      <c r="E514" s="327">
        <v>0</v>
      </c>
      <c r="F514" s="25"/>
      <c r="G514" s="25"/>
      <c r="H514" s="25"/>
      <c r="I514" s="25"/>
      <c r="J514" s="25"/>
      <c r="K514" s="25"/>
      <c r="L514" s="25"/>
      <c r="M514" s="25"/>
      <c r="N514" s="25"/>
      <c r="O514" s="25"/>
      <c r="P514" s="25"/>
      <c r="Q514" s="25"/>
      <c r="R514" s="25"/>
      <c r="S514" s="25"/>
      <c r="T514" s="25"/>
    </row>
    <row r="515" spans="1:20" x14ac:dyDescent="0.25">
      <c r="A515" s="38"/>
      <c r="B515" s="384"/>
      <c r="C515" s="384" t="s">
        <v>6</v>
      </c>
      <c r="D515" s="133"/>
      <c r="E515" s="327">
        <v>0</v>
      </c>
      <c r="F515" s="25"/>
      <c r="G515" s="25"/>
      <c r="H515" s="25"/>
      <c r="I515" s="25"/>
      <c r="J515" s="25"/>
      <c r="K515" s="25"/>
      <c r="L515" s="25"/>
      <c r="M515" s="25"/>
      <c r="N515" s="25"/>
      <c r="O515" s="25"/>
      <c r="P515" s="25"/>
      <c r="Q515" s="25"/>
      <c r="R515" s="25"/>
      <c r="S515" s="25"/>
      <c r="T515" s="25"/>
    </row>
    <row r="516" spans="1:20" x14ac:dyDescent="0.25">
      <c r="A516" s="38"/>
      <c r="B516" s="384" t="s">
        <v>90</v>
      </c>
      <c r="C516" s="384" t="s">
        <v>621</v>
      </c>
      <c r="D516" s="126">
        <v>1.1080950000000001</v>
      </c>
      <c r="E516" s="327">
        <v>2.4735801098349528E-2</v>
      </c>
      <c r="F516" s="25"/>
      <c r="G516" s="25"/>
      <c r="H516" s="25"/>
      <c r="I516" s="25"/>
      <c r="J516" s="25"/>
      <c r="K516" s="25"/>
      <c r="L516" s="25"/>
      <c r="M516" s="25"/>
      <c r="N516" s="25"/>
      <c r="O516" s="25"/>
      <c r="P516" s="25"/>
      <c r="Q516" s="25"/>
      <c r="R516" s="25"/>
      <c r="S516" s="25"/>
      <c r="T516" s="25"/>
    </row>
    <row r="517" spans="1:20" x14ac:dyDescent="0.25">
      <c r="A517" s="38"/>
      <c r="B517" s="384"/>
      <c r="C517" s="384" t="s">
        <v>6</v>
      </c>
      <c r="D517" s="126">
        <v>1.1080950000000001</v>
      </c>
      <c r="E517" s="327">
        <v>4.2318272731480581E-2</v>
      </c>
      <c r="F517" s="25"/>
      <c r="G517" s="25"/>
      <c r="H517" s="25"/>
      <c r="I517" s="25"/>
      <c r="J517" s="25"/>
      <c r="K517" s="25"/>
      <c r="L517" s="25"/>
      <c r="M517" s="25"/>
      <c r="N517" s="25"/>
      <c r="O517" s="25"/>
      <c r="P517" s="25"/>
      <c r="Q517" s="25"/>
      <c r="R517" s="25"/>
      <c r="S517" s="25"/>
      <c r="T517" s="25"/>
    </row>
    <row r="518" spans="1:20" x14ac:dyDescent="0.25">
      <c r="A518" s="38"/>
      <c r="B518" s="34" t="s">
        <v>700</v>
      </c>
      <c r="C518" s="384" t="s">
        <v>621</v>
      </c>
      <c r="D518" s="126">
        <v>2.1732</v>
      </c>
      <c r="E518" s="327">
        <v>4.8511944325110391E-2</v>
      </c>
      <c r="F518" s="25"/>
      <c r="G518" s="25"/>
      <c r="H518" s="25"/>
      <c r="I518" s="25"/>
      <c r="J518" s="25"/>
      <c r="K518" s="25"/>
      <c r="L518" s="25"/>
      <c r="M518" s="25"/>
      <c r="N518" s="25"/>
      <c r="O518" s="25"/>
      <c r="P518" s="25"/>
      <c r="Q518" s="25"/>
      <c r="R518" s="25"/>
      <c r="S518" s="25"/>
      <c r="T518" s="25"/>
    </row>
    <row r="519" spans="1:20" x14ac:dyDescent="0.25">
      <c r="A519" s="38"/>
      <c r="B519" s="384"/>
      <c r="C519" s="384" t="s">
        <v>6</v>
      </c>
      <c r="D519" s="126">
        <v>2.1732</v>
      </c>
      <c r="E519" s="327">
        <v>8.2994752525779467E-2</v>
      </c>
      <c r="F519" s="25"/>
      <c r="G519" s="25"/>
      <c r="H519" s="25"/>
      <c r="I519" s="25"/>
      <c r="J519" s="25"/>
      <c r="K519" s="25"/>
      <c r="L519" s="25"/>
      <c r="M519" s="25"/>
      <c r="N519" s="25"/>
      <c r="O519" s="25"/>
      <c r="P519" s="25"/>
      <c r="Q519" s="25"/>
      <c r="R519" s="25"/>
      <c r="S519" s="25"/>
      <c r="T519" s="25"/>
    </row>
    <row r="520" spans="1:20" x14ac:dyDescent="0.25">
      <c r="A520" s="38"/>
      <c r="B520" s="386" t="s">
        <v>613</v>
      </c>
      <c r="C520" s="386"/>
      <c r="D520" s="481">
        <v>44.797215000000001</v>
      </c>
      <c r="E520" s="340">
        <v>1</v>
      </c>
      <c r="F520" s="25"/>
      <c r="G520" s="25"/>
      <c r="H520" s="25"/>
      <c r="I520" s="25"/>
      <c r="J520" s="25"/>
      <c r="K520" s="25"/>
      <c r="L520" s="25"/>
      <c r="M520" s="25"/>
      <c r="N520" s="25"/>
      <c r="O520" s="25"/>
      <c r="P520" s="25"/>
      <c r="Q520" s="25"/>
      <c r="R520" s="25"/>
      <c r="S520" s="25"/>
      <c r="T520" s="25"/>
    </row>
    <row r="521" spans="1:20" x14ac:dyDescent="0.25">
      <c r="A521" s="38"/>
      <c r="B521" s="386" t="s">
        <v>614</v>
      </c>
      <c r="C521" s="386"/>
      <c r="D521" s="481">
        <v>26.184788000000001</v>
      </c>
      <c r="E521" s="340">
        <v>1</v>
      </c>
      <c r="F521" s="25"/>
      <c r="G521" s="25"/>
      <c r="H521" s="25"/>
      <c r="I521" s="25"/>
      <c r="J521" s="25"/>
      <c r="K521" s="25"/>
      <c r="L521" s="25"/>
      <c r="M521" s="25"/>
      <c r="N521" s="25"/>
      <c r="O521" s="25"/>
      <c r="P521" s="25"/>
      <c r="Q521" s="25"/>
      <c r="R521" s="25"/>
      <c r="S521" s="25"/>
      <c r="T521" s="25"/>
    </row>
    <row r="522" spans="1:20" x14ac:dyDescent="0.25">
      <c r="A522" s="38"/>
      <c r="B522" s="32"/>
      <c r="C522" s="31"/>
      <c r="D522" s="314"/>
      <c r="E522" s="122"/>
      <c r="F522" s="25"/>
      <c r="G522" s="25"/>
      <c r="H522" s="25"/>
      <c r="I522" s="25"/>
      <c r="J522" s="25"/>
      <c r="K522" s="25"/>
      <c r="L522" s="25"/>
      <c r="M522" s="25"/>
      <c r="N522" s="25"/>
      <c r="O522" s="25"/>
      <c r="P522" s="25"/>
      <c r="Q522" s="25"/>
      <c r="R522" s="25"/>
      <c r="S522" s="25"/>
      <c r="T522" s="25"/>
    </row>
    <row r="523" spans="1:20" x14ac:dyDescent="0.25">
      <c r="A523" s="38"/>
      <c r="B523" s="32"/>
      <c r="C523" s="31"/>
      <c r="D523" s="314"/>
      <c r="E523" s="122"/>
      <c r="F523" s="25"/>
      <c r="G523" s="25"/>
      <c r="H523" s="25"/>
      <c r="I523" s="25"/>
      <c r="J523" s="25"/>
      <c r="K523" s="25"/>
      <c r="L523" s="25"/>
      <c r="M523" s="25"/>
      <c r="N523" s="25"/>
      <c r="O523" s="25"/>
      <c r="P523" s="25"/>
      <c r="Q523" s="25"/>
      <c r="R523" s="25"/>
      <c r="S523" s="25"/>
      <c r="T523" s="25"/>
    </row>
    <row r="524" spans="1:20" x14ac:dyDescent="0.25">
      <c r="A524" s="10" t="s">
        <v>765</v>
      </c>
      <c r="B524" s="30" t="s">
        <v>624</v>
      </c>
      <c r="C524" s="30"/>
      <c r="D524" s="314"/>
      <c r="E524" s="122"/>
      <c r="F524" s="25"/>
      <c r="G524" s="25"/>
      <c r="H524" s="25"/>
      <c r="I524" s="25"/>
      <c r="J524" s="25"/>
      <c r="K524" s="25"/>
      <c r="L524" s="25"/>
      <c r="M524" s="25"/>
      <c r="N524" s="25"/>
      <c r="O524" s="25"/>
      <c r="P524" s="25"/>
      <c r="Q524" s="25"/>
      <c r="R524" s="25"/>
      <c r="S524" s="25"/>
      <c r="T524" s="25"/>
    </row>
    <row r="525" spans="1:20" x14ac:dyDescent="0.25">
      <c r="A525" s="38"/>
      <c r="B525" s="384" t="s">
        <v>88</v>
      </c>
      <c r="C525" s="385"/>
      <c r="D525" s="311" t="s">
        <v>59</v>
      </c>
      <c r="E525" s="122"/>
      <c r="F525" s="25"/>
      <c r="G525" s="25"/>
      <c r="H525" s="25"/>
      <c r="I525" s="25"/>
      <c r="J525" s="25"/>
      <c r="K525" s="25"/>
      <c r="L525" s="25"/>
      <c r="M525" s="25"/>
      <c r="N525" s="25"/>
      <c r="O525" s="25"/>
      <c r="P525" s="25"/>
      <c r="Q525" s="25"/>
      <c r="R525" s="25"/>
      <c r="S525" s="25"/>
      <c r="T525" s="25"/>
    </row>
    <row r="526" spans="1:20" x14ac:dyDescent="0.25">
      <c r="A526" s="38"/>
      <c r="B526" s="384" t="s">
        <v>89</v>
      </c>
      <c r="C526" s="384" t="s">
        <v>622</v>
      </c>
      <c r="D526" s="327">
        <v>0.55555555555555558</v>
      </c>
      <c r="E526" s="122"/>
      <c r="F526" s="25"/>
      <c r="G526" s="25"/>
      <c r="H526" s="25"/>
      <c r="I526" s="25"/>
      <c r="J526" s="25"/>
      <c r="K526" s="25"/>
      <c r="L526" s="25"/>
      <c r="M526" s="25"/>
      <c r="N526" s="25"/>
      <c r="O526" s="25"/>
      <c r="P526" s="25"/>
      <c r="Q526" s="25"/>
      <c r="R526" s="25"/>
      <c r="S526" s="25"/>
      <c r="T526" s="25"/>
    </row>
    <row r="527" spans="1:20" x14ac:dyDescent="0.25">
      <c r="A527" s="38"/>
      <c r="B527" s="384"/>
      <c r="C527" s="384" t="s">
        <v>298</v>
      </c>
      <c r="D527" s="327">
        <v>0.54550606570441873</v>
      </c>
      <c r="E527" s="122"/>
      <c r="F527" s="25"/>
      <c r="G527" s="25"/>
      <c r="H527" s="25"/>
      <c r="I527" s="25"/>
      <c r="J527" s="25"/>
      <c r="K527" s="25"/>
      <c r="L527" s="25"/>
      <c r="M527" s="25"/>
      <c r="N527" s="25"/>
      <c r="O527" s="25"/>
      <c r="P527" s="25"/>
      <c r="Q527" s="25"/>
      <c r="R527" s="25"/>
      <c r="S527" s="25"/>
      <c r="T527" s="25"/>
    </row>
    <row r="528" spans="1:20" x14ac:dyDescent="0.25">
      <c r="A528" s="38"/>
      <c r="B528" s="384" t="s">
        <v>15</v>
      </c>
      <c r="C528" s="384" t="s">
        <v>622</v>
      </c>
      <c r="D528" s="327">
        <v>0.54838709677419351</v>
      </c>
      <c r="E528" s="122"/>
      <c r="F528" s="25"/>
      <c r="G528" s="25"/>
      <c r="H528" s="25"/>
      <c r="I528" s="25"/>
      <c r="J528" s="25"/>
      <c r="K528" s="25"/>
      <c r="L528" s="25"/>
      <c r="M528" s="25"/>
      <c r="N528" s="25"/>
      <c r="O528" s="25"/>
      <c r="P528" s="25"/>
      <c r="Q528" s="25"/>
      <c r="R528" s="25"/>
      <c r="S528" s="25"/>
      <c r="T528" s="25"/>
    </row>
    <row r="529" spans="1:20" x14ac:dyDescent="0.25">
      <c r="A529" s="38"/>
      <c r="B529" s="384"/>
      <c r="C529" s="384" t="s">
        <v>298</v>
      </c>
      <c r="D529" s="327">
        <v>0.5760810094204255</v>
      </c>
      <c r="E529" s="122"/>
      <c r="F529" s="25"/>
      <c r="G529" s="25"/>
      <c r="H529" s="25"/>
      <c r="I529" s="25"/>
      <c r="J529" s="25"/>
      <c r="K529" s="25"/>
      <c r="L529" s="25"/>
      <c r="M529" s="25"/>
      <c r="N529" s="25"/>
      <c r="O529" s="25"/>
      <c r="P529" s="25"/>
      <c r="Q529" s="25"/>
      <c r="R529" s="25"/>
      <c r="S529" s="25"/>
      <c r="T529" s="25"/>
    </row>
    <row r="530" spans="1:20" x14ac:dyDescent="0.25">
      <c r="A530" s="38"/>
      <c r="B530" s="384" t="s">
        <v>16</v>
      </c>
      <c r="C530" s="384" t="s">
        <v>622</v>
      </c>
      <c r="D530" s="327">
        <v>0</v>
      </c>
      <c r="E530" s="122"/>
      <c r="F530" s="25"/>
      <c r="G530" s="25"/>
      <c r="H530" s="25"/>
      <c r="I530" s="25"/>
      <c r="J530" s="25"/>
      <c r="K530" s="25"/>
      <c r="L530" s="25"/>
      <c r="M530" s="25"/>
      <c r="N530" s="25"/>
      <c r="O530" s="25"/>
      <c r="P530" s="25"/>
      <c r="Q530" s="25"/>
      <c r="R530" s="25"/>
      <c r="S530" s="25"/>
      <c r="T530" s="25"/>
    </row>
    <row r="531" spans="1:20" x14ac:dyDescent="0.25">
      <c r="A531" s="38"/>
      <c r="B531" s="384"/>
      <c r="C531" s="384" t="s">
        <v>298</v>
      </c>
      <c r="D531" s="327">
        <v>0</v>
      </c>
      <c r="E531" s="122"/>
      <c r="F531" s="25"/>
      <c r="G531" s="25"/>
      <c r="H531" s="25"/>
      <c r="I531" s="25"/>
      <c r="J531" s="25"/>
      <c r="K531" s="25"/>
      <c r="L531" s="25"/>
      <c r="M531" s="25"/>
      <c r="N531" s="25"/>
      <c r="O531" s="25"/>
      <c r="P531" s="25"/>
      <c r="Q531" s="25"/>
      <c r="R531" s="25"/>
      <c r="S531" s="25"/>
      <c r="T531" s="25"/>
    </row>
    <row r="532" spans="1:20" x14ac:dyDescent="0.25">
      <c r="A532" s="38"/>
      <c r="B532" s="384" t="s">
        <v>17</v>
      </c>
      <c r="C532" s="384" t="s">
        <v>622</v>
      </c>
      <c r="D532" s="327" t="s">
        <v>58</v>
      </c>
      <c r="E532" s="122"/>
      <c r="F532" s="25"/>
      <c r="G532" s="25"/>
      <c r="H532" s="25"/>
      <c r="I532" s="25"/>
      <c r="J532" s="25"/>
      <c r="K532" s="25"/>
      <c r="L532" s="25"/>
      <c r="M532" s="25"/>
      <c r="N532" s="25"/>
      <c r="O532" s="25"/>
      <c r="P532" s="25"/>
      <c r="Q532" s="25"/>
      <c r="R532" s="25"/>
      <c r="S532" s="25"/>
      <c r="T532" s="25"/>
    </row>
    <row r="533" spans="1:20" x14ac:dyDescent="0.25">
      <c r="A533" s="38"/>
      <c r="B533" s="384"/>
      <c r="C533" s="384" t="s">
        <v>298</v>
      </c>
      <c r="D533" s="327" t="s">
        <v>58</v>
      </c>
      <c r="E533" s="122"/>
      <c r="F533" s="25"/>
      <c r="G533" s="25"/>
      <c r="H533" s="25"/>
      <c r="I533" s="25"/>
      <c r="J533" s="25"/>
      <c r="K533" s="25"/>
      <c r="L533" s="25"/>
      <c r="M533" s="25"/>
      <c r="N533" s="25"/>
      <c r="O533" s="25"/>
      <c r="P533" s="25"/>
      <c r="Q533" s="25"/>
      <c r="R533" s="25"/>
      <c r="S533" s="25"/>
      <c r="T533" s="25"/>
    </row>
    <row r="534" spans="1:20" x14ac:dyDescent="0.25">
      <c r="A534" s="38"/>
      <c r="B534" s="384" t="s">
        <v>90</v>
      </c>
      <c r="C534" s="384" t="s">
        <v>622</v>
      </c>
      <c r="D534" s="327">
        <v>1</v>
      </c>
      <c r="E534" s="122"/>
      <c r="F534" s="25"/>
      <c r="G534" s="25"/>
      <c r="H534" s="25"/>
      <c r="I534" s="25"/>
      <c r="J534" s="25"/>
      <c r="K534" s="25"/>
      <c r="L534" s="25"/>
      <c r="M534" s="25"/>
      <c r="N534" s="25"/>
      <c r="O534" s="25"/>
      <c r="P534" s="25"/>
      <c r="Q534" s="25"/>
      <c r="R534" s="25"/>
      <c r="S534" s="25"/>
      <c r="T534" s="25"/>
    </row>
    <row r="535" spans="1:20" x14ac:dyDescent="0.25">
      <c r="A535" s="38"/>
      <c r="B535" s="384"/>
      <c r="C535" s="384" t="s">
        <v>298</v>
      </c>
      <c r="D535" s="327">
        <v>1</v>
      </c>
      <c r="E535" s="122"/>
      <c r="F535" s="25"/>
      <c r="G535" s="25"/>
      <c r="H535" s="25"/>
      <c r="I535" s="25"/>
      <c r="J535" s="25"/>
      <c r="K535" s="25"/>
      <c r="L535" s="25"/>
      <c r="M535" s="25"/>
      <c r="N535" s="25"/>
      <c r="O535" s="25"/>
      <c r="P535" s="25"/>
      <c r="Q535" s="25"/>
      <c r="R535" s="25"/>
      <c r="S535" s="25"/>
      <c r="T535" s="25"/>
    </row>
    <row r="536" spans="1:20" x14ac:dyDescent="0.25">
      <c r="A536" s="38"/>
      <c r="B536" s="34" t="s">
        <v>700</v>
      </c>
      <c r="C536" s="34" t="s">
        <v>622</v>
      </c>
      <c r="D536" s="327">
        <v>1</v>
      </c>
      <c r="E536" s="122"/>
      <c r="F536" s="25"/>
      <c r="G536" s="25"/>
      <c r="H536" s="25"/>
      <c r="I536" s="25"/>
      <c r="J536" s="25"/>
      <c r="K536" s="25"/>
      <c r="L536" s="25"/>
      <c r="M536" s="25"/>
      <c r="N536" s="25"/>
      <c r="O536" s="25"/>
      <c r="P536" s="25"/>
      <c r="Q536" s="25"/>
      <c r="R536" s="25"/>
      <c r="S536" s="25"/>
      <c r="T536" s="25"/>
    </row>
    <row r="537" spans="1:20" x14ac:dyDescent="0.25">
      <c r="A537" s="38"/>
      <c r="B537" s="34"/>
      <c r="C537" s="34" t="s">
        <v>298</v>
      </c>
      <c r="D537" s="327">
        <v>1</v>
      </c>
      <c r="E537" s="122"/>
      <c r="F537" s="25"/>
      <c r="G537" s="25"/>
      <c r="H537" s="25"/>
      <c r="I537" s="25"/>
      <c r="J537" s="25"/>
      <c r="K537" s="25"/>
      <c r="L537" s="25"/>
      <c r="M537" s="25"/>
      <c r="N537" s="25"/>
      <c r="O537" s="25"/>
      <c r="P537" s="25"/>
      <c r="Q537" s="25"/>
      <c r="R537" s="25"/>
      <c r="S537" s="25"/>
      <c r="T537" s="25"/>
    </row>
    <row r="538" spans="1:20" x14ac:dyDescent="0.25">
      <c r="A538" s="38"/>
      <c r="B538" s="25"/>
      <c r="C538" s="25"/>
      <c r="D538" s="25"/>
      <c r="E538" s="25"/>
      <c r="F538" s="25"/>
      <c r="G538" s="25"/>
      <c r="H538" s="25"/>
      <c r="I538" s="25"/>
      <c r="J538" s="25"/>
      <c r="K538" s="25"/>
      <c r="L538" s="25"/>
      <c r="M538" s="25"/>
      <c r="N538" s="25"/>
      <c r="O538" s="25"/>
      <c r="P538" s="25"/>
    </row>
    <row r="539" spans="1:20" x14ac:dyDescent="0.25">
      <c r="A539" s="25"/>
      <c r="B539" s="25"/>
      <c r="C539" s="25"/>
      <c r="D539" s="25"/>
      <c r="E539" s="25"/>
      <c r="F539" s="25"/>
      <c r="G539" s="25"/>
      <c r="H539" s="25"/>
      <c r="I539" s="25"/>
      <c r="J539" s="25"/>
      <c r="K539" s="25"/>
      <c r="L539" s="25"/>
      <c r="M539" s="25"/>
      <c r="N539" s="25"/>
      <c r="O539" s="25"/>
      <c r="P539" s="25"/>
    </row>
    <row r="540" spans="1:20" ht="21.75" thickBot="1" x14ac:dyDescent="0.3">
      <c r="A540" s="44" t="s">
        <v>107</v>
      </c>
      <c r="B540" s="51"/>
      <c r="C540" s="51"/>
      <c r="D540" s="51"/>
      <c r="E540" s="51"/>
      <c r="F540" s="51"/>
      <c r="G540" s="51"/>
      <c r="H540" s="51"/>
      <c r="I540" s="51"/>
      <c r="J540" s="51"/>
      <c r="K540" s="51"/>
      <c r="L540" s="25"/>
      <c r="M540" s="25"/>
    </row>
    <row r="541" spans="1:20" x14ac:dyDescent="0.25">
      <c r="A541" s="25"/>
      <c r="B541" s="25"/>
      <c r="C541" s="25"/>
      <c r="D541" s="25"/>
      <c r="E541" s="25"/>
      <c r="F541" s="25"/>
      <c r="G541" s="25"/>
      <c r="H541" s="25"/>
      <c r="I541" s="25"/>
      <c r="J541" s="25"/>
      <c r="K541" s="25"/>
      <c r="L541" s="25"/>
      <c r="M541" s="25"/>
    </row>
    <row r="542" spans="1:20" x14ac:dyDescent="0.25">
      <c r="A542" s="10" t="s">
        <v>346</v>
      </c>
      <c r="B542" s="32" t="s">
        <v>536</v>
      </c>
      <c r="C542" s="32"/>
      <c r="D542" s="32"/>
      <c r="E542" s="25"/>
      <c r="F542" s="25"/>
      <c r="G542" s="25"/>
      <c r="H542" s="25"/>
      <c r="I542" s="25"/>
      <c r="J542" s="25"/>
      <c r="K542" s="25"/>
      <c r="L542" s="25"/>
      <c r="M542" s="25"/>
    </row>
    <row r="543" spans="1:20" x14ac:dyDescent="0.25">
      <c r="A543" s="12"/>
      <c r="B543" s="35"/>
      <c r="C543" s="20">
        <v>2014</v>
      </c>
      <c r="D543" s="20">
        <v>2015</v>
      </c>
      <c r="E543" s="20">
        <v>2016</v>
      </c>
      <c r="F543" s="111"/>
      <c r="G543" s="111"/>
      <c r="H543" s="25"/>
      <c r="I543" s="25"/>
      <c r="J543" s="25"/>
      <c r="K543" s="25"/>
      <c r="L543" s="25"/>
      <c r="M543" s="25"/>
    </row>
    <row r="544" spans="1:20" x14ac:dyDescent="0.25">
      <c r="A544" s="10"/>
      <c r="B544" s="34" t="s">
        <v>5</v>
      </c>
      <c r="C544" s="73">
        <v>103.69784463479998</v>
      </c>
      <c r="D544" s="73">
        <v>111.99014892</v>
      </c>
      <c r="E544" s="73">
        <v>97.869044000000002</v>
      </c>
      <c r="F544" s="111"/>
      <c r="G544" s="111"/>
      <c r="H544" s="25"/>
      <c r="I544" s="25"/>
      <c r="J544" s="25"/>
      <c r="K544" s="25"/>
      <c r="L544" s="25"/>
      <c r="M544" s="25"/>
    </row>
    <row r="545" spans="1:17" x14ac:dyDescent="0.25">
      <c r="A545" s="10"/>
      <c r="B545" s="34" t="s">
        <v>6</v>
      </c>
      <c r="C545" s="73">
        <v>8.4307190759999973</v>
      </c>
      <c r="D545" s="73">
        <v>8.3887751999999995</v>
      </c>
      <c r="E545" s="73">
        <v>8.3470399999999998</v>
      </c>
      <c r="F545" s="111"/>
      <c r="G545" s="111"/>
      <c r="H545" s="25"/>
      <c r="I545" s="25"/>
      <c r="J545" s="25"/>
      <c r="K545" s="25"/>
      <c r="L545" s="25"/>
      <c r="M545" s="25"/>
    </row>
    <row r="546" spans="1:17" x14ac:dyDescent="0.25">
      <c r="A546" s="10"/>
      <c r="B546" s="31" t="s">
        <v>1063</v>
      </c>
      <c r="C546" s="148"/>
      <c r="D546" s="148"/>
      <c r="E546" s="25"/>
      <c r="F546" s="111"/>
      <c r="G546" s="111"/>
      <c r="H546" s="25"/>
      <c r="I546" s="25"/>
      <c r="J546" s="25"/>
      <c r="K546" s="25"/>
      <c r="L546" s="25"/>
      <c r="M546" s="25"/>
    </row>
    <row r="547" spans="1:17" x14ac:dyDescent="0.25">
      <c r="A547" s="10"/>
      <c r="B547" s="31"/>
      <c r="C547" s="148"/>
      <c r="D547" s="148"/>
      <c r="E547" s="25"/>
      <c r="F547" s="111"/>
      <c r="G547" s="111"/>
      <c r="H547" s="25"/>
      <c r="I547" s="25"/>
      <c r="J547" s="25"/>
      <c r="K547" s="25"/>
      <c r="L547" s="25"/>
      <c r="M547" s="25"/>
    </row>
    <row r="548" spans="1:17" x14ac:dyDescent="0.25">
      <c r="A548" s="10" t="s">
        <v>349</v>
      </c>
      <c r="B548" s="32" t="s">
        <v>537</v>
      </c>
      <c r="C548" s="32"/>
      <c r="D548" s="32"/>
      <c r="E548" s="25"/>
      <c r="F548" s="25"/>
      <c r="G548" s="25"/>
      <c r="H548" s="25"/>
      <c r="I548" s="25"/>
      <c r="J548" s="25"/>
      <c r="K548" s="25"/>
      <c r="L548" s="25"/>
      <c r="M548" s="25"/>
    </row>
    <row r="549" spans="1:17" x14ac:dyDescent="0.25">
      <c r="A549" s="12"/>
      <c r="B549" s="35"/>
      <c r="C549" s="20">
        <v>2014</v>
      </c>
      <c r="D549" s="20">
        <v>2015</v>
      </c>
      <c r="E549" s="20">
        <v>2016</v>
      </c>
      <c r="F549" s="25"/>
      <c r="G549" s="25"/>
      <c r="H549" s="25"/>
      <c r="I549" s="25"/>
      <c r="J549" s="25"/>
      <c r="K549" s="25"/>
      <c r="L549" s="25"/>
      <c r="M549" s="25"/>
    </row>
    <row r="550" spans="1:17" x14ac:dyDescent="0.25">
      <c r="A550" s="10"/>
      <c r="B550" s="34" t="s">
        <v>3</v>
      </c>
      <c r="C550" s="73">
        <v>368</v>
      </c>
      <c r="D550" s="73">
        <v>389</v>
      </c>
      <c r="E550" s="73">
        <v>334</v>
      </c>
      <c r="F550" s="25"/>
      <c r="G550" s="25"/>
      <c r="H550" s="25"/>
      <c r="I550" s="25"/>
      <c r="J550" s="25"/>
      <c r="K550" s="25"/>
      <c r="L550" s="25"/>
      <c r="M550" s="25"/>
    </row>
    <row r="551" spans="1:17" x14ac:dyDescent="0.25">
      <c r="A551" s="10"/>
      <c r="B551" s="34" t="s">
        <v>94</v>
      </c>
      <c r="C551" s="73">
        <v>26</v>
      </c>
      <c r="D551" s="73">
        <v>25</v>
      </c>
      <c r="E551" s="73">
        <v>27</v>
      </c>
      <c r="F551" s="25"/>
      <c r="G551" s="25"/>
      <c r="H551" s="25"/>
      <c r="I551" s="25"/>
      <c r="J551" s="25"/>
      <c r="K551" s="25"/>
      <c r="L551" s="25"/>
      <c r="M551" s="25"/>
    </row>
    <row r="552" spans="1:17" x14ac:dyDescent="0.25">
      <c r="A552" s="25"/>
      <c r="B552" s="34" t="s">
        <v>347</v>
      </c>
      <c r="C552" s="327">
        <v>7.0652173913043473E-2</v>
      </c>
      <c r="D552" s="327">
        <v>6.4267352185089971E-2</v>
      </c>
      <c r="E552" s="327">
        <v>8.1081081000000013E-2</v>
      </c>
      <c r="F552" s="388"/>
      <c r="G552" s="389"/>
      <c r="H552" s="25"/>
      <c r="I552" s="25"/>
      <c r="J552" s="25"/>
      <c r="K552" s="25"/>
      <c r="L552" s="25"/>
      <c r="M552" s="25"/>
    </row>
    <row r="553" spans="1:17" x14ac:dyDescent="0.25">
      <c r="A553" s="25"/>
      <c r="B553" s="34" t="s">
        <v>180</v>
      </c>
      <c r="C553" s="500">
        <v>492</v>
      </c>
      <c r="D553" s="500">
        <v>534</v>
      </c>
      <c r="E553" s="500">
        <v>469</v>
      </c>
      <c r="F553" s="25"/>
      <c r="G553" s="25"/>
      <c r="H553" s="25"/>
      <c r="I553" s="25"/>
      <c r="J553" s="25"/>
      <c r="K553" s="25"/>
      <c r="L553" s="25"/>
      <c r="M553" s="25"/>
    </row>
    <row r="554" spans="1:17" x14ac:dyDescent="0.25">
      <c r="A554" s="25"/>
      <c r="B554" s="34" t="s">
        <v>181</v>
      </c>
      <c r="C554" s="73">
        <v>40</v>
      </c>
      <c r="D554" s="73">
        <v>40</v>
      </c>
      <c r="E554" s="73">
        <v>40</v>
      </c>
      <c r="F554" s="25"/>
      <c r="G554" s="25"/>
      <c r="H554" s="25"/>
      <c r="I554" s="25"/>
      <c r="J554" s="25"/>
      <c r="K554" s="25"/>
      <c r="L554" s="25"/>
      <c r="M554" s="25"/>
    </row>
    <row r="555" spans="1:17" x14ac:dyDescent="0.25">
      <c r="A555" s="25"/>
      <c r="B555" s="34" t="s">
        <v>347</v>
      </c>
      <c r="C555" s="327">
        <v>8.1300813008130066E-2</v>
      </c>
      <c r="D555" s="327">
        <v>7.4906367041198504E-2</v>
      </c>
      <c r="E555" s="327">
        <v>8.5287849999999998E-2</v>
      </c>
      <c r="F555" s="390"/>
      <c r="G555" s="25"/>
      <c r="H555" s="25"/>
      <c r="I555" s="25"/>
      <c r="J555" s="25"/>
      <c r="K555" s="25"/>
      <c r="L555" s="25"/>
      <c r="M555" s="25"/>
    </row>
    <row r="556" spans="1:17" x14ac:dyDescent="0.25">
      <c r="A556" s="25"/>
      <c r="B556" s="16" t="s">
        <v>798</v>
      </c>
      <c r="C556" s="151"/>
      <c r="D556" s="151"/>
      <c r="E556" s="142"/>
      <c r="F556" s="142"/>
      <c r="G556" s="25"/>
      <c r="H556" s="25"/>
      <c r="I556" s="25"/>
      <c r="J556" s="25"/>
      <c r="K556" s="25"/>
      <c r="L556" s="25"/>
      <c r="M556" s="25"/>
    </row>
    <row r="557" spans="1:17" x14ac:dyDescent="0.25">
      <c r="A557" s="25"/>
      <c r="B557" s="31" t="s">
        <v>1063</v>
      </c>
      <c r="C557" s="151"/>
      <c r="D557" s="151"/>
      <c r="E557" s="142"/>
      <c r="F557" s="142"/>
      <c r="G557" s="25"/>
      <c r="H557" s="25"/>
      <c r="I557" s="25"/>
      <c r="J557" s="25"/>
      <c r="K557" s="25"/>
      <c r="L557" s="25"/>
      <c r="M557" s="25"/>
    </row>
    <row r="558" spans="1:17" x14ac:dyDescent="0.25">
      <c r="A558" s="25"/>
      <c r="B558" s="31"/>
      <c r="C558" s="150"/>
      <c r="D558" s="150"/>
      <c r="E558" s="25"/>
      <c r="F558" s="25"/>
      <c r="G558" s="25"/>
      <c r="H558" s="25"/>
      <c r="I558" s="25"/>
      <c r="J558" s="25"/>
      <c r="K558" s="25"/>
      <c r="L558" s="25"/>
      <c r="M558" s="25"/>
    </row>
    <row r="559" spans="1:17" x14ac:dyDescent="0.25">
      <c r="A559" s="10" t="s">
        <v>777</v>
      </c>
      <c r="B559" s="45" t="s">
        <v>538</v>
      </c>
      <c r="C559" s="25"/>
      <c r="D559" s="25"/>
      <c r="E559" s="25"/>
      <c r="F559" s="25"/>
      <c r="G559" s="25"/>
      <c r="H559" s="25"/>
      <c r="I559" s="25"/>
      <c r="J559" s="25"/>
      <c r="K559" s="25"/>
      <c r="L559" s="25"/>
      <c r="M559" s="25"/>
      <c r="N559" s="25"/>
      <c r="O559" s="25"/>
      <c r="P559" s="25"/>
      <c r="Q559" s="25"/>
    </row>
    <row r="560" spans="1:17" x14ac:dyDescent="0.25">
      <c r="A560" s="25"/>
      <c r="B560" s="19" t="s">
        <v>3</v>
      </c>
      <c r="C560" s="19">
        <v>334</v>
      </c>
      <c r="D560" s="25"/>
      <c r="E560" s="25"/>
      <c r="F560" s="25"/>
      <c r="G560" s="25"/>
      <c r="H560" s="25"/>
      <c r="I560" s="25"/>
      <c r="J560" s="25"/>
      <c r="K560" s="25"/>
      <c r="L560" s="25"/>
      <c r="M560" s="25"/>
      <c r="N560" s="25"/>
      <c r="O560" s="25"/>
      <c r="P560" s="25"/>
      <c r="Q560" s="25"/>
    </row>
    <row r="561" spans="1:17" x14ac:dyDescent="0.25">
      <c r="A561" s="25"/>
      <c r="B561" s="19" t="s">
        <v>94</v>
      </c>
      <c r="C561" s="19">
        <v>27</v>
      </c>
      <c r="D561" s="25"/>
      <c r="E561" s="25"/>
      <c r="F561" s="25"/>
      <c r="G561" s="25"/>
      <c r="H561" s="25"/>
      <c r="I561" s="25"/>
      <c r="J561" s="25"/>
      <c r="K561" s="25"/>
      <c r="L561" s="25"/>
      <c r="M561" s="25"/>
      <c r="N561" s="25"/>
      <c r="O561" s="25"/>
      <c r="P561" s="25"/>
      <c r="Q561" s="25"/>
    </row>
    <row r="562" spans="1:17" x14ac:dyDescent="0.25">
      <c r="A562" s="25"/>
      <c r="B562" s="19" t="s">
        <v>180</v>
      </c>
      <c r="C562" s="19">
        <v>469</v>
      </c>
      <c r="D562" s="25"/>
      <c r="E562" s="25"/>
      <c r="F562" s="25"/>
      <c r="G562" s="25"/>
      <c r="H562" s="25"/>
      <c r="I562" s="25"/>
      <c r="J562" s="25"/>
      <c r="K562" s="25"/>
      <c r="L562" s="25"/>
      <c r="M562" s="25"/>
      <c r="N562" s="25"/>
      <c r="O562" s="25"/>
      <c r="P562" s="25"/>
      <c r="Q562" s="25"/>
    </row>
    <row r="563" spans="1:17" x14ac:dyDescent="0.25">
      <c r="A563" s="25"/>
      <c r="B563" s="19" t="s">
        <v>181</v>
      </c>
      <c r="C563" s="19">
        <v>40</v>
      </c>
      <c r="D563" s="25"/>
      <c r="E563" s="25"/>
      <c r="F563" s="25"/>
      <c r="G563" s="25"/>
      <c r="H563" s="25"/>
      <c r="I563" s="25"/>
      <c r="J563" s="25"/>
      <c r="K563" s="25"/>
      <c r="L563" s="25"/>
      <c r="M563" s="25"/>
      <c r="N563" s="25"/>
      <c r="O563" s="25"/>
      <c r="P563" s="25"/>
      <c r="Q563" s="25"/>
    </row>
    <row r="564" spans="1:17" x14ac:dyDescent="0.25">
      <c r="A564" s="25"/>
      <c r="B564" s="16" t="s">
        <v>776</v>
      </c>
      <c r="C564" s="25"/>
      <c r="D564" s="25"/>
      <c r="E564" s="25"/>
      <c r="F564" s="25"/>
      <c r="G564" s="25"/>
      <c r="H564" s="25"/>
      <c r="I564" s="25"/>
      <c r="J564" s="25"/>
      <c r="K564" s="25"/>
      <c r="L564" s="25"/>
      <c r="M564" s="25"/>
      <c r="N564" s="25"/>
      <c r="O564" s="25"/>
      <c r="P564" s="25"/>
      <c r="Q564" s="25"/>
    </row>
    <row r="565" spans="1:17" x14ac:dyDescent="0.25">
      <c r="B565" s="16"/>
      <c r="C565" s="25"/>
      <c r="D565" s="25"/>
      <c r="E565" s="25"/>
      <c r="F565" s="25"/>
      <c r="G565" s="25"/>
      <c r="H565" s="25"/>
      <c r="I565" s="25"/>
      <c r="J565" s="25"/>
      <c r="K565" s="25"/>
      <c r="L565" s="25"/>
      <c r="M565" s="25"/>
      <c r="N565" s="25"/>
      <c r="O565" s="25"/>
      <c r="P565" s="25"/>
      <c r="Q565" s="25"/>
    </row>
    <row r="566" spans="1:17" x14ac:dyDescent="0.25">
      <c r="B566" s="25"/>
      <c r="C566" s="25"/>
      <c r="D566" s="25"/>
      <c r="E566" s="25"/>
      <c r="F566" s="25"/>
      <c r="G566" s="25"/>
      <c r="H566" s="25"/>
      <c r="I566" s="25"/>
      <c r="J566" s="25"/>
      <c r="K566" s="25"/>
      <c r="L566" s="25"/>
      <c r="M566" s="25"/>
      <c r="N566" s="25"/>
      <c r="O566" s="25"/>
      <c r="P566" s="25"/>
      <c r="Q566" s="25"/>
    </row>
    <row r="567" spans="1:17" x14ac:dyDescent="0.25">
      <c r="A567" s="10" t="s">
        <v>778</v>
      </c>
      <c r="B567" s="49" t="s">
        <v>539</v>
      </c>
      <c r="C567" s="25"/>
      <c r="D567" s="25"/>
      <c r="E567" s="25"/>
      <c r="F567" s="25"/>
      <c r="G567" s="25"/>
      <c r="H567" s="25"/>
      <c r="I567" s="25"/>
      <c r="J567" s="25"/>
      <c r="K567" s="25"/>
      <c r="L567" s="25"/>
      <c r="M567" s="25"/>
      <c r="N567" s="25"/>
      <c r="O567" s="25"/>
      <c r="P567" s="25"/>
      <c r="Q567" s="25"/>
    </row>
    <row r="568" spans="1:17" x14ac:dyDescent="0.25">
      <c r="A568" s="25"/>
      <c r="B568" s="19" t="s">
        <v>5</v>
      </c>
      <c r="C568" s="73">
        <v>97.869044000000002</v>
      </c>
      <c r="D568" s="92"/>
      <c r="E568" s="25"/>
      <c r="F568" s="25"/>
      <c r="G568" s="25"/>
      <c r="H568" s="25"/>
      <c r="I568" s="25"/>
      <c r="J568" s="25"/>
      <c r="K568" s="25"/>
      <c r="L568" s="25"/>
      <c r="M568" s="25"/>
      <c r="N568" s="25"/>
      <c r="O568" s="25"/>
      <c r="P568" s="25"/>
      <c r="Q568" s="25"/>
    </row>
    <row r="569" spans="1:17" x14ac:dyDescent="0.25">
      <c r="A569" s="25"/>
      <c r="B569" s="19" t="s">
        <v>6</v>
      </c>
      <c r="C569" s="73">
        <v>8.3470399999999998</v>
      </c>
      <c r="D569" s="25"/>
      <c r="E569" s="25"/>
      <c r="F569" s="25"/>
      <c r="G569" s="25"/>
      <c r="H569" s="25"/>
      <c r="I569" s="25"/>
      <c r="J569" s="25"/>
      <c r="K569" s="25"/>
      <c r="L569" s="25"/>
      <c r="M569" s="25"/>
      <c r="N569" s="25"/>
      <c r="O569" s="25"/>
      <c r="P569" s="25"/>
      <c r="Q569" s="25"/>
    </row>
    <row r="570" spans="1:17" x14ac:dyDescent="0.25">
      <c r="A570" s="25"/>
      <c r="B570" s="16" t="s">
        <v>776</v>
      </c>
      <c r="C570" s="25"/>
      <c r="D570" s="25"/>
      <c r="E570" s="25"/>
      <c r="F570" s="25"/>
      <c r="G570" s="25"/>
      <c r="H570" s="25"/>
      <c r="I570" s="25"/>
      <c r="J570" s="25"/>
      <c r="K570" s="25"/>
      <c r="L570" s="25"/>
      <c r="M570" s="25"/>
      <c r="N570" s="25"/>
      <c r="O570" s="25"/>
      <c r="P570" s="25"/>
      <c r="Q570" s="25"/>
    </row>
    <row r="571" spans="1:17" x14ac:dyDescent="0.25">
      <c r="A571" s="25"/>
      <c r="B571" s="16"/>
      <c r="C571" s="25"/>
      <c r="D571" s="25"/>
      <c r="E571" s="25"/>
      <c r="F571" s="25"/>
      <c r="G571" s="25"/>
      <c r="H571" s="25"/>
      <c r="I571" s="25"/>
      <c r="J571" s="25"/>
      <c r="K571" s="25"/>
      <c r="L571" s="25"/>
      <c r="M571" s="25"/>
      <c r="N571" s="25"/>
      <c r="O571" s="25"/>
      <c r="P571" s="25"/>
      <c r="Q571" s="25"/>
    </row>
    <row r="572" spans="1:17" x14ac:dyDescent="0.25">
      <c r="A572" s="25"/>
      <c r="B572" s="25"/>
      <c r="C572" s="25"/>
      <c r="D572" s="25"/>
      <c r="E572" s="25"/>
      <c r="F572" s="25"/>
      <c r="G572" s="25"/>
      <c r="H572" s="25"/>
      <c r="I572" s="25"/>
      <c r="J572" s="25"/>
      <c r="K572" s="25"/>
      <c r="L572" s="25"/>
      <c r="M572" s="25"/>
      <c r="N572" s="25"/>
      <c r="O572" s="25"/>
      <c r="P572" s="25"/>
      <c r="Q572" s="25"/>
    </row>
    <row r="573" spans="1:17" x14ac:dyDescent="0.25">
      <c r="A573" s="10" t="s">
        <v>779</v>
      </c>
      <c r="B573" s="45" t="s">
        <v>540</v>
      </c>
      <c r="C573" s="25"/>
      <c r="D573" s="25"/>
      <c r="E573" s="25"/>
      <c r="F573" s="25"/>
      <c r="G573" s="25"/>
      <c r="H573" s="25"/>
      <c r="I573" s="25"/>
      <c r="J573" s="25"/>
      <c r="K573" s="25"/>
      <c r="L573" s="25"/>
      <c r="M573" s="25"/>
      <c r="N573" s="25"/>
      <c r="O573" s="25"/>
      <c r="P573" s="25"/>
      <c r="Q573" s="25"/>
    </row>
    <row r="574" spans="1:17" x14ac:dyDescent="0.25">
      <c r="B574" s="86" t="s">
        <v>329</v>
      </c>
      <c r="C574" s="327">
        <v>8.0838230000000011E-2</v>
      </c>
      <c r="D574" s="25"/>
      <c r="E574" s="25"/>
      <c r="F574" s="25"/>
      <c r="G574" s="25"/>
      <c r="H574" s="25"/>
      <c r="I574" s="25"/>
      <c r="J574" s="25"/>
      <c r="K574" s="25"/>
      <c r="L574" s="25"/>
      <c r="M574" s="25"/>
      <c r="N574" s="25"/>
      <c r="O574" s="25"/>
      <c r="P574" s="25"/>
      <c r="Q574" s="25"/>
    </row>
    <row r="575" spans="1:17" x14ac:dyDescent="0.25">
      <c r="A575" s="25"/>
      <c r="B575" s="19" t="s">
        <v>422</v>
      </c>
      <c r="C575" s="327">
        <v>8.5287846E-2</v>
      </c>
      <c r="D575" s="25"/>
      <c r="E575" s="25"/>
      <c r="F575" s="25"/>
      <c r="G575" s="25"/>
      <c r="H575" s="25"/>
      <c r="I575" s="25"/>
      <c r="J575" s="25"/>
      <c r="K575" s="25"/>
      <c r="L575" s="25"/>
      <c r="M575" s="25"/>
      <c r="N575" s="25"/>
      <c r="O575" s="25"/>
      <c r="P575" s="25"/>
      <c r="Q575" s="25"/>
    </row>
    <row r="576" spans="1:17" x14ac:dyDescent="0.25">
      <c r="A576" s="25"/>
      <c r="B576" s="86" t="s">
        <v>394</v>
      </c>
      <c r="C576" s="327">
        <v>8.5287846E-2</v>
      </c>
      <c r="D576" s="25"/>
      <c r="E576" s="25"/>
      <c r="F576" s="25"/>
      <c r="G576" s="25"/>
      <c r="H576" s="25"/>
      <c r="I576" s="25"/>
      <c r="J576" s="25"/>
      <c r="K576" s="25"/>
      <c r="L576" s="25"/>
      <c r="M576" s="25"/>
      <c r="N576" s="25"/>
      <c r="O576" s="25"/>
      <c r="P576" s="25"/>
      <c r="Q576" s="25"/>
    </row>
    <row r="577" spans="1:17" x14ac:dyDescent="0.25">
      <c r="A577" s="25"/>
      <c r="B577" s="88"/>
      <c r="C577" s="25"/>
      <c r="D577" s="25"/>
      <c r="E577" s="25"/>
      <c r="F577" s="25"/>
      <c r="G577" s="25"/>
      <c r="H577" s="25"/>
      <c r="I577" s="25"/>
      <c r="J577" s="25"/>
      <c r="K577" s="25"/>
      <c r="L577" s="25"/>
      <c r="M577" s="25"/>
      <c r="N577" s="25"/>
      <c r="O577" s="25"/>
      <c r="P577" s="25"/>
      <c r="Q577" s="25"/>
    </row>
    <row r="578" spans="1:17" x14ac:dyDescent="0.25">
      <c r="A578" s="25"/>
      <c r="B578" s="25"/>
      <c r="C578" s="25"/>
      <c r="D578" s="25"/>
      <c r="E578" s="25"/>
      <c r="F578" s="25"/>
      <c r="G578" s="25"/>
      <c r="H578" s="25"/>
      <c r="I578" s="25"/>
      <c r="J578" s="25"/>
      <c r="K578" s="25"/>
      <c r="L578" s="25"/>
      <c r="M578" s="25"/>
      <c r="N578" s="25"/>
      <c r="O578" s="25"/>
      <c r="P578" s="25"/>
      <c r="Q578" s="25"/>
    </row>
    <row r="579" spans="1:17" x14ac:dyDescent="0.25">
      <c r="A579" s="10" t="s">
        <v>780</v>
      </c>
      <c r="B579" s="49" t="s">
        <v>541</v>
      </c>
      <c r="C579" s="25"/>
      <c r="D579" s="25"/>
      <c r="E579" s="25"/>
      <c r="F579" s="25"/>
      <c r="G579" s="25"/>
      <c r="H579" s="25"/>
      <c r="I579" s="25"/>
      <c r="J579" s="25"/>
      <c r="K579" s="25"/>
      <c r="L579" s="25"/>
      <c r="M579" s="25"/>
      <c r="N579" s="25"/>
      <c r="O579" s="25"/>
      <c r="P579" s="25"/>
      <c r="Q579" s="25"/>
    </row>
    <row r="580" spans="1:17" x14ac:dyDescent="0.25">
      <c r="B580" s="19"/>
      <c r="C580" s="312" t="s">
        <v>173</v>
      </c>
      <c r="D580" s="312" t="s">
        <v>172</v>
      </c>
      <c r="E580" s="25"/>
      <c r="F580" s="25"/>
      <c r="G580" s="25"/>
      <c r="H580" s="25"/>
      <c r="I580" s="25"/>
      <c r="J580" s="25"/>
      <c r="K580" s="25"/>
      <c r="L580" s="25"/>
      <c r="M580" s="25"/>
      <c r="N580" s="25"/>
      <c r="O580" s="25"/>
      <c r="P580" s="25"/>
      <c r="Q580" s="25"/>
    </row>
    <row r="581" spans="1:17" x14ac:dyDescent="0.25">
      <c r="A581" s="25"/>
      <c r="B581" s="19" t="s">
        <v>180</v>
      </c>
      <c r="C581" s="19">
        <v>133</v>
      </c>
      <c r="D581" s="19">
        <v>336</v>
      </c>
      <c r="E581" s="25"/>
      <c r="F581" s="25"/>
      <c r="G581" s="25"/>
      <c r="H581" s="25"/>
      <c r="I581" s="25"/>
      <c r="J581" s="25"/>
      <c r="K581" s="25"/>
      <c r="L581" s="25"/>
      <c r="M581" s="25"/>
      <c r="N581" s="25"/>
      <c r="O581" s="25"/>
      <c r="P581" s="25"/>
      <c r="Q581" s="25"/>
    </row>
    <row r="582" spans="1:17" x14ac:dyDescent="0.25">
      <c r="A582" s="25"/>
      <c r="B582" s="19" t="s">
        <v>181</v>
      </c>
      <c r="C582" s="19">
        <v>3</v>
      </c>
      <c r="D582" s="19">
        <v>37</v>
      </c>
      <c r="E582" s="25"/>
      <c r="F582" s="25"/>
      <c r="G582" s="25"/>
      <c r="H582" s="25"/>
      <c r="I582" s="25"/>
      <c r="J582" s="25"/>
      <c r="K582" s="25"/>
      <c r="L582" s="25"/>
      <c r="M582" s="25"/>
      <c r="N582" s="25"/>
      <c r="O582" s="25"/>
      <c r="P582" s="25"/>
      <c r="Q582" s="25"/>
    </row>
    <row r="583" spans="1:17" x14ac:dyDescent="0.25">
      <c r="A583" s="25"/>
      <c r="B583" s="19" t="s">
        <v>182</v>
      </c>
      <c r="C583" s="327">
        <v>2.2556390999999999E-2</v>
      </c>
      <c r="D583" s="327">
        <v>0.110119048</v>
      </c>
      <c r="E583" s="25"/>
      <c r="F583" s="25"/>
      <c r="G583" s="25"/>
      <c r="H583" s="25"/>
      <c r="I583" s="25"/>
      <c r="J583" s="25"/>
      <c r="K583" s="25"/>
      <c r="L583" s="25"/>
      <c r="M583" s="25"/>
      <c r="N583" s="25"/>
      <c r="O583" s="25"/>
      <c r="P583" s="25"/>
      <c r="Q583" s="25"/>
    </row>
    <row r="584" spans="1:17" x14ac:dyDescent="0.25">
      <c r="A584" s="25"/>
      <c r="B584" s="25"/>
      <c r="C584" s="25"/>
      <c r="D584" s="25"/>
      <c r="E584" s="25"/>
      <c r="F584" s="25"/>
      <c r="G584" s="25"/>
      <c r="H584" s="25"/>
      <c r="I584" s="25"/>
      <c r="J584" s="25"/>
      <c r="K584" s="25"/>
      <c r="L584" s="25"/>
      <c r="M584" s="25"/>
      <c r="N584" s="25"/>
      <c r="O584" s="25"/>
      <c r="P584" s="25"/>
      <c r="Q584" s="25"/>
    </row>
    <row r="585" spans="1:17" x14ac:dyDescent="0.25">
      <c r="A585" s="25"/>
      <c r="B585" s="25"/>
      <c r="C585" s="25"/>
      <c r="D585" s="25"/>
      <c r="E585" s="25"/>
      <c r="F585" s="25" t="s">
        <v>58</v>
      </c>
      <c r="G585" s="25"/>
      <c r="H585" s="25"/>
      <c r="I585" s="25"/>
      <c r="J585" s="25"/>
      <c r="K585" s="25"/>
      <c r="L585" s="25"/>
      <c r="M585" s="25"/>
      <c r="N585" s="25"/>
      <c r="O585" s="25"/>
      <c r="P585" s="25"/>
      <c r="Q585" s="25"/>
    </row>
    <row r="586" spans="1:17" x14ac:dyDescent="0.25">
      <c r="A586" s="10" t="s">
        <v>781</v>
      </c>
      <c r="B586" s="49" t="s">
        <v>542</v>
      </c>
      <c r="C586" s="25"/>
      <c r="D586" s="25"/>
      <c r="E586" s="25"/>
      <c r="F586" s="25"/>
      <c r="G586" s="25"/>
      <c r="H586" s="25"/>
      <c r="I586" s="25"/>
      <c r="J586" s="25"/>
      <c r="K586" s="25"/>
      <c r="L586" s="25"/>
      <c r="M586" s="25"/>
      <c r="N586" s="25"/>
      <c r="O586" s="25"/>
      <c r="P586" s="25"/>
      <c r="Q586" s="25"/>
    </row>
    <row r="587" spans="1:17" x14ac:dyDescent="0.25">
      <c r="A587" s="25"/>
      <c r="B587" s="19"/>
      <c r="C587" s="312" t="s">
        <v>173</v>
      </c>
      <c r="D587" s="312" t="s">
        <v>172</v>
      </c>
      <c r="E587" s="25"/>
      <c r="F587" s="25"/>
      <c r="G587" s="25"/>
      <c r="H587" s="25"/>
      <c r="I587" s="25"/>
      <c r="J587" s="25"/>
      <c r="K587" s="25"/>
      <c r="L587" s="25"/>
      <c r="M587" s="25"/>
      <c r="N587" s="25"/>
      <c r="O587" s="25"/>
      <c r="P587" s="25"/>
      <c r="Q587" s="25"/>
    </row>
    <row r="588" spans="1:17" x14ac:dyDescent="0.25">
      <c r="A588" s="25"/>
      <c r="B588" s="19" t="s">
        <v>183</v>
      </c>
      <c r="C588" s="71">
        <v>27.753907999999999</v>
      </c>
      <c r="D588" s="71">
        <v>70.115136000000007</v>
      </c>
      <c r="E588" s="25"/>
      <c r="F588" s="25"/>
      <c r="G588" s="25"/>
      <c r="H588" s="25"/>
      <c r="I588" s="25"/>
      <c r="J588" s="25"/>
      <c r="K588" s="25"/>
      <c r="L588" s="25"/>
      <c r="M588" s="25"/>
      <c r="N588" s="25"/>
      <c r="O588" s="25"/>
      <c r="P588" s="25"/>
      <c r="Q588" s="25"/>
    </row>
    <row r="589" spans="1:17" x14ac:dyDescent="0.25">
      <c r="A589" s="25"/>
      <c r="B589" s="19" t="s">
        <v>184</v>
      </c>
      <c r="C589" s="72">
        <v>0.62602800000000003</v>
      </c>
      <c r="D589" s="72">
        <v>7.721012</v>
      </c>
      <c r="E589" s="25"/>
      <c r="F589" s="25"/>
      <c r="G589" s="25"/>
      <c r="H589" s="25"/>
      <c r="I589" s="25"/>
      <c r="J589" s="25"/>
      <c r="K589" s="25"/>
      <c r="L589" s="25"/>
      <c r="M589" s="25"/>
      <c r="N589" s="25"/>
      <c r="O589" s="25"/>
      <c r="P589" s="25"/>
      <c r="Q589" s="25"/>
    </row>
    <row r="590" spans="1:17" x14ac:dyDescent="0.25">
      <c r="A590" s="25"/>
      <c r="B590" s="16"/>
      <c r="C590" s="501"/>
      <c r="D590" s="501"/>
      <c r="E590" s="25"/>
      <c r="F590" s="25"/>
      <c r="G590" s="25"/>
      <c r="H590" s="25"/>
      <c r="I590" s="25"/>
      <c r="J590" s="25"/>
      <c r="K590" s="25"/>
      <c r="L590" s="25"/>
      <c r="M590" s="25"/>
      <c r="N590" s="25"/>
      <c r="O590" s="25"/>
      <c r="P590" s="25"/>
      <c r="Q590" s="25"/>
    </row>
    <row r="591" spans="1:17" x14ac:dyDescent="0.25">
      <c r="A591" s="49" t="s">
        <v>782</v>
      </c>
      <c r="B591" s="13" t="s">
        <v>774</v>
      </c>
      <c r="C591" s="97"/>
      <c r="D591" s="97"/>
      <c r="E591" s="390"/>
      <c r="F591" s="25"/>
      <c r="G591" s="25"/>
      <c r="H591" s="25"/>
      <c r="I591" s="25"/>
      <c r="J591" s="25"/>
      <c r="K591" s="25"/>
      <c r="L591" s="25"/>
      <c r="M591" s="25"/>
      <c r="N591" s="25"/>
      <c r="O591" s="25"/>
      <c r="P591" s="25"/>
      <c r="Q591" s="25"/>
    </row>
    <row r="592" spans="1:17" x14ac:dyDescent="0.25">
      <c r="A592" s="25"/>
      <c r="B592" s="19"/>
      <c r="C592" s="312" t="s">
        <v>173</v>
      </c>
      <c r="D592" s="312" t="s">
        <v>172</v>
      </c>
      <c r="E592" s="25"/>
      <c r="F592" s="25"/>
      <c r="G592" s="25"/>
      <c r="H592" s="25"/>
      <c r="I592" s="25"/>
      <c r="J592" s="25"/>
      <c r="K592" s="25"/>
      <c r="L592" s="25"/>
      <c r="M592" s="25"/>
      <c r="N592" s="25"/>
      <c r="O592" s="25"/>
      <c r="P592" s="25"/>
      <c r="Q592" s="25"/>
    </row>
    <row r="593" spans="1:17" x14ac:dyDescent="0.25">
      <c r="A593" s="25"/>
      <c r="B593" s="19" t="s">
        <v>564</v>
      </c>
      <c r="C593" s="327">
        <v>2.2556390999999999E-2</v>
      </c>
      <c r="D593" s="327">
        <v>0.110119048</v>
      </c>
      <c r="E593" s="25"/>
      <c r="F593" s="25"/>
      <c r="G593" s="25"/>
      <c r="H593" s="25"/>
      <c r="I593" s="25"/>
      <c r="J593" s="25"/>
      <c r="K593" s="25"/>
      <c r="L593" s="25"/>
      <c r="M593" s="25"/>
      <c r="N593" s="25"/>
      <c r="O593" s="25"/>
      <c r="P593" s="25"/>
      <c r="Q593" s="25"/>
    </row>
    <row r="594" spans="1:17" x14ac:dyDescent="0.25">
      <c r="A594" s="25"/>
      <c r="B594" s="16"/>
      <c r="C594" s="16"/>
      <c r="D594" s="16"/>
      <c r="E594" s="25"/>
      <c r="F594" s="25"/>
      <c r="G594" s="25"/>
      <c r="H594" s="25"/>
      <c r="I594" s="25"/>
      <c r="J594" s="25"/>
      <c r="K594" s="25"/>
      <c r="L594" s="25"/>
      <c r="M594" s="25"/>
      <c r="N594" s="25"/>
      <c r="O594" s="25"/>
      <c r="P594" s="25"/>
      <c r="Q594" s="25"/>
    </row>
    <row r="595" spans="1:17" x14ac:dyDescent="0.25">
      <c r="A595" s="10" t="s">
        <v>783</v>
      </c>
      <c r="B595" s="49" t="s">
        <v>550</v>
      </c>
      <c r="C595" s="25"/>
      <c r="D595" s="25"/>
      <c r="E595" s="25"/>
      <c r="F595" s="25"/>
      <c r="G595" s="25"/>
      <c r="H595" s="25"/>
      <c r="I595" s="25"/>
      <c r="J595" s="25"/>
      <c r="K595" s="25"/>
      <c r="L595" s="25"/>
      <c r="M595" s="25"/>
      <c r="N595" s="25"/>
      <c r="O595" s="25"/>
      <c r="P595" s="25"/>
      <c r="Q595" s="25"/>
    </row>
    <row r="596" spans="1:17" x14ac:dyDescent="0.25">
      <c r="A596" s="25"/>
      <c r="B596" s="19"/>
      <c r="C596" s="312" t="s">
        <v>162</v>
      </c>
      <c r="D596" s="312" t="s">
        <v>163</v>
      </c>
      <c r="E596" s="312" t="s">
        <v>164</v>
      </c>
      <c r="F596" s="312" t="s">
        <v>165</v>
      </c>
      <c r="G596" s="312" t="s">
        <v>166</v>
      </c>
      <c r="H596" s="312" t="s">
        <v>87</v>
      </c>
      <c r="I596" s="25"/>
      <c r="J596" s="25"/>
      <c r="K596" s="25"/>
      <c r="L596" s="25"/>
      <c r="M596" s="25"/>
      <c r="N596" s="25"/>
      <c r="O596" s="25"/>
      <c r="P596" s="25"/>
      <c r="Q596" s="25"/>
    </row>
    <row r="597" spans="1:17" x14ac:dyDescent="0.25">
      <c r="A597" s="25"/>
      <c r="B597" s="19" t="s">
        <v>180</v>
      </c>
      <c r="C597" s="19">
        <v>255</v>
      </c>
      <c r="D597" s="19">
        <v>90</v>
      </c>
      <c r="E597" s="19">
        <v>54</v>
      </c>
      <c r="F597" s="19">
        <v>11</v>
      </c>
      <c r="G597" s="19">
        <v>56</v>
      </c>
      <c r="H597" s="19">
        <v>3</v>
      </c>
      <c r="I597" s="25"/>
      <c r="J597" s="25"/>
      <c r="K597" s="25"/>
      <c r="L597" s="25"/>
      <c r="M597" s="25"/>
      <c r="N597" s="25"/>
      <c r="O597" s="25"/>
      <c r="P597" s="25"/>
      <c r="Q597" s="25"/>
    </row>
    <row r="598" spans="1:17" x14ac:dyDescent="0.25">
      <c r="A598" s="25"/>
      <c r="B598" s="19" t="s">
        <v>181</v>
      </c>
      <c r="C598" s="19">
        <v>19</v>
      </c>
      <c r="D598" s="19">
        <v>5</v>
      </c>
      <c r="E598" s="19">
        <v>6</v>
      </c>
      <c r="F598" s="19">
        <v>1</v>
      </c>
      <c r="G598" s="19">
        <v>9</v>
      </c>
      <c r="H598" s="19">
        <v>0</v>
      </c>
      <c r="I598" s="25"/>
      <c r="J598" s="25"/>
      <c r="K598" s="25"/>
      <c r="L598" s="25"/>
      <c r="M598" s="25"/>
      <c r="N598" s="25"/>
      <c r="O598" s="25"/>
      <c r="P598" s="25"/>
      <c r="Q598" s="25"/>
    </row>
    <row r="599" spans="1:17" x14ac:dyDescent="0.25">
      <c r="A599" s="25"/>
      <c r="B599" s="19" t="s">
        <v>183</v>
      </c>
      <c r="C599" s="72">
        <v>53.212380000000003</v>
      </c>
      <c r="D599" s="72">
        <v>18.780840000000001</v>
      </c>
      <c r="E599" s="72">
        <v>11.268504</v>
      </c>
      <c r="F599" s="72">
        <v>2.0867599999999999</v>
      </c>
      <c r="G599" s="72">
        <v>11.685855999999999</v>
      </c>
      <c r="H599" s="72">
        <v>0.62602800000000003</v>
      </c>
      <c r="I599" s="74"/>
      <c r="J599" s="25"/>
      <c r="K599" s="25"/>
      <c r="L599" s="25"/>
      <c r="M599" s="25"/>
      <c r="N599" s="25"/>
      <c r="O599" s="25"/>
      <c r="P599" s="25"/>
      <c r="Q599" s="25"/>
    </row>
    <row r="600" spans="1:17" x14ac:dyDescent="0.25">
      <c r="A600" s="25"/>
      <c r="B600" s="19" t="s">
        <v>184</v>
      </c>
      <c r="C600" s="72">
        <v>3.9648439999999998</v>
      </c>
      <c r="D600" s="72">
        <v>1.04338</v>
      </c>
      <c r="E600" s="72">
        <v>1.2520560000000001</v>
      </c>
      <c r="F600" s="72">
        <v>0.208676</v>
      </c>
      <c r="G600" s="72">
        <v>1.8780840000000001</v>
      </c>
      <c r="H600" s="71">
        <v>0</v>
      </c>
      <c r="I600" s="25"/>
      <c r="J600" s="25"/>
      <c r="K600" s="25"/>
      <c r="L600" s="25"/>
      <c r="M600" s="25"/>
      <c r="N600" s="25"/>
      <c r="O600" s="25"/>
      <c r="P600" s="25"/>
      <c r="Q600" s="25"/>
    </row>
    <row r="601" spans="1:17" x14ac:dyDescent="0.25">
      <c r="A601" s="25"/>
      <c r="B601" s="25"/>
      <c r="C601" s="25"/>
      <c r="D601" s="25"/>
      <c r="E601" s="25"/>
      <c r="F601" s="25"/>
      <c r="G601" s="25"/>
      <c r="H601" s="25"/>
      <c r="I601" s="25"/>
      <c r="J601" s="25"/>
      <c r="K601" s="25"/>
      <c r="L601" s="25"/>
      <c r="M601" s="25"/>
      <c r="N601" s="25"/>
      <c r="O601" s="25"/>
      <c r="P601" s="25"/>
      <c r="Q601" s="25"/>
    </row>
    <row r="602" spans="1:17" x14ac:dyDescent="0.25">
      <c r="A602" s="25"/>
      <c r="B602" s="25"/>
      <c r="C602" s="25"/>
      <c r="D602" s="25"/>
      <c r="E602" s="25"/>
      <c r="F602" s="25"/>
      <c r="G602" s="25"/>
      <c r="H602" s="25"/>
      <c r="I602" s="25"/>
      <c r="J602" s="25"/>
      <c r="K602" s="25"/>
      <c r="L602" s="25"/>
      <c r="M602" s="25"/>
      <c r="N602" s="25"/>
      <c r="O602" s="25"/>
      <c r="P602" s="25"/>
      <c r="Q602" s="25"/>
    </row>
    <row r="603" spans="1:17" x14ac:dyDescent="0.25">
      <c r="A603" s="10" t="s">
        <v>784</v>
      </c>
      <c r="B603" s="49" t="s">
        <v>543</v>
      </c>
      <c r="C603" s="25"/>
      <c r="D603" s="25"/>
      <c r="E603" s="25"/>
      <c r="F603" s="25"/>
      <c r="G603" s="25"/>
      <c r="H603" s="25"/>
      <c r="I603" s="25"/>
      <c r="J603" s="25"/>
      <c r="K603" s="25"/>
      <c r="L603" s="25"/>
      <c r="M603" s="25"/>
      <c r="N603" s="25"/>
      <c r="O603" s="25"/>
      <c r="P603" s="25"/>
      <c r="Q603" s="25"/>
    </row>
    <row r="604" spans="1:17" ht="30" customHeight="1" x14ac:dyDescent="0.25">
      <c r="B604" s="19"/>
      <c r="C604" s="264" t="s">
        <v>185</v>
      </c>
      <c r="D604" s="312" t="s">
        <v>186</v>
      </c>
      <c r="E604" s="25"/>
      <c r="F604" s="25"/>
      <c r="G604" s="25"/>
      <c r="H604" s="25"/>
      <c r="I604" s="25"/>
      <c r="J604" s="25"/>
      <c r="K604" s="25"/>
      <c r="L604" s="25"/>
      <c r="M604" s="25"/>
      <c r="N604" s="25"/>
      <c r="O604" s="25"/>
      <c r="P604" s="25"/>
      <c r="Q604" s="25"/>
    </row>
    <row r="605" spans="1:17" x14ac:dyDescent="0.25">
      <c r="B605" s="19" t="s">
        <v>180</v>
      </c>
      <c r="C605" s="19">
        <v>271</v>
      </c>
      <c r="D605" s="19">
        <v>198</v>
      </c>
      <c r="E605" s="25"/>
      <c r="F605" s="25"/>
      <c r="G605" s="25"/>
      <c r="H605" s="25"/>
      <c r="I605" s="25"/>
      <c r="J605" s="25"/>
      <c r="K605" s="25"/>
      <c r="L605" s="25"/>
      <c r="M605" s="25"/>
      <c r="N605" s="25"/>
      <c r="O605" s="25"/>
      <c r="P605" s="25"/>
      <c r="Q605" s="25"/>
    </row>
    <row r="606" spans="1:17" x14ac:dyDescent="0.25">
      <c r="B606" s="19" t="s">
        <v>181</v>
      </c>
      <c r="C606" s="19">
        <v>23</v>
      </c>
      <c r="D606" s="19">
        <v>17</v>
      </c>
      <c r="E606" s="25"/>
      <c r="F606" s="25"/>
      <c r="G606" s="25"/>
      <c r="H606" s="25"/>
      <c r="I606" s="25"/>
      <c r="J606" s="25"/>
      <c r="K606" s="25"/>
      <c r="L606" s="25"/>
      <c r="M606" s="25"/>
      <c r="N606" s="25"/>
      <c r="O606" s="25"/>
      <c r="P606" s="25"/>
      <c r="Q606" s="25"/>
    </row>
    <row r="607" spans="1:17" x14ac:dyDescent="0.25">
      <c r="B607" s="16" t="s">
        <v>775</v>
      </c>
      <c r="C607" s="25"/>
      <c r="D607" s="25"/>
      <c r="E607" s="25"/>
      <c r="F607" s="25"/>
      <c r="G607" s="25"/>
      <c r="H607" s="25"/>
      <c r="I607" s="25"/>
      <c r="J607" s="25"/>
      <c r="K607" s="25"/>
      <c r="L607" s="25"/>
      <c r="M607" s="25"/>
      <c r="N607" s="25"/>
      <c r="O607" s="25"/>
      <c r="P607" s="25"/>
      <c r="Q607" s="25"/>
    </row>
    <row r="608" spans="1:17" x14ac:dyDescent="0.25">
      <c r="B608" s="16"/>
      <c r="C608" s="25"/>
      <c r="D608" s="25"/>
      <c r="E608" s="25"/>
      <c r="F608" s="25"/>
      <c r="G608" s="25"/>
      <c r="H608" s="25"/>
      <c r="I608" s="25"/>
      <c r="J608" s="25"/>
      <c r="K608" s="25"/>
      <c r="L608" s="25"/>
      <c r="M608" s="25"/>
      <c r="N608" s="25"/>
      <c r="O608" s="25"/>
      <c r="P608" s="25"/>
      <c r="Q608" s="25"/>
    </row>
    <row r="609" spans="1:17" x14ac:dyDescent="0.25">
      <c r="B609" s="25"/>
      <c r="C609" s="25"/>
      <c r="D609" s="25"/>
      <c r="E609" s="25"/>
      <c r="F609" s="25"/>
      <c r="G609" s="25"/>
      <c r="H609" s="25"/>
      <c r="I609" s="25"/>
      <c r="J609" s="25"/>
      <c r="K609" s="25"/>
      <c r="L609" s="25"/>
      <c r="M609" s="25"/>
      <c r="N609" s="25"/>
      <c r="O609" s="25"/>
      <c r="P609" s="25"/>
      <c r="Q609" s="25"/>
    </row>
    <row r="610" spans="1:17" x14ac:dyDescent="0.25">
      <c r="A610" s="10" t="s">
        <v>785</v>
      </c>
      <c r="B610" s="49" t="s">
        <v>544</v>
      </c>
      <c r="C610" s="25"/>
      <c r="D610" s="25"/>
      <c r="E610" s="25"/>
      <c r="F610" s="25"/>
      <c r="G610" s="25"/>
      <c r="H610" s="25"/>
      <c r="I610" s="25"/>
      <c r="J610" s="25"/>
      <c r="K610" s="25"/>
      <c r="L610" s="25"/>
      <c r="M610" s="25"/>
      <c r="N610" s="25"/>
      <c r="O610" s="25"/>
      <c r="P610" s="25"/>
      <c r="Q610" s="25"/>
    </row>
    <row r="611" spans="1:17" x14ac:dyDescent="0.25">
      <c r="B611" s="19"/>
      <c r="C611" s="312" t="s">
        <v>187</v>
      </c>
      <c r="D611" s="312" t="s">
        <v>188</v>
      </c>
      <c r="E611" s="25"/>
      <c r="F611" s="25"/>
      <c r="G611" s="25"/>
      <c r="H611" s="25"/>
      <c r="I611" s="25"/>
      <c r="J611" s="25"/>
      <c r="K611" s="25"/>
      <c r="L611" s="25"/>
      <c r="M611" s="25"/>
      <c r="N611" s="25"/>
      <c r="O611" s="25"/>
      <c r="P611" s="25"/>
      <c r="Q611" s="25"/>
    </row>
    <row r="612" spans="1:17" x14ac:dyDescent="0.25">
      <c r="B612" s="19" t="s">
        <v>189</v>
      </c>
      <c r="C612" s="19">
        <v>224</v>
      </c>
      <c r="D612" s="19">
        <v>110</v>
      </c>
      <c r="E612" s="25"/>
      <c r="F612" s="25"/>
      <c r="G612" s="25"/>
      <c r="H612" s="25"/>
      <c r="I612" s="25"/>
      <c r="J612" s="25"/>
      <c r="K612" s="25"/>
      <c r="L612" s="25"/>
      <c r="M612" s="25"/>
      <c r="N612" s="25"/>
      <c r="O612" s="25"/>
      <c r="P612" s="25"/>
      <c r="Q612" s="25"/>
    </row>
    <row r="613" spans="1:17" x14ac:dyDescent="0.25">
      <c r="A613" s="25"/>
      <c r="B613" s="19" t="s">
        <v>94</v>
      </c>
      <c r="C613" s="19">
        <v>15</v>
      </c>
      <c r="D613" s="19">
        <v>15</v>
      </c>
      <c r="E613" s="25"/>
      <c r="F613" s="25"/>
      <c r="G613" s="25"/>
      <c r="H613" s="25"/>
      <c r="I613" s="25"/>
      <c r="J613" s="25"/>
      <c r="K613" s="25"/>
      <c r="L613" s="25"/>
      <c r="M613" s="25"/>
      <c r="N613" s="25"/>
      <c r="O613" s="25"/>
      <c r="P613" s="25"/>
      <c r="Q613" s="25"/>
    </row>
    <row r="614" spans="1:17" x14ac:dyDescent="0.25">
      <c r="A614" s="25"/>
      <c r="B614" s="19" t="s">
        <v>180</v>
      </c>
      <c r="C614" s="19">
        <v>224</v>
      </c>
      <c r="D614" s="19">
        <v>245</v>
      </c>
      <c r="E614" s="25"/>
      <c r="F614" s="25"/>
      <c r="G614" s="25"/>
      <c r="H614" s="25"/>
      <c r="I614" s="25"/>
      <c r="J614" s="25"/>
      <c r="K614" s="25"/>
      <c r="L614" s="25"/>
      <c r="M614" s="25"/>
      <c r="N614" s="25"/>
      <c r="O614" s="25"/>
      <c r="P614" s="25"/>
      <c r="Q614" s="25"/>
    </row>
    <row r="615" spans="1:17" x14ac:dyDescent="0.25">
      <c r="A615" s="25"/>
      <c r="B615" s="19" t="s">
        <v>181</v>
      </c>
      <c r="C615" s="19">
        <v>15</v>
      </c>
      <c r="D615" s="19">
        <v>15</v>
      </c>
      <c r="E615" s="25"/>
      <c r="F615" s="25"/>
      <c r="G615" s="25"/>
      <c r="H615" s="25"/>
      <c r="I615" s="25"/>
      <c r="J615" s="25"/>
      <c r="K615" s="25"/>
      <c r="L615" s="25"/>
      <c r="M615" s="25"/>
      <c r="N615" s="25"/>
      <c r="O615" s="25"/>
      <c r="P615" s="25"/>
      <c r="Q615" s="25"/>
    </row>
    <row r="616" spans="1:17" x14ac:dyDescent="0.25">
      <c r="A616" s="25"/>
      <c r="B616" s="25"/>
      <c r="C616" s="25"/>
      <c r="D616" s="25"/>
      <c r="E616" s="25"/>
      <c r="F616" s="25"/>
      <c r="G616" s="25"/>
      <c r="H616" s="25"/>
      <c r="I616" s="25"/>
      <c r="J616" s="25"/>
      <c r="K616" s="25"/>
      <c r="L616" s="25"/>
      <c r="M616" s="25"/>
      <c r="N616" s="25"/>
      <c r="O616" s="25"/>
      <c r="P616" s="25"/>
      <c r="Q616" s="25"/>
    </row>
    <row r="617" spans="1:17" x14ac:dyDescent="0.25">
      <c r="A617" s="25"/>
      <c r="B617" s="25"/>
      <c r="C617" s="25"/>
      <c r="D617" s="25"/>
      <c r="E617" s="25"/>
      <c r="F617" s="25"/>
      <c r="G617" s="25"/>
      <c r="H617" s="25"/>
      <c r="I617" s="25"/>
      <c r="J617" s="25"/>
      <c r="K617" s="25"/>
      <c r="L617" s="25"/>
      <c r="M617" s="25"/>
      <c r="N617" s="25"/>
      <c r="O617" s="25"/>
      <c r="P617" s="25"/>
      <c r="Q617" s="25"/>
    </row>
    <row r="618" spans="1:17" x14ac:dyDescent="0.25">
      <c r="A618" s="49" t="s">
        <v>786</v>
      </c>
      <c r="B618" s="107" t="s">
        <v>620</v>
      </c>
      <c r="C618" s="113"/>
      <c r="D618" s="113"/>
      <c r="E618" s="113"/>
      <c r="F618" s="113"/>
      <c r="G618" s="25"/>
      <c r="H618" s="25"/>
      <c r="I618" s="25"/>
      <c r="J618" s="25"/>
      <c r="K618" s="25"/>
      <c r="L618" s="25"/>
      <c r="M618" s="25"/>
      <c r="N618" s="25"/>
      <c r="O618" s="25"/>
      <c r="P618" s="25"/>
      <c r="Q618" s="25"/>
    </row>
    <row r="619" spans="1:17" x14ac:dyDescent="0.25">
      <c r="B619" s="284"/>
      <c r="C619" s="265" t="s">
        <v>178</v>
      </c>
      <c r="D619" s="265" t="s">
        <v>59</v>
      </c>
      <c r="E619" s="293" t="s">
        <v>452</v>
      </c>
      <c r="F619" s="180" t="s">
        <v>59</v>
      </c>
      <c r="G619" s="25"/>
      <c r="H619" s="25"/>
      <c r="I619" s="25"/>
      <c r="J619" s="25"/>
      <c r="K619" s="25"/>
      <c r="L619" s="25"/>
      <c r="M619" s="25"/>
      <c r="N619" s="25"/>
      <c r="O619" s="25"/>
      <c r="P619" s="25"/>
      <c r="Q619" s="25"/>
    </row>
    <row r="620" spans="1:17" x14ac:dyDescent="0.25">
      <c r="B620" s="62" t="s">
        <v>162</v>
      </c>
      <c r="C620" s="262">
        <v>19</v>
      </c>
      <c r="D620" s="327">
        <v>0.47499999999999998</v>
      </c>
      <c r="E620" s="502">
        <v>3.9648439999999998</v>
      </c>
      <c r="F620" s="327">
        <v>0.47499999999999998</v>
      </c>
      <c r="G620" s="391"/>
      <c r="H620" s="392"/>
      <c r="I620" s="25"/>
      <c r="J620" s="25"/>
      <c r="K620" s="25"/>
      <c r="L620" s="25"/>
      <c r="M620" s="25"/>
      <c r="N620" s="25"/>
      <c r="O620" s="25"/>
      <c r="P620" s="25"/>
      <c r="Q620" s="25"/>
    </row>
    <row r="621" spans="1:17" x14ac:dyDescent="0.25">
      <c r="B621" s="62" t="s">
        <v>163</v>
      </c>
      <c r="C621" s="262">
        <v>5</v>
      </c>
      <c r="D621" s="327">
        <v>0.125</v>
      </c>
      <c r="E621" s="502">
        <v>1.04338</v>
      </c>
      <c r="F621" s="327">
        <v>0.125</v>
      </c>
      <c r="G621" s="391"/>
      <c r="H621" s="392"/>
      <c r="I621" s="25"/>
      <c r="J621" s="25"/>
      <c r="K621" s="25"/>
      <c r="L621" s="25"/>
      <c r="M621" s="25"/>
      <c r="N621" s="25"/>
      <c r="O621" s="25"/>
      <c r="P621" s="25"/>
      <c r="Q621" s="25"/>
    </row>
    <row r="622" spans="1:17" x14ac:dyDescent="0.25">
      <c r="B622" s="62" t="s">
        <v>164</v>
      </c>
      <c r="C622" s="262">
        <v>6</v>
      </c>
      <c r="D622" s="327">
        <v>0.15</v>
      </c>
      <c r="E622" s="502">
        <v>1.2520560000000001</v>
      </c>
      <c r="F622" s="327">
        <v>0.15</v>
      </c>
      <c r="G622" s="391"/>
      <c r="H622" s="392"/>
      <c r="I622" s="25"/>
      <c r="J622" s="25"/>
      <c r="K622" s="25"/>
      <c r="L622" s="25"/>
      <c r="M622" s="25"/>
    </row>
    <row r="623" spans="1:17" x14ac:dyDescent="0.25">
      <c r="B623" s="62" t="s">
        <v>165</v>
      </c>
      <c r="C623" s="262">
        <v>1</v>
      </c>
      <c r="D623" s="327">
        <v>2.5000000000000001E-2</v>
      </c>
      <c r="E623" s="502">
        <v>0.208676</v>
      </c>
      <c r="F623" s="327">
        <v>2.5000000000000001E-2</v>
      </c>
      <c r="G623" s="390"/>
      <c r="H623" s="392"/>
      <c r="I623" s="25"/>
      <c r="J623" s="25"/>
      <c r="K623" s="25"/>
      <c r="L623" s="25"/>
      <c r="M623" s="25"/>
    </row>
    <row r="624" spans="1:17" x14ac:dyDescent="0.25">
      <c r="B624" s="62" t="s">
        <v>166</v>
      </c>
      <c r="C624" s="262">
        <v>9</v>
      </c>
      <c r="D624" s="327">
        <v>0.22500000000000001</v>
      </c>
      <c r="E624" s="502">
        <v>1.8780840000000001</v>
      </c>
      <c r="F624" s="327">
        <v>0.22500000000000001</v>
      </c>
      <c r="G624" s="391"/>
      <c r="H624" s="392"/>
      <c r="I624" s="25"/>
      <c r="J624" s="25"/>
      <c r="K624" s="25"/>
      <c r="L624" s="25"/>
      <c r="M624" s="25"/>
    </row>
    <row r="625" spans="1:13" x14ac:dyDescent="0.25">
      <c r="B625" s="62" t="s">
        <v>87</v>
      </c>
      <c r="C625" s="262"/>
      <c r="D625" s="327">
        <v>0</v>
      </c>
      <c r="E625" s="503"/>
      <c r="F625" s="327">
        <v>0</v>
      </c>
      <c r="G625" s="391"/>
      <c r="H625" s="393"/>
      <c r="I625" s="25"/>
      <c r="J625" s="25"/>
      <c r="K625" s="25"/>
      <c r="L625" s="25"/>
      <c r="M625" s="25"/>
    </row>
    <row r="626" spans="1:13" x14ac:dyDescent="0.25">
      <c r="B626" s="62" t="s">
        <v>167</v>
      </c>
      <c r="C626" s="262"/>
      <c r="D626" s="327">
        <v>0</v>
      </c>
      <c r="E626" s="503"/>
      <c r="F626" s="327">
        <v>0</v>
      </c>
      <c r="G626" s="25"/>
      <c r="H626" s="25"/>
      <c r="I626" s="25"/>
      <c r="J626" s="25"/>
      <c r="K626" s="25"/>
      <c r="L626" s="25"/>
      <c r="M626" s="25"/>
    </row>
    <row r="627" spans="1:13" x14ac:dyDescent="0.25">
      <c r="B627" s="284" t="s">
        <v>31</v>
      </c>
      <c r="C627" s="285">
        <v>40</v>
      </c>
      <c r="D627" s="327">
        <v>1</v>
      </c>
      <c r="E627" s="504">
        <v>8.3470399999999998</v>
      </c>
      <c r="F627" s="327">
        <v>1</v>
      </c>
      <c r="G627" s="25"/>
      <c r="H627" s="25"/>
      <c r="I627" s="25"/>
      <c r="J627" s="25"/>
      <c r="K627" s="25"/>
      <c r="L627" s="25"/>
      <c r="M627" s="25"/>
    </row>
    <row r="628" spans="1:13" x14ac:dyDescent="0.25">
      <c r="B628" s="281"/>
      <c r="C628" s="42"/>
      <c r="D628" s="42"/>
      <c r="E628" s="37"/>
      <c r="F628" s="165"/>
      <c r="G628" s="25"/>
      <c r="H628" s="25"/>
      <c r="I628" s="25"/>
      <c r="J628" s="25"/>
      <c r="K628" s="25"/>
      <c r="L628" s="25"/>
      <c r="M628" s="25"/>
    </row>
    <row r="629" spans="1:13" x14ac:dyDescent="0.25">
      <c r="B629" s="281"/>
      <c r="C629" s="42"/>
      <c r="D629" s="42"/>
      <c r="E629" s="37"/>
      <c r="F629" s="165"/>
      <c r="G629" s="25"/>
      <c r="H629" s="25"/>
      <c r="I629" s="25"/>
      <c r="J629" s="25"/>
      <c r="K629" s="25"/>
      <c r="L629" s="25"/>
      <c r="M629" s="25"/>
    </row>
    <row r="630" spans="1:13" x14ac:dyDescent="0.25">
      <c r="A630" s="10" t="s">
        <v>787</v>
      </c>
      <c r="B630" s="30" t="s">
        <v>627</v>
      </c>
      <c r="C630" s="30"/>
      <c r="D630" s="314"/>
      <c r="E630" s="113"/>
      <c r="F630" s="25"/>
      <c r="G630" s="25"/>
      <c r="H630" s="25"/>
      <c r="I630" s="25"/>
      <c r="J630" s="25"/>
      <c r="K630" s="25"/>
      <c r="L630" s="25"/>
      <c r="M630" s="25"/>
    </row>
    <row r="631" spans="1:13" x14ac:dyDescent="0.25">
      <c r="A631" s="38"/>
      <c r="B631" s="34" t="s">
        <v>88</v>
      </c>
      <c r="C631" s="40"/>
      <c r="D631" s="315" t="s">
        <v>178</v>
      </c>
      <c r="E631" s="316" t="s">
        <v>59</v>
      </c>
      <c r="F631" s="25"/>
      <c r="G631" s="25"/>
      <c r="H631" s="25"/>
      <c r="I631" s="25"/>
      <c r="J631" s="25"/>
      <c r="K631" s="25"/>
      <c r="L631" s="25"/>
      <c r="M631" s="25"/>
    </row>
    <row r="632" spans="1:13" x14ac:dyDescent="0.25">
      <c r="A632" s="38"/>
      <c r="B632" s="34" t="s">
        <v>89</v>
      </c>
      <c r="C632" s="34" t="s">
        <v>615</v>
      </c>
      <c r="D632" s="130"/>
      <c r="E632" s="124"/>
      <c r="F632" s="25"/>
      <c r="G632" s="25"/>
      <c r="H632" s="25"/>
      <c r="I632" s="25"/>
      <c r="J632" s="25"/>
      <c r="K632" s="25"/>
      <c r="L632" s="25"/>
      <c r="M632" s="25"/>
    </row>
    <row r="633" spans="1:13" x14ac:dyDescent="0.25">
      <c r="A633" s="38"/>
      <c r="B633" s="34"/>
      <c r="C633" s="34" t="s">
        <v>616</v>
      </c>
      <c r="D633" s="130"/>
      <c r="E633" s="124"/>
      <c r="F633" s="25"/>
      <c r="G633" s="25"/>
      <c r="H633" s="25"/>
      <c r="I633" s="25"/>
      <c r="J633" s="25"/>
      <c r="K633" s="25"/>
      <c r="L633" s="25"/>
      <c r="M633" s="25"/>
    </row>
    <row r="634" spans="1:13" x14ac:dyDescent="0.25">
      <c r="A634" s="38"/>
      <c r="B634" s="34" t="s">
        <v>15</v>
      </c>
      <c r="C634" s="34" t="s">
        <v>615</v>
      </c>
      <c r="D634" s="130"/>
      <c r="E634" s="124"/>
      <c r="F634" s="25"/>
      <c r="G634" s="25"/>
      <c r="H634" s="25"/>
      <c r="I634" s="25"/>
      <c r="J634" s="25"/>
      <c r="K634" s="25"/>
      <c r="L634" s="25"/>
      <c r="M634" s="25"/>
    </row>
    <row r="635" spans="1:13" x14ac:dyDescent="0.25">
      <c r="A635" s="38"/>
      <c r="B635" s="34"/>
      <c r="C635" s="34" t="s">
        <v>616</v>
      </c>
      <c r="D635" s="130"/>
      <c r="E635" s="124"/>
      <c r="F635" s="25"/>
      <c r="G635" s="25"/>
      <c r="H635" s="25"/>
      <c r="I635" s="25"/>
      <c r="J635" s="25"/>
      <c r="K635" s="25"/>
      <c r="L635" s="25"/>
      <c r="M635" s="25"/>
    </row>
    <row r="636" spans="1:13" x14ac:dyDescent="0.25">
      <c r="A636" s="38"/>
      <c r="B636" s="34" t="s">
        <v>16</v>
      </c>
      <c r="C636" s="34" t="s">
        <v>615</v>
      </c>
      <c r="D636" s="130"/>
      <c r="E636" s="124"/>
      <c r="F636" s="25"/>
      <c r="G636" s="25"/>
      <c r="H636" s="25"/>
      <c r="I636" s="25"/>
      <c r="J636" s="25"/>
      <c r="K636" s="25"/>
      <c r="L636" s="25"/>
      <c r="M636" s="25"/>
    </row>
    <row r="637" spans="1:13" x14ac:dyDescent="0.25">
      <c r="A637" s="38"/>
      <c r="B637" s="34"/>
      <c r="C637" s="34" t="s">
        <v>616</v>
      </c>
      <c r="D637" s="130"/>
      <c r="E637" s="124"/>
      <c r="F637" s="25"/>
      <c r="G637" s="25"/>
      <c r="H637" s="25"/>
      <c r="I637" s="25"/>
      <c r="J637" s="25"/>
      <c r="K637" s="25"/>
      <c r="L637" s="25"/>
      <c r="M637" s="25"/>
    </row>
    <row r="638" spans="1:13" x14ac:dyDescent="0.25">
      <c r="A638" s="38"/>
      <c r="B638" s="34" t="s">
        <v>17</v>
      </c>
      <c r="C638" s="34" t="s">
        <v>615</v>
      </c>
      <c r="D638" s="130"/>
      <c r="E638" s="124"/>
      <c r="F638" s="25"/>
      <c r="G638" s="25"/>
      <c r="H638" s="25"/>
      <c r="I638" s="25"/>
      <c r="J638" s="25"/>
      <c r="K638" s="25"/>
      <c r="L638" s="25"/>
      <c r="M638" s="25"/>
    </row>
    <row r="639" spans="1:13" x14ac:dyDescent="0.25">
      <c r="A639" s="38"/>
      <c r="B639" s="34"/>
      <c r="C639" s="34" t="s">
        <v>616</v>
      </c>
      <c r="D639" s="130"/>
      <c r="E639" s="124"/>
      <c r="F639" s="25"/>
      <c r="G639" s="25"/>
      <c r="H639" s="25"/>
      <c r="I639" s="25"/>
      <c r="J639" s="25"/>
      <c r="K639" s="25"/>
      <c r="L639" s="25"/>
      <c r="M639" s="25"/>
    </row>
    <row r="640" spans="1:13" x14ac:dyDescent="0.25">
      <c r="A640" s="38"/>
      <c r="B640" s="34" t="s">
        <v>90</v>
      </c>
      <c r="C640" s="34" t="s">
        <v>615</v>
      </c>
      <c r="D640" s="130"/>
      <c r="E640" s="124"/>
      <c r="F640" s="25"/>
      <c r="G640" s="25"/>
      <c r="H640" s="25"/>
      <c r="I640" s="25"/>
      <c r="J640" s="25"/>
      <c r="K640" s="25"/>
      <c r="L640" s="25"/>
      <c r="M640" s="25"/>
    </row>
    <row r="641" spans="1:13" x14ac:dyDescent="0.25">
      <c r="A641" s="38"/>
      <c r="B641" s="34"/>
      <c r="C641" s="34" t="s">
        <v>616</v>
      </c>
      <c r="D641" s="130"/>
      <c r="E641" s="124"/>
      <c r="F641" s="25"/>
      <c r="G641" s="25"/>
      <c r="H641" s="25"/>
      <c r="I641" s="25"/>
      <c r="J641" s="25"/>
      <c r="K641" s="25"/>
      <c r="L641" s="25"/>
      <c r="M641" s="25"/>
    </row>
    <row r="642" spans="1:13" x14ac:dyDescent="0.25">
      <c r="A642" s="38"/>
      <c r="B642" s="35" t="s">
        <v>613</v>
      </c>
      <c r="C642" s="34"/>
      <c r="D642" s="130"/>
      <c r="E642" s="124"/>
      <c r="F642" s="25"/>
      <c r="G642" s="25"/>
      <c r="H642" s="25"/>
      <c r="I642" s="25"/>
      <c r="J642" s="25"/>
      <c r="K642" s="25"/>
      <c r="L642" s="25"/>
      <c r="M642" s="25"/>
    </row>
    <row r="643" spans="1:13" x14ac:dyDescent="0.25">
      <c r="A643" s="38"/>
      <c r="B643" s="35" t="s">
        <v>614</v>
      </c>
      <c r="C643" s="34"/>
      <c r="D643" s="130"/>
      <c r="E643" s="124"/>
      <c r="F643" s="25"/>
      <c r="G643" s="25"/>
      <c r="H643" s="25"/>
      <c r="I643" s="25"/>
      <c r="J643" s="25"/>
      <c r="K643" s="25"/>
      <c r="L643" s="25"/>
      <c r="M643" s="25"/>
    </row>
    <row r="644" spans="1:13" x14ac:dyDescent="0.25">
      <c r="A644" s="38"/>
      <c r="B644" s="32"/>
      <c r="C644" s="31"/>
      <c r="D644" s="314"/>
      <c r="E644" s="122"/>
      <c r="F644" s="25"/>
      <c r="G644" s="25"/>
      <c r="H644" s="25"/>
      <c r="I644" s="25"/>
      <c r="J644" s="25"/>
      <c r="K644" s="25"/>
      <c r="L644" s="25"/>
      <c r="M644" s="25"/>
    </row>
    <row r="645" spans="1:13" x14ac:dyDescent="0.25">
      <c r="A645" s="38"/>
      <c r="B645" s="32"/>
      <c r="C645" s="31"/>
      <c r="D645" s="314"/>
      <c r="E645" s="122"/>
      <c r="F645" s="25"/>
      <c r="G645" s="25"/>
      <c r="H645" s="25"/>
      <c r="I645" s="25"/>
      <c r="J645" s="25"/>
      <c r="K645" s="25"/>
      <c r="L645" s="25"/>
      <c r="M645" s="25"/>
    </row>
    <row r="646" spans="1:13" x14ac:dyDescent="0.25">
      <c r="A646" s="10" t="s">
        <v>788</v>
      </c>
      <c r="B646" s="30" t="s">
        <v>626</v>
      </c>
      <c r="C646" s="30"/>
      <c r="D646" s="314"/>
      <c r="E646" s="113"/>
      <c r="F646" s="25"/>
      <c r="G646" s="25"/>
      <c r="H646" s="25"/>
      <c r="I646" s="25"/>
      <c r="J646" s="25"/>
      <c r="K646" s="25"/>
      <c r="L646" s="25"/>
      <c r="M646" s="25"/>
    </row>
    <row r="647" spans="1:13" x14ac:dyDescent="0.25">
      <c r="A647" s="38"/>
      <c r="B647" s="525" t="s">
        <v>88</v>
      </c>
      <c r="C647" s="526"/>
      <c r="D647" s="130" t="s">
        <v>553</v>
      </c>
      <c r="E647" s="124" t="s">
        <v>59</v>
      </c>
      <c r="F647" s="25"/>
      <c r="G647" s="25"/>
      <c r="H647" s="25"/>
      <c r="I647" s="25"/>
      <c r="J647" s="25"/>
      <c r="K647" s="25"/>
      <c r="L647" s="25"/>
      <c r="M647" s="25"/>
    </row>
    <row r="648" spans="1:13" x14ac:dyDescent="0.25">
      <c r="A648" s="38"/>
      <c r="B648" s="525" t="s">
        <v>89</v>
      </c>
      <c r="C648" s="525" t="s">
        <v>621</v>
      </c>
      <c r="D648" s="130"/>
      <c r="E648" s="124"/>
      <c r="F648" s="25"/>
      <c r="G648" s="25"/>
      <c r="H648" s="25"/>
      <c r="I648" s="25"/>
      <c r="J648" s="25"/>
      <c r="K648" s="25"/>
      <c r="L648" s="25"/>
      <c r="M648" s="25"/>
    </row>
    <row r="649" spans="1:13" x14ac:dyDescent="0.25">
      <c r="A649" s="38"/>
      <c r="B649" s="525"/>
      <c r="C649" s="525" t="s">
        <v>6</v>
      </c>
      <c r="D649" s="130"/>
      <c r="E649" s="124"/>
      <c r="F649" s="25"/>
      <c r="G649" s="25"/>
      <c r="H649" s="25"/>
      <c r="I649" s="25"/>
      <c r="J649" s="25"/>
      <c r="K649" s="25"/>
      <c r="L649" s="25"/>
      <c r="M649" s="25"/>
    </row>
    <row r="650" spans="1:13" x14ac:dyDescent="0.25">
      <c r="A650" s="38"/>
      <c r="B650" s="525" t="s">
        <v>15</v>
      </c>
      <c r="C650" s="525" t="s">
        <v>621</v>
      </c>
      <c r="D650" s="130"/>
      <c r="E650" s="124"/>
      <c r="F650" s="25"/>
      <c r="G650" s="25"/>
      <c r="H650" s="25"/>
      <c r="I650" s="25"/>
      <c r="J650" s="25"/>
      <c r="K650" s="25"/>
      <c r="L650" s="25"/>
      <c r="M650" s="25"/>
    </row>
    <row r="651" spans="1:13" x14ac:dyDescent="0.25">
      <c r="A651" s="38"/>
      <c r="B651" s="525"/>
      <c r="C651" s="525" t="s">
        <v>6</v>
      </c>
      <c r="D651" s="130"/>
      <c r="E651" s="124"/>
      <c r="F651" s="25"/>
      <c r="G651" s="25"/>
      <c r="H651" s="25"/>
      <c r="I651" s="25"/>
      <c r="J651" s="25"/>
      <c r="K651" s="25"/>
      <c r="L651" s="25"/>
      <c r="M651" s="25"/>
    </row>
    <row r="652" spans="1:13" x14ac:dyDescent="0.25">
      <c r="A652" s="38"/>
      <c r="B652" s="525" t="s">
        <v>16</v>
      </c>
      <c r="C652" s="525" t="s">
        <v>621</v>
      </c>
      <c r="D652" s="130"/>
      <c r="E652" s="124"/>
      <c r="F652" s="25"/>
      <c r="G652" s="25"/>
      <c r="H652" s="25"/>
      <c r="I652" s="25"/>
      <c r="J652" s="25"/>
      <c r="K652" s="25"/>
      <c r="L652" s="25"/>
      <c r="M652" s="25"/>
    </row>
    <row r="653" spans="1:13" x14ac:dyDescent="0.25">
      <c r="A653" s="38"/>
      <c r="B653" s="525"/>
      <c r="C653" s="525" t="s">
        <v>6</v>
      </c>
      <c r="D653" s="130"/>
      <c r="E653" s="124"/>
      <c r="F653" s="25"/>
      <c r="G653" s="25"/>
      <c r="H653" s="25"/>
      <c r="I653" s="25"/>
      <c r="J653" s="25"/>
      <c r="K653" s="25"/>
      <c r="L653" s="25"/>
      <c r="M653" s="25"/>
    </row>
    <row r="654" spans="1:13" x14ac:dyDescent="0.25">
      <c r="A654" s="38"/>
      <c r="B654" s="525" t="s">
        <v>17</v>
      </c>
      <c r="C654" s="525" t="s">
        <v>621</v>
      </c>
      <c r="D654" s="130"/>
      <c r="E654" s="124"/>
      <c r="F654" s="25"/>
      <c r="G654" s="25"/>
      <c r="H654" s="25"/>
      <c r="I654" s="25"/>
      <c r="J654" s="25"/>
      <c r="K654" s="25"/>
      <c r="L654" s="25"/>
      <c r="M654" s="25"/>
    </row>
    <row r="655" spans="1:13" x14ac:dyDescent="0.25">
      <c r="A655" s="38"/>
      <c r="B655" s="525"/>
      <c r="C655" s="525" t="s">
        <v>6</v>
      </c>
      <c r="D655" s="130"/>
      <c r="E655" s="124"/>
      <c r="F655" s="25"/>
      <c r="G655" s="25"/>
      <c r="H655" s="25"/>
      <c r="I655" s="25"/>
      <c r="J655" s="25"/>
      <c r="K655" s="25"/>
      <c r="L655" s="25"/>
      <c r="M655" s="25"/>
    </row>
    <row r="656" spans="1:13" x14ac:dyDescent="0.25">
      <c r="A656" s="38"/>
      <c r="B656" s="525" t="s">
        <v>90</v>
      </c>
      <c r="C656" s="525" t="s">
        <v>621</v>
      </c>
      <c r="D656" s="130"/>
      <c r="E656" s="124"/>
      <c r="F656" s="25"/>
      <c r="G656" s="25"/>
      <c r="H656" s="25"/>
      <c r="I656" s="25"/>
      <c r="J656" s="25"/>
      <c r="K656" s="25"/>
      <c r="L656" s="25"/>
      <c r="M656" s="25"/>
    </row>
    <row r="657" spans="1:13" x14ac:dyDescent="0.25">
      <c r="A657" s="38"/>
      <c r="B657" s="525"/>
      <c r="C657" s="525" t="s">
        <v>6</v>
      </c>
      <c r="D657" s="130"/>
      <c r="E657" s="124"/>
      <c r="F657" s="25"/>
      <c r="G657" s="25"/>
      <c r="H657" s="25"/>
      <c r="I657" s="25"/>
      <c r="J657" s="25"/>
      <c r="K657" s="25"/>
      <c r="L657" s="25"/>
      <c r="M657" s="25"/>
    </row>
    <row r="658" spans="1:13" x14ac:dyDescent="0.25">
      <c r="A658" s="38"/>
      <c r="B658" s="527" t="s">
        <v>613</v>
      </c>
      <c r="C658" s="525"/>
      <c r="D658" s="130"/>
      <c r="E658" s="124"/>
      <c r="F658" s="25"/>
      <c r="G658" s="25"/>
      <c r="H658" s="25"/>
      <c r="I658" s="25"/>
      <c r="J658" s="25"/>
      <c r="K658" s="25"/>
      <c r="L658" s="25"/>
      <c r="M658" s="25"/>
    </row>
    <row r="659" spans="1:13" x14ac:dyDescent="0.25">
      <c r="A659" s="38"/>
      <c r="B659" s="527" t="s">
        <v>614</v>
      </c>
      <c r="C659" s="525"/>
      <c r="D659" s="130"/>
      <c r="E659" s="124"/>
      <c r="F659" s="25"/>
      <c r="G659" s="25"/>
      <c r="H659" s="25"/>
      <c r="I659" s="25"/>
      <c r="J659" s="25"/>
      <c r="K659" s="25"/>
      <c r="L659" s="25"/>
      <c r="M659" s="25"/>
    </row>
    <row r="660" spans="1:13" x14ac:dyDescent="0.25">
      <c r="A660" s="38"/>
      <c r="B660" s="32"/>
      <c r="C660" s="31"/>
      <c r="D660" s="314"/>
      <c r="E660" s="122"/>
      <c r="F660" s="25"/>
      <c r="G660" s="25"/>
      <c r="H660" s="25"/>
      <c r="I660" s="25"/>
      <c r="J660" s="25"/>
      <c r="K660" s="25"/>
      <c r="L660" s="25"/>
      <c r="M660" s="25"/>
    </row>
    <row r="661" spans="1:13" x14ac:dyDescent="0.25">
      <c r="A661" s="38"/>
      <c r="B661" s="32"/>
      <c r="C661" s="31"/>
      <c r="D661" s="314"/>
      <c r="E661" s="122"/>
      <c r="F661" s="25"/>
      <c r="G661" s="25"/>
      <c r="H661" s="25"/>
      <c r="I661" s="25"/>
      <c r="J661" s="25"/>
      <c r="K661" s="25"/>
      <c r="L661" s="25"/>
      <c r="M661" s="25"/>
    </row>
    <row r="662" spans="1:13" x14ac:dyDescent="0.25">
      <c r="A662" s="10" t="s">
        <v>789</v>
      </c>
      <c r="B662" s="30" t="s">
        <v>625</v>
      </c>
      <c r="C662" s="30"/>
      <c r="D662" s="314"/>
      <c r="E662" s="113"/>
      <c r="F662" s="25"/>
      <c r="G662" s="25"/>
      <c r="H662" s="25"/>
      <c r="I662" s="25"/>
      <c r="J662" s="25"/>
      <c r="K662" s="25"/>
      <c r="L662" s="25"/>
      <c r="M662" s="25"/>
    </row>
    <row r="663" spans="1:13" x14ac:dyDescent="0.25">
      <c r="A663" s="38"/>
      <c r="B663" s="34" t="s">
        <v>88</v>
      </c>
      <c r="C663" s="40"/>
      <c r="D663" s="316" t="s">
        <v>59</v>
      </c>
      <c r="E663" s="25"/>
      <c r="F663" s="25"/>
      <c r="G663" s="25"/>
      <c r="H663" s="25"/>
      <c r="I663" s="25"/>
      <c r="J663" s="25"/>
      <c r="K663" s="25"/>
      <c r="L663" s="25"/>
    </row>
    <row r="664" spans="1:13" x14ac:dyDescent="0.25">
      <c r="A664" s="38"/>
      <c r="B664" s="34" t="s">
        <v>89</v>
      </c>
      <c r="C664" s="34" t="s">
        <v>622</v>
      </c>
      <c r="D664" s="124"/>
      <c r="E664" s="25"/>
      <c r="F664" s="25"/>
      <c r="G664" s="25"/>
      <c r="H664" s="25"/>
      <c r="I664" s="25"/>
      <c r="J664" s="25"/>
      <c r="K664" s="25"/>
      <c r="L664" s="25"/>
    </row>
    <row r="665" spans="1:13" x14ac:dyDescent="0.25">
      <c r="A665" s="38"/>
      <c r="B665" s="34"/>
      <c r="C665" s="34" t="s">
        <v>298</v>
      </c>
      <c r="D665" s="124"/>
      <c r="E665" s="25"/>
      <c r="F665" s="25"/>
      <c r="G665" s="25"/>
      <c r="H665" s="25"/>
      <c r="I665" s="25"/>
      <c r="J665" s="25"/>
      <c r="K665" s="25"/>
      <c r="L665" s="25"/>
    </row>
    <row r="666" spans="1:13" x14ac:dyDescent="0.25">
      <c r="A666" s="38"/>
      <c r="B666" s="34" t="s">
        <v>15</v>
      </c>
      <c r="C666" s="34" t="s">
        <v>622</v>
      </c>
      <c r="D666" s="124"/>
      <c r="E666" s="25"/>
      <c r="F666" s="25"/>
      <c r="G666" s="25"/>
      <c r="H666" s="25"/>
      <c r="I666" s="25"/>
      <c r="J666" s="25"/>
      <c r="K666" s="25"/>
      <c r="L666" s="25"/>
    </row>
    <row r="667" spans="1:13" x14ac:dyDescent="0.25">
      <c r="A667" s="38"/>
      <c r="B667" s="34"/>
      <c r="C667" s="34" t="s">
        <v>298</v>
      </c>
      <c r="D667" s="124"/>
      <c r="E667" s="25"/>
      <c r="F667" s="25"/>
      <c r="G667" s="25"/>
      <c r="H667" s="25"/>
      <c r="I667" s="25"/>
      <c r="J667" s="25"/>
      <c r="K667" s="25"/>
      <c r="L667" s="25"/>
    </row>
    <row r="668" spans="1:13" x14ac:dyDescent="0.25">
      <c r="A668" s="38"/>
      <c r="B668" s="34" t="s">
        <v>16</v>
      </c>
      <c r="C668" s="34" t="s">
        <v>622</v>
      </c>
      <c r="D668" s="124"/>
      <c r="E668" s="25"/>
      <c r="F668" s="25"/>
      <c r="G668" s="25"/>
      <c r="H668" s="25"/>
      <c r="I668" s="25"/>
      <c r="J668" s="25"/>
      <c r="K668" s="25"/>
      <c r="L668" s="25"/>
    </row>
    <row r="669" spans="1:13" x14ac:dyDescent="0.25">
      <c r="A669" s="38"/>
      <c r="B669" s="34"/>
      <c r="C669" s="34" t="s">
        <v>298</v>
      </c>
      <c r="D669" s="124"/>
      <c r="E669" s="25"/>
      <c r="F669" s="25"/>
      <c r="G669" s="25"/>
      <c r="H669" s="25"/>
      <c r="I669" s="25"/>
      <c r="J669" s="25"/>
      <c r="K669" s="25"/>
      <c r="L669" s="25"/>
    </row>
    <row r="670" spans="1:13" x14ac:dyDescent="0.25">
      <c r="A670" s="38"/>
      <c r="B670" s="34" t="s">
        <v>17</v>
      </c>
      <c r="C670" s="34" t="s">
        <v>622</v>
      </c>
      <c r="D670" s="124"/>
      <c r="E670" s="25"/>
      <c r="F670" s="25"/>
      <c r="G670" s="25"/>
      <c r="H670" s="25"/>
      <c r="I670" s="25"/>
      <c r="J670" s="25"/>
      <c r="K670" s="25"/>
      <c r="L670" s="25"/>
    </row>
    <row r="671" spans="1:13" x14ac:dyDescent="0.25">
      <c r="A671" s="38"/>
      <c r="B671" s="34"/>
      <c r="C671" s="34" t="s">
        <v>298</v>
      </c>
      <c r="D671" s="124"/>
      <c r="E671" s="25"/>
      <c r="F671" s="25"/>
      <c r="G671" s="25"/>
      <c r="H671" s="25"/>
      <c r="I671" s="25"/>
      <c r="J671" s="25"/>
      <c r="K671" s="25"/>
      <c r="L671" s="25"/>
    </row>
    <row r="672" spans="1:13" x14ac:dyDescent="0.25">
      <c r="A672" s="38"/>
      <c r="B672" s="34" t="s">
        <v>90</v>
      </c>
      <c r="C672" s="34" t="s">
        <v>622</v>
      </c>
      <c r="D672" s="124"/>
      <c r="E672" s="25"/>
      <c r="F672" s="25"/>
      <c r="G672" s="25"/>
      <c r="H672" s="25"/>
      <c r="I672" s="25"/>
      <c r="J672" s="25"/>
      <c r="K672" s="25"/>
      <c r="L672" s="25"/>
    </row>
    <row r="673" spans="1:20" x14ac:dyDescent="0.25">
      <c r="A673" s="38"/>
      <c r="B673" s="34"/>
      <c r="C673" s="34" t="s">
        <v>298</v>
      </c>
      <c r="D673" s="124"/>
      <c r="E673" s="25"/>
      <c r="F673" s="25"/>
      <c r="G673" s="25"/>
      <c r="H673" s="25"/>
      <c r="I673" s="25"/>
      <c r="J673" s="25"/>
      <c r="K673" s="25"/>
      <c r="L673" s="25"/>
    </row>
    <row r="674" spans="1:20" x14ac:dyDescent="0.25">
      <c r="A674" s="38"/>
      <c r="B674" s="35" t="s">
        <v>613</v>
      </c>
      <c r="C674" s="34"/>
      <c r="D674" s="124"/>
      <c r="E674" s="25"/>
      <c r="F674" s="25"/>
      <c r="G674" s="25"/>
      <c r="H674" s="25"/>
      <c r="I674" s="25"/>
      <c r="J674" s="25"/>
      <c r="K674" s="25"/>
      <c r="L674" s="25"/>
    </row>
    <row r="675" spans="1:20" x14ac:dyDescent="0.25">
      <c r="A675" s="38"/>
      <c r="B675" s="35" t="s">
        <v>614</v>
      </c>
      <c r="C675" s="34"/>
      <c r="D675" s="124"/>
      <c r="E675" s="25"/>
      <c r="F675" s="25"/>
      <c r="G675" s="25"/>
      <c r="H675" s="25"/>
      <c r="I675" s="25"/>
      <c r="J675" s="25"/>
      <c r="K675" s="25"/>
      <c r="L675" s="25"/>
    </row>
    <row r="676" spans="1:20" x14ac:dyDescent="0.25">
      <c r="A676" s="38"/>
      <c r="B676" s="32"/>
      <c r="C676" s="31"/>
      <c r="D676" s="314"/>
      <c r="E676" s="122"/>
      <c r="F676" s="25"/>
      <c r="G676" s="25"/>
      <c r="H676" s="25"/>
      <c r="I676" s="25"/>
      <c r="J676" s="25"/>
      <c r="K676" s="25"/>
      <c r="L676" s="25"/>
      <c r="M676" s="25"/>
    </row>
    <row r="677" spans="1:20" x14ac:dyDescent="0.25">
      <c r="A677" s="38"/>
      <c r="B677" s="32"/>
      <c r="C677" s="31"/>
      <c r="D677" s="314"/>
      <c r="E677" s="122"/>
      <c r="F677" s="25"/>
      <c r="G677" s="25"/>
      <c r="H677" s="25"/>
      <c r="I677" s="25"/>
      <c r="J677" s="25"/>
      <c r="K677" s="25"/>
      <c r="L677" s="25"/>
      <c r="M677" s="25"/>
    </row>
    <row r="678" spans="1:20" x14ac:dyDescent="0.25">
      <c r="A678" s="10" t="s">
        <v>790</v>
      </c>
      <c r="B678" s="78" t="s">
        <v>574</v>
      </c>
      <c r="C678" s="79"/>
      <c r="D678" s="79"/>
      <c r="E678" s="79"/>
      <c r="F678" s="79"/>
      <c r="G678" s="79"/>
      <c r="H678" s="79"/>
      <c r="I678" s="79"/>
      <c r="J678" s="79"/>
      <c r="K678" s="79"/>
      <c r="L678" s="79"/>
      <c r="M678" s="25"/>
      <c r="N678" s="25"/>
      <c r="O678" s="25"/>
      <c r="P678" s="25"/>
      <c r="Q678" s="25"/>
      <c r="R678" s="25"/>
      <c r="S678" s="25"/>
      <c r="T678" s="25"/>
    </row>
    <row r="679" spans="1:20" ht="30" x14ac:dyDescent="0.25">
      <c r="A679" s="25"/>
      <c r="B679" s="81"/>
      <c r="C679" s="264" t="s">
        <v>305</v>
      </c>
      <c r="D679" s="264" t="s">
        <v>306</v>
      </c>
      <c r="E679" s="264" t="s">
        <v>473</v>
      </c>
      <c r="F679" s="264" t="s">
        <v>474</v>
      </c>
      <c r="G679" s="264" t="s">
        <v>475</v>
      </c>
      <c r="H679" s="264" t="s">
        <v>702</v>
      </c>
      <c r="I679" s="264" t="s">
        <v>171</v>
      </c>
      <c r="J679" s="264" t="s">
        <v>31</v>
      </c>
      <c r="K679" s="79"/>
      <c r="L679" s="79"/>
      <c r="M679" s="25"/>
      <c r="N679" s="25"/>
      <c r="O679" s="25"/>
      <c r="P679" s="25"/>
      <c r="Q679" s="25"/>
      <c r="R679" s="25"/>
      <c r="S679" s="25"/>
      <c r="T679" s="25"/>
    </row>
    <row r="680" spans="1:20" x14ac:dyDescent="0.25">
      <c r="A680" s="25"/>
      <c r="B680" s="81" t="s">
        <v>141</v>
      </c>
      <c r="C680" s="311">
        <v>21</v>
      </c>
      <c r="D680" s="311">
        <v>45</v>
      </c>
      <c r="E680" s="311">
        <v>26</v>
      </c>
      <c r="F680" s="311">
        <v>115</v>
      </c>
      <c r="G680" s="311">
        <v>15</v>
      </c>
      <c r="H680" s="311">
        <v>36</v>
      </c>
      <c r="I680" s="311">
        <v>51</v>
      </c>
      <c r="J680" s="311">
        <v>309</v>
      </c>
      <c r="K680" s="79"/>
      <c r="L680" s="79"/>
      <c r="M680" s="25"/>
      <c r="N680" s="25"/>
      <c r="O680" s="25"/>
      <c r="P680" s="25"/>
      <c r="Q680" s="25"/>
      <c r="R680" s="25"/>
      <c r="S680" s="25"/>
      <c r="T680" s="25"/>
    </row>
    <row r="681" spans="1:20" x14ac:dyDescent="0.25">
      <c r="A681" s="25"/>
      <c r="B681" s="81" t="s">
        <v>142</v>
      </c>
      <c r="C681" s="311"/>
      <c r="D681" s="311">
        <v>14</v>
      </c>
      <c r="E681" s="311">
        <v>1</v>
      </c>
      <c r="F681" s="311">
        <v>4</v>
      </c>
      <c r="G681" s="311"/>
      <c r="H681" s="311">
        <v>2</v>
      </c>
      <c r="I681" s="311">
        <v>4</v>
      </c>
      <c r="J681" s="311">
        <v>25</v>
      </c>
      <c r="K681" s="79"/>
      <c r="L681" s="79"/>
      <c r="M681" s="25"/>
      <c r="N681" s="25"/>
      <c r="O681" s="25"/>
      <c r="P681" s="25"/>
      <c r="Q681" s="25"/>
      <c r="R681" s="25"/>
      <c r="S681" s="25"/>
      <c r="T681" s="25"/>
    </row>
    <row r="682" spans="1:20" x14ac:dyDescent="0.25">
      <c r="A682" s="25"/>
      <c r="B682" s="81" t="s">
        <v>143</v>
      </c>
      <c r="C682" s="311"/>
      <c r="D682" s="311"/>
      <c r="E682" s="311"/>
      <c r="F682" s="311"/>
      <c r="G682" s="311"/>
      <c r="H682" s="311"/>
      <c r="I682" s="311"/>
      <c r="J682" s="311">
        <v>0</v>
      </c>
      <c r="K682" s="79"/>
      <c r="L682" s="79"/>
      <c r="M682" s="25"/>
      <c r="N682" s="25"/>
      <c r="O682" s="25"/>
      <c r="P682" s="25"/>
      <c r="Q682" s="25"/>
      <c r="R682" s="25"/>
      <c r="S682" s="25"/>
      <c r="T682" s="25"/>
    </row>
    <row r="683" spans="1:20" x14ac:dyDescent="0.25">
      <c r="A683" s="25"/>
      <c r="B683" s="81" t="s">
        <v>144</v>
      </c>
      <c r="C683" s="311"/>
      <c r="D683" s="311"/>
      <c r="E683" s="311"/>
      <c r="F683" s="311"/>
      <c r="G683" s="311"/>
      <c r="H683" s="311"/>
      <c r="I683" s="311"/>
      <c r="J683" s="311">
        <v>0</v>
      </c>
      <c r="K683" s="79"/>
      <c r="L683" s="79"/>
      <c r="M683" s="25"/>
      <c r="N683" s="25"/>
      <c r="O683" s="25"/>
      <c r="P683" s="25"/>
      <c r="Q683" s="25"/>
      <c r="R683" s="25"/>
      <c r="S683" s="25"/>
      <c r="T683" s="25"/>
    </row>
    <row r="684" spans="1:20" x14ac:dyDescent="0.25">
      <c r="A684" s="25"/>
      <c r="B684" s="81" t="s">
        <v>145</v>
      </c>
      <c r="C684" s="311"/>
      <c r="D684" s="311"/>
      <c r="E684" s="311"/>
      <c r="F684" s="311"/>
      <c r="G684" s="311"/>
      <c r="H684" s="311"/>
      <c r="I684" s="311"/>
      <c r="J684" s="311">
        <v>0</v>
      </c>
      <c r="K684" s="79"/>
      <c r="L684" s="79"/>
      <c r="M684" s="25"/>
      <c r="N684" s="25"/>
      <c r="O684" s="25"/>
      <c r="P684" s="25"/>
      <c r="Q684" s="25"/>
      <c r="R684" s="25"/>
      <c r="S684" s="25"/>
      <c r="T684" s="25"/>
    </row>
    <row r="685" spans="1:20" x14ac:dyDescent="0.25">
      <c r="A685" s="25"/>
      <c r="B685" s="81" t="s">
        <v>146</v>
      </c>
      <c r="C685" s="311"/>
      <c r="D685" s="311"/>
      <c r="E685" s="311"/>
      <c r="F685" s="311"/>
      <c r="G685" s="311"/>
      <c r="H685" s="311"/>
      <c r="I685" s="311"/>
      <c r="J685" s="311">
        <v>0</v>
      </c>
      <c r="K685" s="79"/>
      <c r="L685" s="79"/>
      <c r="M685" s="25"/>
      <c r="N685" s="25"/>
      <c r="O685" s="25"/>
      <c r="P685" s="25"/>
      <c r="Q685" s="25"/>
      <c r="R685" s="25"/>
      <c r="S685" s="25"/>
      <c r="T685" s="25"/>
    </row>
    <row r="686" spans="1:20" x14ac:dyDescent="0.25">
      <c r="A686" s="25"/>
      <c r="B686" s="81" t="s">
        <v>147</v>
      </c>
      <c r="C686" s="311"/>
      <c r="D686" s="311"/>
      <c r="E686" s="311"/>
      <c r="F686" s="311"/>
      <c r="G686" s="311"/>
      <c r="H686" s="311"/>
      <c r="I686" s="311"/>
      <c r="J686" s="311">
        <v>0</v>
      </c>
      <c r="K686" s="79"/>
      <c r="L686" s="79"/>
      <c r="M686" s="25"/>
      <c r="N686" s="25"/>
      <c r="O686" s="25"/>
      <c r="P686" s="25"/>
      <c r="Q686" s="25"/>
      <c r="R686" s="25"/>
      <c r="S686" s="25"/>
      <c r="T686" s="25"/>
    </row>
    <row r="687" spans="1:20" x14ac:dyDescent="0.25">
      <c r="A687" s="25"/>
      <c r="B687" s="81" t="s">
        <v>148</v>
      </c>
      <c r="C687" s="311"/>
      <c r="D687" s="311"/>
      <c r="E687" s="311"/>
      <c r="F687" s="311"/>
      <c r="G687" s="311"/>
      <c r="H687" s="311"/>
      <c r="I687" s="311"/>
      <c r="J687" s="311">
        <v>0</v>
      </c>
      <c r="K687" s="79"/>
      <c r="L687" s="79"/>
      <c r="M687" s="25"/>
      <c r="N687" s="25"/>
      <c r="O687" s="25"/>
      <c r="P687" s="25"/>
      <c r="Q687" s="25"/>
      <c r="R687" s="25"/>
      <c r="S687" s="25"/>
      <c r="T687" s="25"/>
    </row>
    <row r="688" spans="1:20" x14ac:dyDescent="0.25">
      <c r="A688" s="25"/>
      <c r="B688" s="482" t="s">
        <v>31</v>
      </c>
      <c r="C688" s="22">
        <v>21</v>
      </c>
      <c r="D688" s="22">
        <v>59</v>
      </c>
      <c r="E688" s="22">
        <v>27</v>
      </c>
      <c r="F688" s="22">
        <v>119</v>
      </c>
      <c r="G688" s="22">
        <v>15</v>
      </c>
      <c r="H688" s="22">
        <v>38</v>
      </c>
      <c r="I688" s="22">
        <v>55</v>
      </c>
      <c r="J688" s="22">
        <v>334</v>
      </c>
      <c r="K688" s="79"/>
      <c r="L688" s="79"/>
      <c r="M688" s="25"/>
      <c r="N688" s="25"/>
      <c r="O688" s="25"/>
      <c r="P688" s="25"/>
      <c r="Q688" s="25"/>
      <c r="R688" s="25"/>
      <c r="S688" s="25"/>
      <c r="T688" s="25"/>
    </row>
    <row r="689" spans="1:20" x14ac:dyDescent="0.25">
      <c r="A689" s="25"/>
      <c r="B689" s="134"/>
      <c r="C689" s="111"/>
      <c r="D689" s="111"/>
      <c r="E689" s="111"/>
      <c r="F689" s="111"/>
      <c r="G689" s="111"/>
      <c r="H689" s="111"/>
      <c r="I689" s="111"/>
      <c r="J689" s="111"/>
      <c r="K689" s="111"/>
      <c r="L689" s="79"/>
      <c r="M689" s="25"/>
      <c r="N689" s="25"/>
      <c r="O689" s="25"/>
      <c r="P689" s="25"/>
      <c r="Q689" s="25"/>
      <c r="R689" s="25"/>
      <c r="S689" s="25"/>
      <c r="T689" s="25"/>
    </row>
    <row r="690" spans="1:20" x14ac:dyDescent="0.25">
      <c r="A690" s="25"/>
      <c r="B690" s="82"/>
      <c r="C690" s="79"/>
      <c r="D690" s="79"/>
      <c r="E690" s="79"/>
      <c r="F690" s="79"/>
      <c r="G690" s="79"/>
      <c r="H690" s="79"/>
      <c r="I690" s="79"/>
      <c r="J690" s="79"/>
      <c r="K690" s="79"/>
      <c r="L690" s="79"/>
      <c r="M690" s="25"/>
      <c r="N690" s="25"/>
      <c r="O690" s="25"/>
      <c r="P690" s="25"/>
      <c r="Q690" s="25"/>
      <c r="R690" s="25"/>
      <c r="S690" s="25"/>
      <c r="T690" s="25"/>
    </row>
    <row r="691" spans="1:20" x14ac:dyDescent="0.25">
      <c r="A691" s="10" t="s">
        <v>791</v>
      </c>
      <c r="B691" s="78" t="s">
        <v>575</v>
      </c>
      <c r="C691" s="79"/>
      <c r="D691" s="79"/>
      <c r="E691" s="79"/>
      <c r="F691" s="79"/>
      <c r="G691" s="79"/>
      <c r="H691" s="79"/>
      <c r="I691" s="79"/>
      <c r="J691" s="79"/>
      <c r="K691" s="79"/>
      <c r="L691" s="79"/>
      <c r="M691" s="25"/>
      <c r="N691" s="25"/>
      <c r="O691" s="25"/>
      <c r="P691" s="25"/>
      <c r="Q691" s="25"/>
      <c r="R691" s="25"/>
      <c r="S691" s="25"/>
      <c r="T691" s="25"/>
    </row>
    <row r="692" spans="1:20" ht="30" x14ac:dyDescent="0.25">
      <c r="A692" s="25"/>
      <c r="B692" s="81"/>
      <c r="C692" s="264" t="s">
        <v>305</v>
      </c>
      <c r="D692" s="264" t="s">
        <v>306</v>
      </c>
      <c r="E692" s="264" t="s">
        <v>473</v>
      </c>
      <c r="F692" s="264" t="s">
        <v>474</v>
      </c>
      <c r="G692" s="264" t="s">
        <v>475</v>
      </c>
      <c r="H692" s="264" t="s">
        <v>702</v>
      </c>
      <c r="I692" s="264" t="s">
        <v>171</v>
      </c>
      <c r="J692" s="264" t="s">
        <v>31</v>
      </c>
      <c r="K692" s="79"/>
      <c r="L692" s="79"/>
      <c r="M692" s="25"/>
      <c r="N692" s="25"/>
      <c r="O692" s="25"/>
      <c r="P692" s="25"/>
      <c r="Q692" s="25"/>
      <c r="R692" s="25"/>
      <c r="S692" s="25"/>
      <c r="T692" s="25"/>
    </row>
    <row r="693" spans="1:20" x14ac:dyDescent="0.25">
      <c r="A693" s="25"/>
      <c r="B693" s="81" t="s">
        <v>141</v>
      </c>
      <c r="C693" s="327">
        <v>6.2874251497005998E-2</v>
      </c>
      <c r="D693" s="327">
        <v>0.134730538922156</v>
      </c>
      <c r="E693" s="327">
        <v>7.7844311377245498E-2</v>
      </c>
      <c r="F693" s="327">
        <v>0.34431137724550903</v>
      </c>
      <c r="G693" s="327">
        <v>4.4910179640718598E-2</v>
      </c>
      <c r="H693" s="327">
        <v>0.107784431137725</v>
      </c>
      <c r="I693" s="327">
        <v>0.15269461077844299</v>
      </c>
      <c r="J693" s="327">
        <v>0.92514970059880297</v>
      </c>
      <c r="K693" s="79"/>
      <c r="L693" s="79"/>
      <c r="M693" s="25"/>
      <c r="N693" s="25"/>
      <c r="O693" s="25"/>
      <c r="P693" s="25"/>
      <c r="Q693" s="25"/>
      <c r="R693" s="25"/>
      <c r="S693" s="25"/>
      <c r="T693" s="25"/>
    </row>
    <row r="694" spans="1:20" x14ac:dyDescent="0.25">
      <c r="A694" s="25"/>
      <c r="B694" s="81" t="s">
        <v>142</v>
      </c>
      <c r="C694" s="327">
        <v>0</v>
      </c>
      <c r="D694" s="327">
        <v>4.1916167664670698E-2</v>
      </c>
      <c r="E694" s="327">
        <v>2.9940119760479E-3</v>
      </c>
      <c r="F694" s="327">
        <v>1.19760479041916E-2</v>
      </c>
      <c r="G694" s="327">
        <v>0</v>
      </c>
      <c r="H694" s="327">
        <v>5.9880239520958105E-3</v>
      </c>
      <c r="I694" s="327">
        <v>1.19760479041916E-2</v>
      </c>
      <c r="J694" s="327">
        <v>7.4850299401197612E-2</v>
      </c>
      <c r="K694" s="79"/>
      <c r="L694" s="79"/>
      <c r="M694" s="25"/>
      <c r="N694" s="25"/>
      <c r="O694" s="25"/>
      <c r="P694" s="25"/>
      <c r="Q694" s="25"/>
      <c r="R694" s="25"/>
      <c r="S694" s="25"/>
      <c r="T694" s="25"/>
    </row>
    <row r="695" spans="1:20" x14ac:dyDescent="0.25">
      <c r="A695" s="25"/>
      <c r="B695" s="81" t="s">
        <v>143</v>
      </c>
      <c r="C695" s="327">
        <v>0</v>
      </c>
      <c r="D695" s="327">
        <v>0</v>
      </c>
      <c r="E695" s="327">
        <v>0</v>
      </c>
      <c r="F695" s="327">
        <v>0</v>
      </c>
      <c r="G695" s="327">
        <v>0</v>
      </c>
      <c r="H695" s="327">
        <v>0</v>
      </c>
      <c r="I695" s="327">
        <v>0</v>
      </c>
      <c r="J695" s="327">
        <v>0</v>
      </c>
      <c r="K695" s="79"/>
      <c r="L695" s="79"/>
      <c r="M695" s="25"/>
      <c r="N695" s="25"/>
      <c r="O695" s="25"/>
      <c r="P695" s="25"/>
      <c r="Q695" s="25"/>
      <c r="R695" s="25"/>
      <c r="S695" s="25"/>
      <c r="T695" s="25"/>
    </row>
    <row r="696" spans="1:20" x14ac:dyDescent="0.25">
      <c r="A696" s="25"/>
      <c r="B696" s="81" t="s">
        <v>144</v>
      </c>
      <c r="C696" s="327">
        <v>0</v>
      </c>
      <c r="D696" s="327">
        <v>0</v>
      </c>
      <c r="E696" s="327">
        <v>0</v>
      </c>
      <c r="F696" s="327">
        <v>0</v>
      </c>
      <c r="G696" s="327">
        <v>0</v>
      </c>
      <c r="H696" s="327">
        <v>0</v>
      </c>
      <c r="I696" s="327">
        <v>0</v>
      </c>
      <c r="J696" s="327">
        <v>0</v>
      </c>
      <c r="K696" s="79"/>
      <c r="L696" s="79"/>
      <c r="M696" s="25"/>
      <c r="N696" s="25"/>
      <c r="O696" s="25"/>
      <c r="P696" s="25"/>
      <c r="Q696" s="25"/>
      <c r="R696" s="25"/>
      <c r="S696" s="25"/>
      <c r="T696" s="25"/>
    </row>
    <row r="697" spans="1:20" x14ac:dyDescent="0.25">
      <c r="A697" s="25"/>
      <c r="B697" s="81" t="s">
        <v>145</v>
      </c>
      <c r="C697" s="327">
        <v>0</v>
      </c>
      <c r="D697" s="327">
        <v>0</v>
      </c>
      <c r="E697" s="327">
        <v>0</v>
      </c>
      <c r="F697" s="327">
        <v>0</v>
      </c>
      <c r="G697" s="327">
        <v>0</v>
      </c>
      <c r="H697" s="327">
        <v>0</v>
      </c>
      <c r="I697" s="327">
        <v>0</v>
      </c>
      <c r="J697" s="327">
        <v>0</v>
      </c>
      <c r="K697" s="79"/>
      <c r="L697" s="79"/>
      <c r="M697" s="25"/>
      <c r="N697" s="25"/>
      <c r="O697" s="25"/>
      <c r="P697" s="25"/>
      <c r="Q697" s="25"/>
      <c r="R697" s="25"/>
      <c r="S697" s="25"/>
      <c r="T697" s="25"/>
    </row>
    <row r="698" spans="1:20" x14ac:dyDescent="0.25">
      <c r="A698" s="25"/>
      <c r="B698" s="81" t="s">
        <v>146</v>
      </c>
      <c r="C698" s="327">
        <v>0</v>
      </c>
      <c r="D698" s="327">
        <v>0</v>
      </c>
      <c r="E698" s="327">
        <v>0</v>
      </c>
      <c r="F698" s="327">
        <v>0</v>
      </c>
      <c r="G698" s="327">
        <v>0</v>
      </c>
      <c r="H698" s="327">
        <v>0</v>
      </c>
      <c r="I698" s="327">
        <v>0</v>
      </c>
      <c r="J698" s="327">
        <v>0</v>
      </c>
      <c r="K698" s="79"/>
      <c r="L698" s="79"/>
      <c r="M698" s="25"/>
      <c r="N698" s="25"/>
      <c r="O698" s="25"/>
      <c r="P698" s="25"/>
      <c r="Q698" s="25"/>
      <c r="R698" s="25"/>
      <c r="S698" s="25"/>
      <c r="T698" s="25"/>
    </row>
    <row r="699" spans="1:20" x14ac:dyDescent="0.25">
      <c r="A699" s="25"/>
      <c r="B699" s="81" t="s">
        <v>147</v>
      </c>
      <c r="C699" s="327">
        <v>0</v>
      </c>
      <c r="D699" s="327">
        <v>0</v>
      </c>
      <c r="E699" s="327">
        <v>0</v>
      </c>
      <c r="F699" s="327">
        <v>0</v>
      </c>
      <c r="G699" s="327">
        <v>0</v>
      </c>
      <c r="H699" s="327">
        <v>0</v>
      </c>
      <c r="I699" s="327">
        <v>0</v>
      </c>
      <c r="J699" s="327">
        <v>0</v>
      </c>
      <c r="K699" s="79"/>
      <c r="L699" s="79"/>
      <c r="M699" s="25"/>
      <c r="N699" s="25"/>
      <c r="O699" s="25"/>
      <c r="P699" s="25"/>
      <c r="Q699" s="25"/>
      <c r="R699" s="25"/>
      <c r="S699" s="25"/>
      <c r="T699" s="25"/>
    </row>
    <row r="700" spans="1:20" x14ac:dyDescent="0.25">
      <c r="A700" s="25"/>
      <c r="B700" s="81" t="s">
        <v>148</v>
      </c>
      <c r="C700" s="327">
        <v>0</v>
      </c>
      <c r="D700" s="327">
        <v>0</v>
      </c>
      <c r="E700" s="327">
        <v>0</v>
      </c>
      <c r="F700" s="327">
        <v>0</v>
      </c>
      <c r="G700" s="327">
        <v>0</v>
      </c>
      <c r="H700" s="327">
        <v>0</v>
      </c>
      <c r="I700" s="327">
        <v>0</v>
      </c>
      <c r="J700" s="327">
        <v>0</v>
      </c>
      <c r="K700" s="79"/>
      <c r="L700" s="79"/>
      <c r="M700" s="25"/>
      <c r="N700" s="25"/>
      <c r="O700" s="25"/>
      <c r="P700" s="25"/>
      <c r="Q700" s="25"/>
      <c r="R700" s="25"/>
      <c r="S700" s="25"/>
      <c r="T700" s="25"/>
    </row>
    <row r="701" spans="1:20" x14ac:dyDescent="0.25">
      <c r="A701" s="25"/>
      <c r="B701" s="482" t="s">
        <v>31</v>
      </c>
      <c r="C701" s="340">
        <v>6.2874251497005998E-2</v>
      </c>
      <c r="D701" s="340">
        <v>0.17664670658682671</v>
      </c>
      <c r="E701" s="340">
        <v>8.0838323353293398E-2</v>
      </c>
      <c r="F701" s="340">
        <v>0.35628742514970063</v>
      </c>
      <c r="G701" s="340">
        <v>4.4910179640718598E-2</v>
      </c>
      <c r="H701" s="340">
        <v>0.11377245508982081</v>
      </c>
      <c r="I701" s="340">
        <v>0.16467065868263461</v>
      </c>
      <c r="J701" s="340">
        <v>1.0000000000000007</v>
      </c>
      <c r="K701" s="79"/>
      <c r="L701" s="79"/>
      <c r="M701" s="25"/>
      <c r="N701" s="25"/>
      <c r="O701" s="25"/>
      <c r="P701" s="25"/>
      <c r="Q701" s="25"/>
      <c r="R701" s="25"/>
      <c r="S701" s="25"/>
      <c r="T701" s="25"/>
    </row>
    <row r="702" spans="1:20" x14ac:dyDescent="0.25">
      <c r="A702" s="25"/>
      <c r="B702" s="134"/>
      <c r="C702" s="111"/>
      <c r="D702" s="111"/>
      <c r="E702" s="111"/>
      <c r="F702" s="111"/>
      <c r="G702" s="111"/>
      <c r="H702" s="111"/>
      <c r="I702" s="136"/>
      <c r="J702" s="136"/>
      <c r="K702" s="135"/>
      <c r="L702" s="79"/>
      <c r="M702" s="25"/>
      <c r="N702" s="25"/>
      <c r="O702" s="25"/>
      <c r="P702" s="25"/>
      <c r="Q702" s="25"/>
      <c r="R702" s="25"/>
      <c r="S702" s="25"/>
      <c r="T702" s="25"/>
    </row>
    <row r="703" spans="1:20" x14ac:dyDescent="0.25">
      <c r="A703" s="25"/>
      <c r="B703" s="82"/>
      <c r="C703" s="79"/>
      <c r="E703" s="79"/>
      <c r="F703" s="79"/>
      <c r="G703" s="79"/>
      <c r="H703" s="79"/>
      <c r="I703" s="79"/>
      <c r="J703" s="79"/>
      <c r="K703" s="79"/>
      <c r="L703" s="79"/>
      <c r="M703" s="25"/>
      <c r="N703" s="25"/>
      <c r="O703" s="25"/>
      <c r="P703" s="25"/>
      <c r="Q703" s="25"/>
      <c r="R703" s="25"/>
      <c r="S703" s="25"/>
      <c r="T703" s="25"/>
    </row>
    <row r="704" spans="1:20" x14ac:dyDescent="0.25">
      <c r="A704" s="10" t="s">
        <v>792</v>
      </c>
      <c r="B704" s="78" t="s">
        <v>576</v>
      </c>
      <c r="C704" s="79"/>
      <c r="D704" s="79"/>
      <c r="E704" s="79"/>
      <c r="F704" s="79"/>
      <c r="G704" s="79"/>
      <c r="H704" s="79"/>
      <c r="I704" s="79"/>
      <c r="J704" s="79"/>
      <c r="K704" s="79"/>
      <c r="L704" s="79"/>
      <c r="M704" s="25"/>
      <c r="N704" s="25"/>
      <c r="O704" s="25"/>
      <c r="P704" s="25"/>
      <c r="Q704" s="25"/>
      <c r="R704" s="25"/>
      <c r="S704" s="25"/>
      <c r="T704" s="25"/>
    </row>
    <row r="705" spans="1:20" ht="30" x14ac:dyDescent="0.25">
      <c r="A705" s="25"/>
      <c r="B705" s="81"/>
      <c r="C705" s="264" t="s">
        <v>305</v>
      </c>
      <c r="D705" s="264" t="s">
        <v>306</v>
      </c>
      <c r="E705" s="264" t="s">
        <v>473</v>
      </c>
      <c r="F705" s="264" t="s">
        <v>474</v>
      </c>
      <c r="G705" s="264" t="s">
        <v>475</v>
      </c>
      <c r="H705" s="264" t="s">
        <v>702</v>
      </c>
      <c r="I705" s="264" t="s">
        <v>171</v>
      </c>
      <c r="J705" s="264" t="s">
        <v>31</v>
      </c>
      <c r="K705" s="79"/>
      <c r="L705" s="79"/>
      <c r="M705" s="25"/>
      <c r="N705" s="25"/>
      <c r="O705" s="25"/>
      <c r="P705" s="25"/>
      <c r="Q705" s="25"/>
      <c r="R705" s="25"/>
      <c r="S705" s="25"/>
      <c r="T705" s="25"/>
    </row>
    <row r="706" spans="1:20" x14ac:dyDescent="0.25">
      <c r="A706" s="25"/>
      <c r="B706" s="81" t="s">
        <v>141</v>
      </c>
      <c r="C706" s="311">
        <v>4</v>
      </c>
      <c r="D706" s="311">
        <v>5</v>
      </c>
      <c r="E706" s="311">
        <v>2</v>
      </c>
      <c r="F706" s="311">
        <v>4</v>
      </c>
      <c r="G706" s="311">
        <v>3</v>
      </c>
      <c r="H706" s="311">
        <v>2</v>
      </c>
      <c r="I706" s="311">
        <v>2</v>
      </c>
      <c r="J706" s="311">
        <v>22</v>
      </c>
      <c r="K706" s="79"/>
      <c r="L706" s="79"/>
      <c r="M706" s="25"/>
      <c r="N706" s="25"/>
      <c r="O706" s="25"/>
      <c r="P706" s="25"/>
      <c r="Q706" s="25"/>
      <c r="R706" s="25"/>
      <c r="S706" s="25"/>
      <c r="T706" s="25"/>
    </row>
    <row r="707" spans="1:20" x14ac:dyDescent="0.25">
      <c r="A707" s="25"/>
      <c r="B707" s="81" t="s">
        <v>142</v>
      </c>
      <c r="C707" s="311"/>
      <c r="D707" s="311">
        <v>4</v>
      </c>
      <c r="E707" s="311"/>
      <c r="F707" s="311"/>
      <c r="G707" s="311"/>
      <c r="H707" s="311"/>
      <c r="I707" s="311">
        <v>1</v>
      </c>
      <c r="J707" s="311">
        <v>5</v>
      </c>
      <c r="K707" s="79"/>
      <c r="L707" s="79"/>
      <c r="M707" s="25"/>
      <c r="N707" s="25"/>
      <c r="O707" s="25"/>
      <c r="P707" s="25"/>
      <c r="Q707" s="25"/>
      <c r="R707" s="25"/>
      <c r="S707" s="25"/>
      <c r="T707" s="25"/>
    </row>
    <row r="708" spans="1:20" x14ac:dyDescent="0.25">
      <c r="A708" s="25"/>
      <c r="B708" s="81" t="s">
        <v>143</v>
      </c>
      <c r="C708" s="311"/>
      <c r="D708" s="311"/>
      <c r="E708" s="311"/>
      <c r="F708" s="311"/>
      <c r="G708" s="311"/>
      <c r="H708" s="311"/>
      <c r="I708" s="311"/>
      <c r="J708" s="311">
        <v>0</v>
      </c>
      <c r="K708" s="79"/>
      <c r="L708" s="79"/>
      <c r="M708" s="25"/>
      <c r="N708" s="25"/>
      <c r="O708" s="25"/>
      <c r="P708" s="25"/>
      <c r="Q708" s="25"/>
      <c r="R708" s="25"/>
      <c r="S708" s="25"/>
      <c r="T708" s="25"/>
    </row>
    <row r="709" spans="1:20" x14ac:dyDescent="0.25">
      <c r="A709" s="25"/>
      <c r="B709" s="81" t="s">
        <v>144</v>
      </c>
      <c r="C709" s="311"/>
      <c r="D709" s="311"/>
      <c r="E709" s="311"/>
      <c r="F709" s="311"/>
      <c r="G709" s="311"/>
      <c r="H709" s="311"/>
      <c r="I709" s="311"/>
      <c r="J709" s="311">
        <v>0</v>
      </c>
      <c r="K709" s="79"/>
      <c r="L709" s="79"/>
      <c r="M709" s="25"/>
      <c r="N709" s="25"/>
      <c r="O709" s="25"/>
      <c r="P709" s="25"/>
      <c r="Q709" s="25"/>
      <c r="R709" s="25"/>
      <c r="S709" s="25"/>
      <c r="T709" s="25"/>
    </row>
    <row r="710" spans="1:20" x14ac:dyDescent="0.25">
      <c r="A710" s="25"/>
      <c r="B710" s="81" t="s">
        <v>145</v>
      </c>
      <c r="C710" s="311"/>
      <c r="D710" s="311"/>
      <c r="E710" s="311"/>
      <c r="F710" s="311"/>
      <c r="G710" s="311"/>
      <c r="H710" s="311"/>
      <c r="I710" s="311"/>
      <c r="J710" s="311">
        <v>0</v>
      </c>
      <c r="K710" s="79"/>
      <c r="L710" s="79"/>
      <c r="M710" s="25"/>
      <c r="N710" s="25"/>
      <c r="O710" s="25"/>
      <c r="P710" s="25"/>
      <c r="Q710" s="25"/>
      <c r="R710" s="25"/>
      <c r="S710" s="25"/>
      <c r="T710" s="25"/>
    </row>
    <row r="711" spans="1:20" x14ac:dyDescent="0.25">
      <c r="A711" s="25"/>
      <c r="B711" s="81" t="s">
        <v>146</v>
      </c>
      <c r="C711" s="311"/>
      <c r="D711" s="311"/>
      <c r="E711" s="311"/>
      <c r="F711" s="311"/>
      <c r="G711" s="311"/>
      <c r="H711" s="311"/>
      <c r="I711" s="311"/>
      <c r="J711" s="311">
        <v>0</v>
      </c>
      <c r="K711" s="79"/>
      <c r="L711" s="79"/>
      <c r="M711" s="25"/>
      <c r="N711" s="25"/>
      <c r="O711" s="25"/>
      <c r="P711" s="25"/>
      <c r="Q711" s="25"/>
      <c r="R711" s="25"/>
      <c r="S711" s="25"/>
      <c r="T711" s="25"/>
    </row>
    <row r="712" spans="1:20" x14ac:dyDescent="0.25">
      <c r="A712" s="25"/>
      <c r="B712" s="81" t="s">
        <v>147</v>
      </c>
      <c r="C712" s="311"/>
      <c r="D712" s="311"/>
      <c r="E712" s="311"/>
      <c r="F712" s="311"/>
      <c r="G712" s="311"/>
      <c r="H712" s="311"/>
      <c r="I712" s="311"/>
      <c r="J712" s="311">
        <v>0</v>
      </c>
      <c r="K712" s="79"/>
      <c r="L712" s="79"/>
      <c r="M712" s="25"/>
      <c r="N712" s="25"/>
      <c r="O712" s="25"/>
      <c r="P712" s="25"/>
      <c r="Q712" s="25"/>
      <c r="R712" s="25"/>
      <c r="S712" s="25"/>
      <c r="T712" s="25"/>
    </row>
    <row r="713" spans="1:20" x14ac:dyDescent="0.25">
      <c r="A713" s="25"/>
      <c r="B713" s="81" t="s">
        <v>148</v>
      </c>
      <c r="C713" s="311"/>
      <c r="D713" s="311"/>
      <c r="E713" s="311"/>
      <c r="F713" s="311"/>
      <c r="G713" s="311"/>
      <c r="H713" s="311"/>
      <c r="I713" s="311"/>
      <c r="J713" s="311">
        <v>0</v>
      </c>
      <c r="K713" s="79"/>
      <c r="L713" s="79"/>
      <c r="M713" s="25"/>
      <c r="N713" s="25"/>
      <c r="O713" s="25"/>
      <c r="P713" s="25"/>
      <c r="Q713" s="25"/>
      <c r="R713" s="25"/>
      <c r="S713" s="25"/>
      <c r="T713" s="25"/>
    </row>
    <row r="714" spans="1:20" x14ac:dyDescent="0.25">
      <c r="A714" s="25"/>
      <c r="B714" s="482" t="s">
        <v>31</v>
      </c>
      <c r="C714" s="22">
        <v>4</v>
      </c>
      <c r="D714" s="22">
        <v>9</v>
      </c>
      <c r="E714" s="22">
        <v>2</v>
      </c>
      <c r="F714" s="22">
        <v>4</v>
      </c>
      <c r="G714" s="22">
        <v>3</v>
      </c>
      <c r="H714" s="22">
        <v>2</v>
      </c>
      <c r="I714" s="22">
        <v>3</v>
      </c>
      <c r="J714" s="22">
        <v>27</v>
      </c>
      <c r="K714" s="79"/>
      <c r="L714" s="79"/>
      <c r="M714" s="25"/>
      <c r="N714" s="25"/>
      <c r="O714" s="25"/>
      <c r="P714" s="25"/>
      <c r="Q714" s="25"/>
      <c r="R714" s="25"/>
      <c r="S714" s="25"/>
      <c r="T714" s="25"/>
    </row>
    <row r="715" spans="1:20" x14ac:dyDescent="0.25">
      <c r="A715" s="25"/>
      <c r="B715" s="134"/>
      <c r="C715" s="111"/>
      <c r="D715" s="111"/>
      <c r="E715" s="111"/>
      <c r="F715" s="111"/>
      <c r="G715" s="111"/>
      <c r="H715" s="111"/>
      <c r="I715" s="111"/>
      <c r="J715" s="111"/>
      <c r="K715" s="79"/>
      <c r="L715" s="79"/>
      <c r="M715" s="25"/>
      <c r="N715" s="25"/>
      <c r="O715" s="25"/>
      <c r="P715" s="25"/>
      <c r="Q715" s="25"/>
      <c r="R715" s="25"/>
      <c r="S715" s="25"/>
      <c r="T715" s="25"/>
    </row>
    <row r="716" spans="1:20" x14ac:dyDescent="0.25">
      <c r="A716" s="25"/>
      <c r="B716" s="82"/>
      <c r="C716" s="79"/>
      <c r="D716" s="79"/>
      <c r="E716" s="79"/>
      <c r="F716" s="79"/>
      <c r="G716" s="79"/>
      <c r="H716" s="79"/>
      <c r="I716" s="79"/>
      <c r="J716" s="79"/>
      <c r="K716" s="79"/>
      <c r="L716" s="79"/>
      <c r="M716" s="25"/>
      <c r="N716" s="25"/>
      <c r="O716" s="25"/>
      <c r="P716" s="25"/>
      <c r="Q716" s="25"/>
      <c r="R716" s="25"/>
      <c r="S716" s="25"/>
      <c r="T716" s="25"/>
    </row>
    <row r="717" spans="1:20" x14ac:dyDescent="0.25">
      <c r="A717" s="10" t="s">
        <v>793</v>
      </c>
      <c r="B717" s="78" t="s">
        <v>577</v>
      </c>
      <c r="C717" s="79"/>
      <c r="D717" s="79"/>
      <c r="E717" s="79"/>
      <c r="F717" s="79"/>
      <c r="G717" s="79"/>
      <c r="H717" s="79"/>
      <c r="I717" s="79"/>
      <c r="J717" s="79"/>
      <c r="K717" s="79"/>
      <c r="L717" s="79"/>
      <c r="M717" s="25"/>
      <c r="N717" s="25"/>
      <c r="O717" s="25"/>
      <c r="P717" s="25"/>
      <c r="Q717" s="25"/>
      <c r="R717" s="25"/>
      <c r="S717" s="25"/>
      <c r="T717" s="25"/>
    </row>
    <row r="718" spans="1:20" ht="30" x14ac:dyDescent="0.25">
      <c r="A718" s="25"/>
      <c r="B718" s="81"/>
      <c r="C718" s="264" t="s">
        <v>305</v>
      </c>
      <c r="D718" s="264" t="s">
        <v>306</v>
      </c>
      <c r="E718" s="264" t="s">
        <v>473</v>
      </c>
      <c r="F718" s="264" t="s">
        <v>474</v>
      </c>
      <c r="G718" s="264" t="s">
        <v>475</v>
      </c>
      <c r="H718" s="264" t="s">
        <v>702</v>
      </c>
      <c r="I718" s="264" t="s">
        <v>171</v>
      </c>
      <c r="J718" s="264" t="s">
        <v>31</v>
      </c>
      <c r="K718" s="79"/>
      <c r="L718" s="79"/>
      <c r="M718" s="25"/>
      <c r="N718" s="25"/>
      <c r="O718" s="25"/>
      <c r="P718" s="25"/>
      <c r="Q718" s="25"/>
      <c r="R718" s="25"/>
      <c r="S718" s="25"/>
      <c r="T718" s="25"/>
    </row>
    <row r="719" spans="1:20" x14ac:dyDescent="0.25">
      <c r="A719" s="25"/>
      <c r="B719" s="81" t="s">
        <v>141</v>
      </c>
      <c r="C719" s="327">
        <v>0.148148148148148</v>
      </c>
      <c r="D719" s="327">
        <v>0.18518518518518501</v>
      </c>
      <c r="E719" s="327">
        <v>7.4074074074074098E-2</v>
      </c>
      <c r="F719" s="327">
        <v>0.148148148148148</v>
      </c>
      <c r="G719" s="327">
        <v>0.11111111111111099</v>
      </c>
      <c r="H719" s="327">
        <v>7.4074074074074098E-2</v>
      </c>
      <c r="I719" s="327">
        <v>7.4074074074074098E-2</v>
      </c>
      <c r="J719" s="327">
        <v>0.81481481481481421</v>
      </c>
      <c r="K719" s="79"/>
      <c r="L719" s="79"/>
      <c r="M719" s="25"/>
      <c r="N719" s="25"/>
      <c r="O719" s="25"/>
      <c r="P719" s="25"/>
      <c r="Q719" s="25"/>
      <c r="R719" s="25"/>
      <c r="S719" s="25"/>
      <c r="T719" s="25"/>
    </row>
    <row r="720" spans="1:20" x14ac:dyDescent="0.25">
      <c r="A720" s="25"/>
      <c r="B720" s="81" t="s">
        <v>142</v>
      </c>
      <c r="C720" s="327">
        <v>0</v>
      </c>
      <c r="D720" s="327">
        <v>0.148148148148148</v>
      </c>
      <c r="E720" s="327">
        <v>0</v>
      </c>
      <c r="F720" s="327">
        <v>0</v>
      </c>
      <c r="G720" s="327">
        <v>0</v>
      </c>
      <c r="H720" s="327">
        <v>0</v>
      </c>
      <c r="I720" s="327">
        <v>3.7037037037037E-2</v>
      </c>
      <c r="J720" s="327">
        <v>0.18518518518518501</v>
      </c>
      <c r="K720" s="79"/>
      <c r="L720" s="79"/>
      <c r="M720" s="25"/>
      <c r="N720" s="25"/>
      <c r="O720" s="25"/>
      <c r="P720" s="25"/>
      <c r="Q720" s="25"/>
      <c r="R720" s="25"/>
      <c r="S720" s="25"/>
      <c r="T720" s="25"/>
    </row>
    <row r="721" spans="1:20" x14ac:dyDescent="0.25">
      <c r="A721" s="25"/>
      <c r="B721" s="81" t="s">
        <v>143</v>
      </c>
      <c r="C721" s="327">
        <v>0</v>
      </c>
      <c r="D721" s="327">
        <v>0</v>
      </c>
      <c r="E721" s="327">
        <v>0</v>
      </c>
      <c r="F721" s="327">
        <v>0</v>
      </c>
      <c r="G721" s="327">
        <v>0</v>
      </c>
      <c r="H721" s="327">
        <v>0</v>
      </c>
      <c r="I721" s="327">
        <v>0</v>
      </c>
      <c r="J721" s="327">
        <v>0</v>
      </c>
      <c r="K721" s="79"/>
      <c r="L721" s="79"/>
      <c r="M721" s="25"/>
      <c r="N721" s="25"/>
      <c r="O721" s="25"/>
      <c r="P721" s="25"/>
      <c r="Q721" s="25"/>
      <c r="R721" s="25"/>
      <c r="S721" s="25"/>
      <c r="T721" s="25"/>
    </row>
    <row r="722" spans="1:20" x14ac:dyDescent="0.25">
      <c r="A722" s="25"/>
      <c r="B722" s="81" t="s">
        <v>144</v>
      </c>
      <c r="C722" s="327">
        <v>0</v>
      </c>
      <c r="D722" s="327">
        <v>0</v>
      </c>
      <c r="E722" s="327">
        <v>0</v>
      </c>
      <c r="F722" s="327">
        <v>0</v>
      </c>
      <c r="G722" s="327">
        <v>0</v>
      </c>
      <c r="H722" s="327">
        <v>0</v>
      </c>
      <c r="I722" s="327">
        <v>0</v>
      </c>
      <c r="J722" s="327">
        <v>0</v>
      </c>
      <c r="K722" s="79"/>
      <c r="L722" s="79"/>
      <c r="M722" s="25"/>
      <c r="N722" s="25"/>
      <c r="O722" s="25"/>
      <c r="P722" s="25"/>
      <c r="Q722" s="25"/>
      <c r="R722" s="25"/>
      <c r="S722" s="25"/>
      <c r="T722" s="25"/>
    </row>
    <row r="723" spans="1:20" x14ac:dyDescent="0.25">
      <c r="A723" s="25"/>
      <c r="B723" s="81" t="s">
        <v>145</v>
      </c>
      <c r="C723" s="327">
        <v>0</v>
      </c>
      <c r="D723" s="327">
        <v>0</v>
      </c>
      <c r="E723" s="327">
        <v>0</v>
      </c>
      <c r="F723" s="327">
        <v>0</v>
      </c>
      <c r="G723" s="327">
        <v>0</v>
      </c>
      <c r="H723" s="327">
        <v>0</v>
      </c>
      <c r="I723" s="327">
        <v>0</v>
      </c>
      <c r="J723" s="327">
        <v>0</v>
      </c>
      <c r="K723" s="79"/>
      <c r="L723" s="79"/>
      <c r="M723" s="25"/>
      <c r="N723" s="25"/>
      <c r="O723" s="25"/>
      <c r="P723" s="25"/>
      <c r="Q723" s="25"/>
      <c r="R723" s="25"/>
      <c r="S723" s="25"/>
      <c r="T723" s="25"/>
    </row>
    <row r="724" spans="1:20" x14ac:dyDescent="0.25">
      <c r="A724" s="25"/>
      <c r="B724" s="81" t="s">
        <v>146</v>
      </c>
      <c r="C724" s="327">
        <v>0</v>
      </c>
      <c r="D724" s="327">
        <v>0</v>
      </c>
      <c r="E724" s="327">
        <v>0</v>
      </c>
      <c r="F724" s="327">
        <v>0</v>
      </c>
      <c r="G724" s="327">
        <v>0</v>
      </c>
      <c r="H724" s="327">
        <v>0</v>
      </c>
      <c r="I724" s="327">
        <v>0</v>
      </c>
      <c r="J724" s="327">
        <v>0</v>
      </c>
      <c r="K724" s="79"/>
      <c r="L724" s="79"/>
      <c r="M724" s="25" t="s">
        <v>58</v>
      </c>
      <c r="N724" s="25"/>
      <c r="O724" s="25"/>
      <c r="P724" s="25"/>
      <c r="Q724" s="25"/>
      <c r="R724" s="25"/>
      <c r="S724" s="25"/>
      <c r="T724" s="25"/>
    </row>
    <row r="725" spans="1:20" x14ac:dyDescent="0.25">
      <c r="A725" s="25"/>
      <c r="B725" s="81" t="s">
        <v>147</v>
      </c>
      <c r="C725" s="327">
        <v>0</v>
      </c>
      <c r="D725" s="327">
        <v>0</v>
      </c>
      <c r="E725" s="327">
        <v>0</v>
      </c>
      <c r="F725" s="327">
        <v>0</v>
      </c>
      <c r="G725" s="327">
        <v>0</v>
      </c>
      <c r="H725" s="327">
        <v>0</v>
      </c>
      <c r="I725" s="327">
        <v>0</v>
      </c>
      <c r="J725" s="327">
        <v>0</v>
      </c>
      <c r="K725" s="79"/>
      <c r="L725" s="79"/>
      <c r="M725" s="25"/>
      <c r="N725" s="25"/>
      <c r="O725" s="25"/>
      <c r="P725" s="25"/>
      <c r="Q725" s="25"/>
      <c r="R725" s="25"/>
      <c r="S725" s="25"/>
      <c r="T725" s="25"/>
    </row>
    <row r="726" spans="1:20" x14ac:dyDescent="0.25">
      <c r="A726" s="25"/>
      <c r="B726" s="81" t="s">
        <v>148</v>
      </c>
      <c r="C726" s="327">
        <v>0</v>
      </c>
      <c r="D726" s="327">
        <v>0</v>
      </c>
      <c r="E726" s="327">
        <v>0</v>
      </c>
      <c r="F726" s="327">
        <v>0</v>
      </c>
      <c r="G726" s="327">
        <v>0</v>
      </c>
      <c r="H726" s="327">
        <v>0</v>
      </c>
      <c r="I726" s="327">
        <v>0</v>
      </c>
      <c r="J726" s="327">
        <v>0</v>
      </c>
      <c r="K726" s="79"/>
      <c r="L726" s="79"/>
      <c r="M726" s="25"/>
      <c r="N726" s="25"/>
      <c r="O726" s="25"/>
      <c r="P726" s="25"/>
      <c r="Q726" s="25"/>
      <c r="R726" s="25"/>
      <c r="S726" s="25"/>
      <c r="T726" s="25"/>
    </row>
    <row r="727" spans="1:20" x14ac:dyDescent="0.25">
      <c r="A727" s="25"/>
      <c r="B727" s="482" t="s">
        <v>31</v>
      </c>
      <c r="C727" s="340">
        <v>0.148148148148148</v>
      </c>
      <c r="D727" s="340">
        <v>0.33333333333333298</v>
      </c>
      <c r="E727" s="340">
        <v>7.4074074074074098E-2</v>
      </c>
      <c r="F727" s="340">
        <v>0.148148148148148</v>
      </c>
      <c r="G727" s="340">
        <v>0.11111111111111099</v>
      </c>
      <c r="H727" s="340">
        <v>7.4074074074074098E-2</v>
      </c>
      <c r="I727" s="340">
        <v>0.1111111111111111</v>
      </c>
      <c r="J727" s="340">
        <v>0.99999999999999933</v>
      </c>
      <c r="K727" s="79"/>
      <c r="L727" s="79"/>
      <c r="M727" s="25"/>
      <c r="N727" s="25"/>
      <c r="O727" s="25"/>
      <c r="P727" s="25"/>
      <c r="Q727" s="25"/>
      <c r="R727" s="25"/>
      <c r="S727" s="25"/>
      <c r="T727" s="25"/>
    </row>
    <row r="728" spans="1:20" x14ac:dyDescent="0.25">
      <c r="A728" s="25"/>
      <c r="B728" s="134"/>
      <c r="C728" s="111"/>
      <c r="D728" s="111"/>
      <c r="E728" s="111"/>
      <c r="F728" s="111"/>
      <c r="G728" s="111"/>
      <c r="H728" s="106"/>
      <c r="I728" s="106"/>
      <c r="J728" s="111"/>
      <c r="K728" s="79"/>
      <c r="L728" s="79"/>
      <c r="M728" s="25"/>
      <c r="N728" s="25"/>
      <c r="O728" s="25"/>
      <c r="P728" s="25"/>
      <c r="Q728" s="25"/>
      <c r="R728" s="25"/>
      <c r="S728" s="25"/>
      <c r="T728" s="25"/>
    </row>
    <row r="729" spans="1:20" x14ac:dyDescent="0.25">
      <c r="A729" s="25"/>
      <c r="B729" s="82"/>
      <c r="C729" s="79"/>
      <c r="D729" s="79"/>
      <c r="E729" s="79"/>
      <c r="F729" s="79"/>
      <c r="G729" s="79"/>
      <c r="H729" s="79"/>
      <c r="I729" s="79"/>
      <c r="J729" s="79"/>
      <c r="K729" s="79"/>
      <c r="L729" s="79"/>
      <c r="M729" s="25"/>
      <c r="N729" s="25"/>
      <c r="O729" s="25"/>
      <c r="P729" s="25"/>
      <c r="Q729" s="25"/>
      <c r="R729" s="25"/>
      <c r="S729" s="25"/>
      <c r="T729" s="25"/>
    </row>
    <row r="730" spans="1:20" x14ac:dyDescent="0.25">
      <c r="A730" s="10" t="s">
        <v>794</v>
      </c>
      <c r="B730" s="78" t="s">
        <v>578</v>
      </c>
      <c r="C730" s="79"/>
      <c r="D730" s="79"/>
      <c r="E730" s="79"/>
      <c r="F730" s="79"/>
      <c r="G730" s="79"/>
      <c r="H730" s="79"/>
      <c r="I730" s="79"/>
      <c r="J730" s="79"/>
      <c r="K730" s="79"/>
      <c r="L730" s="79"/>
      <c r="M730" s="25"/>
      <c r="N730" s="25"/>
      <c r="O730" s="25"/>
      <c r="P730" s="25"/>
      <c r="Q730" s="25"/>
      <c r="R730" s="25"/>
      <c r="S730" s="25"/>
      <c r="T730" s="25"/>
    </row>
    <row r="731" spans="1:20" ht="30" x14ac:dyDescent="0.25">
      <c r="A731" s="25"/>
      <c r="B731" s="81"/>
      <c r="C731" s="264" t="s">
        <v>305</v>
      </c>
      <c r="D731" s="264" t="s">
        <v>306</v>
      </c>
      <c r="E731" s="264" t="s">
        <v>473</v>
      </c>
      <c r="F731" s="264" t="s">
        <v>474</v>
      </c>
      <c r="G731" s="264" t="s">
        <v>475</v>
      </c>
      <c r="H731" s="264" t="s">
        <v>702</v>
      </c>
      <c r="I731" s="264" t="s">
        <v>171</v>
      </c>
      <c r="J731" s="264" t="s">
        <v>31</v>
      </c>
      <c r="K731" s="79"/>
      <c r="L731" s="79"/>
      <c r="M731" s="25"/>
      <c r="N731" s="25"/>
      <c r="O731" s="25"/>
      <c r="P731" s="25"/>
      <c r="Q731" s="25"/>
      <c r="R731" s="25"/>
      <c r="S731" s="25"/>
      <c r="T731" s="25"/>
    </row>
    <row r="732" spans="1:20" x14ac:dyDescent="0.25">
      <c r="A732" s="25"/>
      <c r="B732" s="81" t="s">
        <v>141</v>
      </c>
      <c r="C732" s="100">
        <v>5.0082240000000002</v>
      </c>
      <c r="D732" s="100">
        <v>12.52056</v>
      </c>
      <c r="E732" s="100">
        <v>6.677632</v>
      </c>
      <c r="F732" s="100">
        <v>30.258019999999998</v>
      </c>
      <c r="G732" s="100">
        <v>4.5908720000000001</v>
      </c>
      <c r="H732" s="100">
        <v>8.5557160000000003</v>
      </c>
      <c r="I732" s="100">
        <v>14.60732</v>
      </c>
      <c r="J732" s="100">
        <v>82.218344000000002</v>
      </c>
      <c r="K732" s="79"/>
      <c r="L732" s="79"/>
      <c r="M732" s="25"/>
      <c r="N732" s="25"/>
      <c r="O732" s="25"/>
      <c r="P732" s="25"/>
      <c r="Q732" s="25"/>
      <c r="R732" s="25"/>
      <c r="S732" s="25"/>
      <c r="T732" s="25"/>
    </row>
    <row r="733" spans="1:20" x14ac:dyDescent="0.25">
      <c r="A733" s="25"/>
      <c r="B733" s="81" t="s">
        <v>142</v>
      </c>
      <c r="C733" s="100"/>
      <c r="D733" s="100">
        <v>8.7643920000000008</v>
      </c>
      <c r="E733" s="100">
        <v>0.62602800000000003</v>
      </c>
      <c r="F733" s="100">
        <v>2.5041120000000001</v>
      </c>
      <c r="G733" s="100"/>
      <c r="H733" s="100">
        <v>1.2520560000000001</v>
      </c>
      <c r="I733" s="100">
        <v>2.5041120000000001</v>
      </c>
      <c r="J733" s="100">
        <v>15.650700000000001</v>
      </c>
      <c r="K733" s="79"/>
      <c r="L733" s="79"/>
      <c r="M733" s="25"/>
      <c r="N733" s="25"/>
      <c r="O733" s="25"/>
      <c r="P733" s="25"/>
      <c r="Q733" s="25"/>
      <c r="R733" s="25"/>
      <c r="S733" s="25"/>
      <c r="T733" s="25"/>
    </row>
    <row r="734" spans="1:20" x14ac:dyDescent="0.25">
      <c r="A734" s="25"/>
      <c r="B734" s="81" t="s">
        <v>143</v>
      </c>
      <c r="C734" s="100"/>
      <c r="D734" s="100"/>
      <c r="E734" s="100"/>
      <c r="F734" s="100"/>
      <c r="G734" s="100"/>
      <c r="H734" s="100"/>
      <c r="I734" s="100"/>
      <c r="J734" s="100">
        <v>0</v>
      </c>
      <c r="K734" s="79"/>
      <c r="L734" s="79"/>
      <c r="M734" s="25"/>
      <c r="N734" s="25"/>
      <c r="O734" s="25"/>
      <c r="P734" s="25"/>
      <c r="Q734" s="25"/>
      <c r="R734" s="25"/>
      <c r="S734" s="25"/>
      <c r="T734" s="25"/>
    </row>
    <row r="735" spans="1:20" x14ac:dyDescent="0.25">
      <c r="A735" s="25"/>
      <c r="B735" s="81" t="s">
        <v>144</v>
      </c>
      <c r="C735" s="100"/>
      <c r="D735" s="100"/>
      <c r="E735" s="100"/>
      <c r="F735" s="100"/>
      <c r="G735" s="100"/>
      <c r="H735" s="100"/>
      <c r="I735" s="100"/>
      <c r="J735" s="100">
        <v>0</v>
      </c>
      <c r="K735" s="79"/>
      <c r="L735" s="79"/>
      <c r="M735" s="25"/>
      <c r="N735" s="25"/>
      <c r="O735" s="25"/>
      <c r="P735" s="25"/>
      <c r="Q735" s="25"/>
      <c r="R735" s="25"/>
      <c r="S735" s="25"/>
      <c r="T735" s="25"/>
    </row>
    <row r="736" spans="1:20" x14ac:dyDescent="0.25">
      <c r="A736" s="25"/>
      <c r="B736" s="81" t="s">
        <v>145</v>
      </c>
      <c r="C736" s="100"/>
      <c r="D736" s="100"/>
      <c r="E736" s="100"/>
      <c r="F736" s="100"/>
      <c r="G736" s="100"/>
      <c r="H736" s="100"/>
      <c r="I736" s="100"/>
      <c r="J736" s="100">
        <v>0</v>
      </c>
      <c r="K736" s="79"/>
      <c r="L736" s="79"/>
      <c r="M736" s="25"/>
      <c r="N736" s="25"/>
      <c r="O736" s="25"/>
      <c r="P736" s="25"/>
      <c r="Q736" s="25"/>
      <c r="R736" s="25"/>
      <c r="S736" s="25"/>
      <c r="T736" s="25"/>
    </row>
    <row r="737" spans="1:20" x14ac:dyDescent="0.25">
      <c r="A737" s="25"/>
      <c r="B737" s="81" t="s">
        <v>146</v>
      </c>
      <c r="C737" s="100"/>
      <c r="D737" s="100"/>
      <c r="E737" s="100"/>
      <c r="F737" s="100"/>
      <c r="G737" s="100"/>
      <c r="H737" s="100"/>
      <c r="I737" s="100"/>
      <c r="J737" s="100">
        <v>0</v>
      </c>
      <c r="K737" s="79"/>
      <c r="L737" s="79"/>
      <c r="M737" s="25" t="s">
        <v>58</v>
      </c>
      <c r="N737" s="25"/>
      <c r="O737" s="25"/>
      <c r="P737" s="25"/>
      <c r="Q737" s="25"/>
      <c r="R737" s="25"/>
      <c r="S737" s="25"/>
      <c r="T737" s="25"/>
    </row>
    <row r="738" spans="1:20" x14ac:dyDescent="0.25">
      <c r="A738" s="25"/>
      <c r="B738" s="81" t="s">
        <v>147</v>
      </c>
      <c r="C738" s="100"/>
      <c r="D738" s="100"/>
      <c r="E738" s="100"/>
      <c r="F738" s="100"/>
      <c r="G738" s="100"/>
      <c r="H738" s="100"/>
      <c r="I738" s="100"/>
      <c r="J738" s="100">
        <v>0</v>
      </c>
      <c r="K738" s="79"/>
      <c r="L738" s="79"/>
      <c r="M738" s="25"/>
      <c r="N738" s="25"/>
      <c r="O738" s="25"/>
      <c r="P738" s="25"/>
      <c r="Q738" s="25"/>
      <c r="R738" s="25"/>
      <c r="S738" s="25"/>
      <c r="T738" s="25"/>
    </row>
    <row r="739" spans="1:20" x14ac:dyDescent="0.25">
      <c r="A739" s="25"/>
      <c r="B739" s="81" t="s">
        <v>148</v>
      </c>
      <c r="C739" s="100"/>
      <c r="D739" s="100"/>
      <c r="E739" s="100"/>
      <c r="F739" s="100"/>
      <c r="G739" s="100"/>
      <c r="H739" s="100"/>
      <c r="I739" s="100"/>
      <c r="J739" s="100">
        <v>0</v>
      </c>
      <c r="K739" s="79"/>
      <c r="L739" s="79"/>
      <c r="M739" s="25"/>
      <c r="N739" s="25"/>
      <c r="O739" s="25"/>
      <c r="P739" s="25"/>
      <c r="Q739" s="25"/>
      <c r="R739" s="25"/>
      <c r="S739" s="25"/>
      <c r="T739" s="25"/>
    </row>
    <row r="740" spans="1:20" x14ac:dyDescent="0.25">
      <c r="A740" s="25"/>
      <c r="B740" s="482" t="s">
        <v>31</v>
      </c>
      <c r="C740" s="483">
        <v>5.0082240000000002</v>
      </c>
      <c r="D740" s="483">
        <v>21.284952000000001</v>
      </c>
      <c r="E740" s="483">
        <v>7.3036599999999998</v>
      </c>
      <c r="F740" s="483">
        <v>32.762132000000001</v>
      </c>
      <c r="G740" s="483">
        <v>4.5908720000000001</v>
      </c>
      <c r="H740" s="483">
        <v>9.8077719999999999</v>
      </c>
      <c r="I740" s="483">
        <v>17.111432000000001</v>
      </c>
      <c r="J740" s="483">
        <v>97.869044000000002</v>
      </c>
      <c r="K740" s="79"/>
      <c r="L740" s="79"/>
      <c r="M740" s="25"/>
      <c r="N740" s="25"/>
      <c r="O740" s="25"/>
      <c r="P740" s="25"/>
      <c r="Q740" s="25"/>
      <c r="R740" s="25"/>
      <c r="S740" s="25"/>
      <c r="T740" s="25"/>
    </row>
    <row r="741" spans="1:20" x14ac:dyDescent="0.25">
      <c r="A741" s="25"/>
      <c r="B741" s="134"/>
      <c r="C741" s="136"/>
      <c r="D741" s="136"/>
      <c r="E741" s="136"/>
      <c r="F741" s="136"/>
      <c r="G741" s="111"/>
      <c r="H741" s="136"/>
      <c r="I741" s="136"/>
      <c r="J741" s="136"/>
      <c r="K741" s="79"/>
      <c r="L741" s="79"/>
      <c r="M741" s="25"/>
      <c r="N741" s="25"/>
      <c r="O741" s="25"/>
      <c r="P741" s="25"/>
      <c r="Q741" s="25"/>
      <c r="R741" s="25"/>
      <c r="S741" s="25"/>
      <c r="T741" s="25"/>
    </row>
    <row r="742" spans="1:20" x14ac:dyDescent="0.25">
      <c r="A742" s="25"/>
      <c r="B742" s="82"/>
      <c r="C742" s="79"/>
      <c r="D742" s="79"/>
      <c r="E742" s="79"/>
      <c r="F742" s="79"/>
      <c r="G742" s="79"/>
      <c r="H742" s="79"/>
      <c r="I742" s="79"/>
      <c r="J742" s="79"/>
      <c r="K742" s="79"/>
      <c r="L742" s="79"/>
      <c r="M742" s="25"/>
      <c r="N742" s="25"/>
      <c r="O742" s="25"/>
      <c r="P742" s="25"/>
      <c r="Q742" s="25"/>
      <c r="R742" s="25"/>
      <c r="S742" s="25"/>
      <c r="T742" s="25"/>
    </row>
    <row r="743" spans="1:20" x14ac:dyDescent="0.25">
      <c r="A743" s="10" t="s">
        <v>796</v>
      </c>
      <c r="B743" s="78" t="s">
        <v>579</v>
      </c>
      <c r="C743" s="79"/>
      <c r="D743" s="79"/>
      <c r="E743" s="79"/>
      <c r="F743" s="79"/>
      <c r="G743" s="79"/>
      <c r="H743" s="79"/>
      <c r="I743" s="79"/>
      <c r="J743" s="79"/>
      <c r="K743" s="79"/>
      <c r="L743" s="79"/>
      <c r="M743" s="25"/>
      <c r="N743" s="25"/>
      <c r="O743" s="25"/>
      <c r="P743" s="25"/>
      <c r="Q743" s="25"/>
      <c r="R743" s="25"/>
      <c r="S743" s="25"/>
      <c r="T743" s="25"/>
    </row>
    <row r="744" spans="1:20" ht="30" x14ac:dyDescent="0.25">
      <c r="A744" s="25"/>
      <c r="B744" s="81"/>
      <c r="C744" s="264" t="s">
        <v>305</v>
      </c>
      <c r="D744" s="264" t="s">
        <v>306</v>
      </c>
      <c r="E744" s="264" t="s">
        <v>473</v>
      </c>
      <c r="F744" s="264" t="s">
        <v>474</v>
      </c>
      <c r="G744" s="264" t="s">
        <v>475</v>
      </c>
      <c r="H744" s="264" t="s">
        <v>702</v>
      </c>
      <c r="I744" s="264" t="s">
        <v>171</v>
      </c>
      <c r="J744" s="264" t="s">
        <v>31</v>
      </c>
      <c r="K744" s="79"/>
      <c r="L744" s="79"/>
      <c r="M744" s="25"/>
      <c r="N744" s="25"/>
      <c r="O744" s="25"/>
      <c r="P744" s="25"/>
      <c r="Q744" s="25"/>
      <c r="R744" s="25"/>
      <c r="S744" s="25"/>
      <c r="T744" s="25"/>
    </row>
    <row r="745" spans="1:20" x14ac:dyDescent="0.25">
      <c r="A745" s="25"/>
      <c r="B745" s="81" t="s">
        <v>141</v>
      </c>
      <c r="C745" s="327">
        <v>5.1172707889125799E-2</v>
      </c>
      <c r="D745" s="327">
        <v>0.1279317697228145</v>
      </c>
      <c r="E745" s="327">
        <v>6.8230277185501065E-2</v>
      </c>
      <c r="F745" s="327">
        <v>0.30916844349680167</v>
      </c>
      <c r="G745" s="327">
        <v>4.6908315565031986E-2</v>
      </c>
      <c r="H745" s="327">
        <v>8.7420042643923251E-2</v>
      </c>
      <c r="I745" s="327">
        <v>0.14925373134328357</v>
      </c>
      <c r="J745" s="327">
        <v>0.84008528784648173</v>
      </c>
      <c r="K745" s="79"/>
      <c r="L745" s="79"/>
      <c r="M745" s="25"/>
      <c r="N745" s="25"/>
      <c r="O745" s="25"/>
      <c r="P745" s="25"/>
      <c r="Q745" s="25"/>
      <c r="R745" s="25"/>
      <c r="S745" s="25"/>
      <c r="T745" s="25"/>
    </row>
    <row r="746" spans="1:20" x14ac:dyDescent="0.25">
      <c r="A746" s="25"/>
      <c r="B746" s="81" t="s">
        <v>142</v>
      </c>
      <c r="C746" s="327">
        <v>0</v>
      </c>
      <c r="D746" s="327">
        <v>8.9552238805970158E-2</v>
      </c>
      <c r="E746" s="327">
        <v>6.3965884861407248E-3</v>
      </c>
      <c r="F746" s="327">
        <v>2.5586353944562899E-2</v>
      </c>
      <c r="G746" s="327">
        <v>0</v>
      </c>
      <c r="H746" s="327">
        <v>1.279317697228145E-2</v>
      </c>
      <c r="I746" s="327">
        <v>2.5586353944562899E-2</v>
      </c>
      <c r="J746" s="327">
        <v>0.15991471215351813</v>
      </c>
      <c r="K746" s="79"/>
      <c r="L746" s="79"/>
      <c r="M746" s="25"/>
      <c r="N746" s="25"/>
      <c r="O746" s="25"/>
      <c r="P746" s="25"/>
      <c r="Q746" s="25"/>
      <c r="R746" s="25"/>
      <c r="S746" s="25"/>
      <c r="T746" s="25"/>
    </row>
    <row r="747" spans="1:20" x14ac:dyDescent="0.25">
      <c r="A747" s="25"/>
      <c r="B747" s="81" t="s">
        <v>143</v>
      </c>
      <c r="C747" s="327">
        <v>0</v>
      </c>
      <c r="D747" s="327">
        <v>0</v>
      </c>
      <c r="E747" s="327">
        <v>0</v>
      </c>
      <c r="F747" s="327">
        <v>0</v>
      </c>
      <c r="G747" s="327">
        <v>0</v>
      </c>
      <c r="H747" s="327">
        <v>0</v>
      </c>
      <c r="I747" s="327">
        <v>0</v>
      </c>
      <c r="J747" s="327">
        <v>0</v>
      </c>
      <c r="K747" s="79"/>
      <c r="L747" s="79"/>
      <c r="M747" s="25"/>
      <c r="N747" s="25"/>
      <c r="O747" s="25"/>
      <c r="P747" s="25"/>
      <c r="Q747" s="25"/>
      <c r="R747" s="25"/>
      <c r="S747" s="25"/>
      <c r="T747" s="25"/>
    </row>
    <row r="748" spans="1:20" x14ac:dyDescent="0.25">
      <c r="A748" s="25"/>
      <c r="B748" s="81" t="s">
        <v>144</v>
      </c>
      <c r="C748" s="327">
        <v>0</v>
      </c>
      <c r="D748" s="327">
        <v>0</v>
      </c>
      <c r="E748" s="327">
        <v>0</v>
      </c>
      <c r="F748" s="327">
        <v>0</v>
      </c>
      <c r="G748" s="327">
        <v>0</v>
      </c>
      <c r="H748" s="327">
        <v>0</v>
      </c>
      <c r="I748" s="327">
        <v>0</v>
      </c>
      <c r="J748" s="327">
        <v>0</v>
      </c>
      <c r="K748" s="79"/>
      <c r="L748" s="79"/>
      <c r="M748" s="25"/>
      <c r="N748" s="25"/>
      <c r="O748" s="25"/>
      <c r="P748" s="25"/>
      <c r="Q748" s="25"/>
      <c r="R748" s="25"/>
      <c r="S748" s="25"/>
      <c r="T748" s="25"/>
    </row>
    <row r="749" spans="1:20" x14ac:dyDescent="0.25">
      <c r="A749" s="25"/>
      <c r="B749" s="81" t="s">
        <v>145</v>
      </c>
      <c r="C749" s="327">
        <v>0</v>
      </c>
      <c r="D749" s="327">
        <v>0</v>
      </c>
      <c r="E749" s="327">
        <v>0</v>
      </c>
      <c r="F749" s="327">
        <v>0</v>
      </c>
      <c r="G749" s="327">
        <v>0</v>
      </c>
      <c r="H749" s="327">
        <v>0</v>
      </c>
      <c r="I749" s="327">
        <v>0</v>
      </c>
      <c r="J749" s="327">
        <v>0</v>
      </c>
      <c r="K749" s="79"/>
      <c r="L749" s="79"/>
      <c r="M749" s="25"/>
      <c r="N749" s="25"/>
      <c r="O749" s="25"/>
      <c r="P749" s="25"/>
      <c r="Q749" s="25"/>
      <c r="R749" s="25"/>
      <c r="S749" s="25"/>
      <c r="T749" s="25"/>
    </row>
    <row r="750" spans="1:20" x14ac:dyDescent="0.25">
      <c r="A750" s="25"/>
      <c r="B750" s="81" t="s">
        <v>146</v>
      </c>
      <c r="C750" s="327">
        <v>0</v>
      </c>
      <c r="D750" s="327">
        <v>0</v>
      </c>
      <c r="E750" s="327">
        <v>0</v>
      </c>
      <c r="F750" s="327">
        <v>0</v>
      </c>
      <c r="G750" s="327">
        <v>0</v>
      </c>
      <c r="H750" s="327">
        <v>0</v>
      </c>
      <c r="I750" s="327">
        <v>0</v>
      </c>
      <c r="J750" s="327">
        <v>0</v>
      </c>
      <c r="K750" s="79"/>
      <c r="L750" s="79"/>
      <c r="M750" s="25"/>
      <c r="N750" s="25"/>
      <c r="O750" s="25"/>
      <c r="P750" s="25"/>
      <c r="Q750" s="25"/>
      <c r="R750" s="25"/>
      <c r="S750" s="25"/>
      <c r="T750" s="25"/>
    </row>
    <row r="751" spans="1:20" x14ac:dyDescent="0.25">
      <c r="A751" s="25"/>
      <c r="B751" s="81" t="s">
        <v>147</v>
      </c>
      <c r="C751" s="327">
        <v>0</v>
      </c>
      <c r="D751" s="327">
        <v>0</v>
      </c>
      <c r="E751" s="327">
        <v>0</v>
      </c>
      <c r="F751" s="327">
        <v>0</v>
      </c>
      <c r="G751" s="327">
        <v>0</v>
      </c>
      <c r="H751" s="327">
        <v>0</v>
      </c>
      <c r="I751" s="327">
        <v>0</v>
      </c>
      <c r="J751" s="327">
        <v>0</v>
      </c>
      <c r="K751" s="79"/>
      <c r="L751" s="79"/>
      <c r="M751" s="25"/>
      <c r="N751" s="25"/>
      <c r="O751" s="25"/>
      <c r="P751" s="25"/>
      <c r="Q751" s="25"/>
      <c r="R751" s="25"/>
      <c r="S751" s="25"/>
      <c r="T751" s="25"/>
    </row>
    <row r="752" spans="1:20" x14ac:dyDescent="0.25">
      <c r="A752" s="25"/>
      <c r="B752" s="81" t="s">
        <v>148</v>
      </c>
      <c r="C752" s="327">
        <v>0</v>
      </c>
      <c r="D752" s="327">
        <v>0</v>
      </c>
      <c r="E752" s="327">
        <v>0</v>
      </c>
      <c r="F752" s="327">
        <v>0</v>
      </c>
      <c r="G752" s="327">
        <v>0</v>
      </c>
      <c r="H752" s="327">
        <v>0</v>
      </c>
      <c r="I752" s="327">
        <v>0</v>
      </c>
      <c r="J752" s="327">
        <v>0</v>
      </c>
      <c r="K752" s="79"/>
      <c r="L752" s="79"/>
      <c r="M752" s="25"/>
      <c r="N752" s="25"/>
      <c r="O752" s="25"/>
      <c r="P752" s="25"/>
      <c r="Q752" s="25"/>
      <c r="R752" s="25"/>
      <c r="S752" s="25"/>
      <c r="T752" s="25"/>
    </row>
    <row r="753" spans="1:20" x14ac:dyDescent="0.25">
      <c r="A753" s="25"/>
      <c r="B753" s="81" t="s">
        <v>31</v>
      </c>
      <c r="C753" s="340">
        <v>5.1172707889125799E-2</v>
      </c>
      <c r="D753" s="340">
        <v>0.21748400852878469</v>
      </c>
      <c r="E753" s="340">
        <v>7.4626865671641784E-2</v>
      </c>
      <c r="F753" s="340">
        <v>0.33475479744136455</v>
      </c>
      <c r="G753" s="340">
        <v>4.6908315565031986E-2</v>
      </c>
      <c r="H753" s="340">
        <v>0.10021321961620469</v>
      </c>
      <c r="I753" s="340">
        <v>0.17484008528784645</v>
      </c>
      <c r="J753" s="340">
        <v>0.99999999999999989</v>
      </c>
      <c r="K753" s="79"/>
      <c r="L753" s="79"/>
      <c r="M753" s="25"/>
      <c r="N753" s="25"/>
      <c r="O753" s="25"/>
      <c r="P753" s="25"/>
      <c r="Q753" s="25"/>
      <c r="R753" s="25"/>
      <c r="S753" s="25"/>
      <c r="T753" s="25"/>
    </row>
    <row r="754" spans="1:20" x14ac:dyDescent="0.25">
      <c r="A754" s="25"/>
      <c r="B754" s="134"/>
      <c r="C754" s="111"/>
      <c r="D754" s="111"/>
      <c r="E754" s="111"/>
      <c r="F754" s="111"/>
      <c r="G754" s="111"/>
      <c r="H754" s="136"/>
      <c r="I754" s="136"/>
      <c r="J754" s="111"/>
      <c r="K754" s="79"/>
      <c r="L754" s="79"/>
      <c r="M754" s="25"/>
      <c r="N754" s="25"/>
      <c r="O754" s="25"/>
      <c r="P754" s="25"/>
      <c r="Q754" s="25"/>
      <c r="R754" s="25"/>
      <c r="S754" s="25"/>
      <c r="T754" s="25"/>
    </row>
    <row r="755" spans="1:20" x14ac:dyDescent="0.25">
      <c r="A755" s="25"/>
      <c r="B755" s="82"/>
      <c r="C755" s="79"/>
      <c r="D755" s="79"/>
      <c r="E755" s="79"/>
      <c r="F755" s="79"/>
      <c r="G755" s="79"/>
      <c r="H755" s="79"/>
      <c r="I755" s="79"/>
      <c r="J755" s="79"/>
      <c r="K755" s="79"/>
      <c r="L755" s="79"/>
      <c r="M755" s="25"/>
      <c r="N755" s="25"/>
      <c r="O755" s="25"/>
      <c r="P755" s="25"/>
      <c r="Q755" s="25"/>
      <c r="R755" s="25"/>
      <c r="S755" s="25"/>
      <c r="T755" s="25"/>
    </row>
    <row r="756" spans="1:20" x14ac:dyDescent="0.25">
      <c r="A756" s="10" t="s">
        <v>795</v>
      </c>
      <c r="B756" s="78" t="s">
        <v>580</v>
      </c>
      <c r="C756" s="79"/>
      <c r="D756" s="79"/>
      <c r="E756" s="79"/>
      <c r="F756" s="79"/>
      <c r="G756" s="79"/>
      <c r="H756" s="79"/>
      <c r="I756" s="79"/>
      <c r="J756" s="79"/>
      <c r="K756" s="79"/>
      <c r="L756" s="79"/>
      <c r="M756" s="25"/>
      <c r="N756" s="25"/>
      <c r="O756" s="25"/>
      <c r="P756" s="25"/>
      <c r="Q756" s="25"/>
      <c r="R756" s="25"/>
      <c r="S756" s="25"/>
      <c r="T756" s="25"/>
    </row>
    <row r="757" spans="1:20" ht="30" x14ac:dyDescent="0.25">
      <c r="A757" s="25"/>
      <c r="B757" s="81"/>
      <c r="C757" s="264" t="s">
        <v>305</v>
      </c>
      <c r="D757" s="264" t="s">
        <v>306</v>
      </c>
      <c r="E757" s="264" t="s">
        <v>473</v>
      </c>
      <c r="F757" s="264" t="s">
        <v>474</v>
      </c>
      <c r="G757" s="264" t="s">
        <v>475</v>
      </c>
      <c r="H757" s="264" t="s">
        <v>702</v>
      </c>
      <c r="I757" s="264" t="s">
        <v>171</v>
      </c>
      <c r="J757" s="264" t="s">
        <v>31</v>
      </c>
      <c r="K757" s="79"/>
      <c r="L757" s="79"/>
      <c r="M757" s="25"/>
      <c r="N757" s="25"/>
      <c r="O757" s="25"/>
      <c r="P757" s="25"/>
      <c r="Q757" s="25"/>
      <c r="R757" s="25"/>
      <c r="S757" s="25"/>
      <c r="T757" s="25"/>
    </row>
    <row r="758" spans="1:20" x14ac:dyDescent="0.25">
      <c r="A758" s="25"/>
      <c r="B758" s="81" t="s">
        <v>141</v>
      </c>
      <c r="C758" s="100">
        <v>1.04338</v>
      </c>
      <c r="D758" s="100">
        <v>2.0867599999999999</v>
      </c>
      <c r="E758" s="100">
        <v>0.62602800000000003</v>
      </c>
      <c r="F758" s="100">
        <v>0.834704</v>
      </c>
      <c r="G758" s="100">
        <v>0.834704</v>
      </c>
      <c r="H758" s="100">
        <v>0.417352</v>
      </c>
      <c r="I758" s="100">
        <v>0.62602800000000003</v>
      </c>
      <c r="J758" s="100">
        <v>6.4689560000000004</v>
      </c>
      <c r="K758" s="79"/>
      <c r="L758" s="79"/>
      <c r="M758" s="25"/>
      <c r="N758" s="25"/>
      <c r="O758" s="25"/>
      <c r="P758" s="25"/>
      <c r="Q758" s="25"/>
      <c r="R758" s="25"/>
      <c r="S758" s="25"/>
      <c r="T758" s="25"/>
    </row>
    <row r="759" spans="1:20" x14ac:dyDescent="0.25">
      <c r="A759" s="25"/>
      <c r="B759" s="81" t="s">
        <v>142</v>
      </c>
      <c r="C759" s="100"/>
      <c r="D759" s="100">
        <v>1.2520560000000001</v>
      </c>
      <c r="E759" s="100"/>
      <c r="F759" s="100"/>
      <c r="G759" s="100"/>
      <c r="H759" s="163"/>
      <c r="I759" s="377">
        <v>0.62602800000000003</v>
      </c>
      <c r="J759" s="100">
        <v>1.8780840000000001</v>
      </c>
      <c r="K759" s="79"/>
      <c r="L759" s="79"/>
      <c r="M759" s="25"/>
      <c r="N759" s="25"/>
      <c r="O759" s="25"/>
      <c r="P759" s="25"/>
      <c r="Q759" s="25"/>
      <c r="R759" s="25"/>
      <c r="S759" s="25"/>
      <c r="T759" s="25"/>
    </row>
    <row r="760" spans="1:20" x14ac:dyDescent="0.25">
      <c r="A760" s="25"/>
      <c r="B760" s="81" t="s">
        <v>143</v>
      </c>
      <c r="C760" s="100"/>
      <c r="D760" s="100"/>
      <c r="E760" s="100"/>
      <c r="F760" s="100"/>
      <c r="G760" s="100"/>
      <c r="H760" s="310"/>
      <c r="I760" s="100"/>
      <c r="J760" s="100">
        <v>0</v>
      </c>
      <c r="K760" s="79"/>
      <c r="L760" s="79"/>
      <c r="M760" s="25"/>
      <c r="N760" s="25"/>
      <c r="O760" s="25"/>
      <c r="P760" s="25"/>
      <c r="Q760" s="25"/>
      <c r="R760" s="25"/>
      <c r="S760" s="25"/>
      <c r="T760" s="25"/>
    </row>
    <row r="761" spans="1:20" x14ac:dyDescent="0.25">
      <c r="A761" s="25"/>
      <c r="B761" s="81" t="s">
        <v>144</v>
      </c>
      <c r="C761" s="311"/>
      <c r="D761" s="100"/>
      <c r="E761" s="311"/>
      <c r="F761" s="311"/>
      <c r="G761" s="101"/>
      <c r="H761" s="311"/>
      <c r="I761" s="311"/>
      <c r="J761" s="100">
        <v>0</v>
      </c>
      <c r="K761" s="79"/>
      <c r="L761" s="79"/>
      <c r="M761" s="25"/>
      <c r="N761" s="25"/>
      <c r="O761" s="25"/>
      <c r="P761" s="25"/>
      <c r="Q761" s="25"/>
      <c r="R761" s="25"/>
      <c r="S761" s="25"/>
      <c r="T761" s="25"/>
    </row>
    <row r="762" spans="1:20" x14ac:dyDescent="0.25">
      <c r="A762" s="25"/>
      <c r="B762" s="81" t="s">
        <v>145</v>
      </c>
      <c r="C762" s="311"/>
      <c r="D762" s="311"/>
      <c r="E762" s="311"/>
      <c r="F762" s="311"/>
      <c r="G762" s="311"/>
      <c r="H762" s="311"/>
      <c r="I762" s="311"/>
      <c r="J762" s="100">
        <v>0</v>
      </c>
      <c r="K762" s="79"/>
      <c r="L762" s="79"/>
      <c r="M762" s="25"/>
      <c r="N762" s="25"/>
      <c r="O762" s="25"/>
      <c r="P762" s="25"/>
      <c r="Q762" s="25"/>
      <c r="R762" s="25"/>
      <c r="S762" s="25"/>
      <c r="T762" s="25"/>
    </row>
    <row r="763" spans="1:20" x14ac:dyDescent="0.25">
      <c r="A763" s="25"/>
      <c r="B763" s="81" t="s">
        <v>146</v>
      </c>
      <c r="C763" s="311"/>
      <c r="D763" s="311"/>
      <c r="E763" s="311"/>
      <c r="F763" s="311"/>
      <c r="G763" s="311"/>
      <c r="H763" s="311"/>
      <c r="I763" s="311"/>
      <c r="J763" s="100">
        <v>0</v>
      </c>
      <c r="K763" s="79"/>
      <c r="L763" s="79"/>
      <c r="M763" s="25"/>
      <c r="N763" s="25"/>
      <c r="O763" s="25"/>
      <c r="P763" s="25"/>
      <c r="Q763" s="25"/>
      <c r="R763" s="25"/>
      <c r="S763" s="25"/>
      <c r="T763" s="25"/>
    </row>
    <row r="764" spans="1:20" x14ac:dyDescent="0.25">
      <c r="A764" s="25"/>
      <c r="B764" s="81" t="s">
        <v>147</v>
      </c>
      <c r="C764" s="311"/>
      <c r="D764" s="311"/>
      <c r="E764" s="311"/>
      <c r="F764" s="311"/>
      <c r="G764" s="311"/>
      <c r="H764" s="311"/>
      <c r="I764" s="311"/>
      <c r="J764" s="100">
        <v>0</v>
      </c>
      <c r="K764" s="79"/>
      <c r="L764" s="79"/>
      <c r="M764" s="25"/>
      <c r="N764" s="25"/>
      <c r="O764" s="25"/>
      <c r="P764" s="25"/>
      <c r="Q764" s="25"/>
      <c r="R764" s="25"/>
      <c r="S764" s="25"/>
      <c r="T764" s="25"/>
    </row>
    <row r="765" spans="1:20" x14ac:dyDescent="0.25">
      <c r="A765" s="25"/>
      <c r="B765" s="81" t="s">
        <v>148</v>
      </c>
      <c r="C765" s="311"/>
      <c r="D765" s="311"/>
      <c r="E765" s="311"/>
      <c r="F765" s="311"/>
      <c r="G765" s="311"/>
      <c r="H765" s="311"/>
      <c r="I765" s="311"/>
      <c r="J765" s="100">
        <v>0</v>
      </c>
      <c r="K765" s="79"/>
      <c r="L765" s="79"/>
      <c r="M765" s="25"/>
      <c r="N765" s="25"/>
      <c r="O765" s="25"/>
      <c r="P765" s="25"/>
      <c r="Q765" s="25"/>
      <c r="R765" s="25"/>
      <c r="S765" s="25"/>
      <c r="T765" s="25"/>
    </row>
    <row r="766" spans="1:20" x14ac:dyDescent="0.25">
      <c r="A766" s="25"/>
      <c r="B766" s="81" t="s">
        <v>31</v>
      </c>
      <c r="C766" s="483">
        <v>1.04338</v>
      </c>
      <c r="D766" s="483">
        <v>3.338816</v>
      </c>
      <c r="E766" s="483">
        <v>0.62602800000000003</v>
      </c>
      <c r="F766" s="483">
        <v>0.834704</v>
      </c>
      <c r="G766" s="483">
        <v>0.834704</v>
      </c>
      <c r="H766" s="483">
        <v>0.417352</v>
      </c>
      <c r="I766" s="483">
        <v>1.2520560000000001</v>
      </c>
      <c r="J766" s="483">
        <v>8.3470399999999998</v>
      </c>
      <c r="K766" s="79"/>
      <c r="L766" s="79"/>
      <c r="M766" s="25"/>
      <c r="N766" s="25"/>
      <c r="O766" s="25"/>
      <c r="P766" s="25"/>
      <c r="Q766" s="25"/>
      <c r="R766" s="25"/>
      <c r="S766" s="25"/>
      <c r="T766" s="25"/>
    </row>
    <row r="767" spans="1:20" x14ac:dyDescent="0.25">
      <c r="A767" s="25"/>
      <c r="B767" s="134"/>
      <c r="C767" s="136"/>
      <c r="D767" s="136"/>
      <c r="E767" s="136"/>
      <c r="F767" s="136"/>
      <c r="G767" s="111"/>
      <c r="H767" s="136"/>
      <c r="I767" s="136"/>
      <c r="J767" s="136"/>
      <c r="K767" s="136"/>
      <c r="L767" s="79"/>
      <c r="M767" s="25"/>
      <c r="N767" s="25"/>
      <c r="O767" s="25"/>
      <c r="P767" s="25"/>
      <c r="Q767" s="25"/>
      <c r="R767" s="25"/>
      <c r="S767" s="25"/>
      <c r="T767" s="25"/>
    </row>
    <row r="768" spans="1:20" x14ac:dyDescent="0.25">
      <c r="A768" s="25"/>
      <c r="B768" s="82"/>
      <c r="C768" s="79"/>
      <c r="D768" s="79"/>
      <c r="E768" s="79"/>
      <c r="F768" s="79"/>
      <c r="G768" s="79"/>
      <c r="H768" s="79"/>
      <c r="I768" s="79"/>
      <c r="J768" s="79"/>
      <c r="K768" s="79"/>
      <c r="L768" s="79"/>
      <c r="M768" s="25"/>
      <c r="N768" s="25"/>
      <c r="O768" s="25"/>
      <c r="P768" s="25"/>
      <c r="Q768" s="25"/>
      <c r="R768" s="25"/>
      <c r="S768" s="25"/>
      <c r="T768" s="25"/>
    </row>
    <row r="769" spans="1:20" x14ac:dyDescent="0.25">
      <c r="A769" s="10" t="s">
        <v>797</v>
      </c>
      <c r="B769" s="78" t="s">
        <v>581</v>
      </c>
      <c r="C769" s="79"/>
      <c r="D769" s="79"/>
      <c r="E769" s="79"/>
      <c r="F769" s="79"/>
      <c r="G769" s="79"/>
      <c r="H769" s="79"/>
      <c r="I769" s="79"/>
      <c r="J769" s="79"/>
      <c r="K769" s="79"/>
      <c r="L769" s="79"/>
      <c r="M769" s="25"/>
      <c r="N769" s="25"/>
      <c r="O769" s="25"/>
      <c r="P769" s="25"/>
      <c r="Q769" s="25"/>
      <c r="R769" s="25"/>
      <c r="S769" s="25"/>
      <c r="T769" s="25"/>
    </row>
    <row r="770" spans="1:20" ht="30" x14ac:dyDescent="0.25">
      <c r="A770" s="25"/>
      <c r="B770" s="81"/>
      <c r="C770" s="264" t="s">
        <v>305</v>
      </c>
      <c r="D770" s="264" t="s">
        <v>306</v>
      </c>
      <c r="E770" s="264" t="s">
        <v>473</v>
      </c>
      <c r="F770" s="264" t="s">
        <v>474</v>
      </c>
      <c r="G770" s="264" t="s">
        <v>475</v>
      </c>
      <c r="H770" s="264" t="s">
        <v>702</v>
      </c>
      <c r="I770" s="264" t="s">
        <v>171</v>
      </c>
      <c r="J770" s="264" t="s">
        <v>31</v>
      </c>
      <c r="K770" s="79"/>
      <c r="L770" s="79"/>
      <c r="M770" s="25"/>
      <c r="N770" s="25"/>
      <c r="O770" s="25"/>
      <c r="P770" s="25"/>
      <c r="Q770" s="25"/>
      <c r="R770" s="25"/>
      <c r="S770" s="25"/>
      <c r="T770" s="25"/>
    </row>
    <row r="771" spans="1:20" x14ac:dyDescent="0.25">
      <c r="A771" s="25"/>
      <c r="B771" s="81" t="s">
        <v>141</v>
      </c>
      <c r="C771" s="327">
        <v>0.125</v>
      </c>
      <c r="D771" s="327">
        <v>0.25</v>
      </c>
      <c r="E771" s="327">
        <v>7.5000000000000011E-2</v>
      </c>
      <c r="F771" s="327">
        <v>0.1</v>
      </c>
      <c r="G771" s="327">
        <v>0.1</v>
      </c>
      <c r="H771" s="327">
        <v>0.05</v>
      </c>
      <c r="I771" s="327">
        <v>7.5000000000000011E-2</v>
      </c>
      <c r="J771" s="327">
        <v>0.77500000000000002</v>
      </c>
      <c r="K771" s="79"/>
      <c r="L771" s="79"/>
      <c r="M771" s="25"/>
      <c r="N771" s="25"/>
      <c r="O771" s="25"/>
      <c r="P771" s="25"/>
      <c r="Q771" s="25"/>
      <c r="R771" s="25"/>
      <c r="S771" s="25"/>
      <c r="T771" s="25"/>
    </row>
    <row r="772" spans="1:20" x14ac:dyDescent="0.25">
      <c r="A772" s="25"/>
      <c r="B772" s="81" t="s">
        <v>142</v>
      </c>
      <c r="C772" s="327">
        <v>0</v>
      </c>
      <c r="D772" s="327">
        <v>0.15000000000000002</v>
      </c>
      <c r="E772" s="327">
        <v>0</v>
      </c>
      <c r="F772" s="327">
        <v>0</v>
      </c>
      <c r="G772" s="327">
        <v>0</v>
      </c>
      <c r="H772" s="327">
        <v>0</v>
      </c>
      <c r="I772" s="327">
        <v>7.5000000000000011E-2</v>
      </c>
      <c r="J772" s="327">
        <v>0.22500000000000003</v>
      </c>
      <c r="K772" s="79"/>
      <c r="L772" s="79"/>
      <c r="M772" s="25"/>
      <c r="N772" s="25"/>
      <c r="O772" s="25"/>
      <c r="P772" s="25"/>
      <c r="Q772" s="25"/>
      <c r="R772" s="25"/>
      <c r="S772" s="25"/>
      <c r="T772" s="25"/>
    </row>
    <row r="773" spans="1:20" x14ac:dyDescent="0.25">
      <c r="A773" s="25"/>
      <c r="B773" s="81" t="s">
        <v>143</v>
      </c>
      <c r="C773" s="327">
        <v>0</v>
      </c>
      <c r="D773" s="327">
        <v>0</v>
      </c>
      <c r="E773" s="327">
        <v>0</v>
      </c>
      <c r="F773" s="327">
        <v>0</v>
      </c>
      <c r="G773" s="327">
        <v>0</v>
      </c>
      <c r="H773" s="327">
        <v>0</v>
      </c>
      <c r="I773" s="327">
        <v>0</v>
      </c>
      <c r="J773" s="327">
        <v>0</v>
      </c>
      <c r="K773" s="79"/>
      <c r="L773" s="79"/>
      <c r="M773" s="25"/>
      <c r="N773" s="25"/>
      <c r="O773" s="25"/>
      <c r="P773" s="25"/>
      <c r="Q773" s="25"/>
      <c r="R773" s="25"/>
      <c r="S773" s="25"/>
      <c r="T773" s="25"/>
    </row>
    <row r="774" spans="1:20" x14ac:dyDescent="0.25">
      <c r="A774" s="25"/>
      <c r="B774" s="81" t="s">
        <v>144</v>
      </c>
      <c r="C774" s="327">
        <v>0</v>
      </c>
      <c r="D774" s="327">
        <v>0</v>
      </c>
      <c r="E774" s="327">
        <v>0</v>
      </c>
      <c r="F774" s="327">
        <v>0</v>
      </c>
      <c r="G774" s="327">
        <v>0</v>
      </c>
      <c r="H774" s="327">
        <v>0</v>
      </c>
      <c r="I774" s="327">
        <v>0</v>
      </c>
      <c r="J774" s="327">
        <v>0</v>
      </c>
      <c r="K774" s="79"/>
      <c r="L774" s="79"/>
      <c r="M774" s="25"/>
      <c r="N774" s="25"/>
      <c r="O774" s="25"/>
      <c r="P774" s="25"/>
      <c r="Q774" s="25"/>
      <c r="R774" s="25"/>
      <c r="S774" s="25"/>
      <c r="T774" s="25"/>
    </row>
    <row r="775" spans="1:20" x14ac:dyDescent="0.25">
      <c r="A775" s="25"/>
      <c r="B775" s="81" t="s">
        <v>145</v>
      </c>
      <c r="C775" s="327">
        <v>0</v>
      </c>
      <c r="D775" s="327">
        <v>0</v>
      </c>
      <c r="E775" s="327">
        <v>0</v>
      </c>
      <c r="F775" s="327">
        <v>0</v>
      </c>
      <c r="G775" s="327">
        <v>0</v>
      </c>
      <c r="H775" s="327">
        <v>0</v>
      </c>
      <c r="I775" s="327">
        <v>0</v>
      </c>
      <c r="J775" s="327">
        <v>0</v>
      </c>
      <c r="K775" s="79"/>
      <c r="L775" s="79"/>
      <c r="M775" s="25"/>
      <c r="N775" s="25"/>
      <c r="O775" s="25"/>
      <c r="P775" s="25"/>
      <c r="Q775" s="25"/>
      <c r="R775" s="25"/>
      <c r="S775" s="25"/>
      <c r="T775" s="25"/>
    </row>
    <row r="776" spans="1:20" x14ac:dyDescent="0.25">
      <c r="A776" s="25"/>
      <c r="B776" s="81" t="s">
        <v>146</v>
      </c>
      <c r="C776" s="327">
        <v>0</v>
      </c>
      <c r="D776" s="327">
        <v>0</v>
      </c>
      <c r="E776" s="327">
        <v>0</v>
      </c>
      <c r="F776" s="327">
        <v>0</v>
      </c>
      <c r="G776" s="327">
        <v>0</v>
      </c>
      <c r="H776" s="327">
        <v>0</v>
      </c>
      <c r="I776" s="327">
        <v>0</v>
      </c>
      <c r="J776" s="327">
        <v>0</v>
      </c>
      <c r="K776" s="79"/>
      <c r="L776" s="79"/>
      <c r="M776" s="25"/>
      <c r="N776" s="25"/>
      <c r="O776" s="25"/>
      <c r="P776" s="25"/>
      <c r="Q776" s="25"/>
      <c r="R776" s="25"/>
      <c r="S776" s="25"/>
      <c r="T776" s="25"/>
    </row>
    <row r="777" spans="1:20" x14ac:dyDescent="0.25">
      <c r="A777" s="25"/>
      <c r="B777" s="81" t="s">
        <v>147</v>
      </c>
      <c r="C777" s="327">
        <v>0</v>
      </c>
      <c r="D777" s="327">
        <v>0</v>
      </c>
      <c r="E777" s="327">
        <v>0</v>
      </c>
      <c r="F777" s="327">
        <v>0</v>
      </c>
      <c r="G777" s="327">
        <v>0</v>
      </c>
      <c r="H777" s="327">
        <v>0</v>
      </c>
      <c r="I777" s="327">
        <v>0</v>
      </c>
      <c r="J777" s="327">
        <v>0</v>
      </c>
      <c r="K777" s="79"/>
      <c r="L777" s="79"/>
      <c r="M777" s="25"/>
      <c r="N777" s="25"/>
      <c r="O777" s="25"/>
      <c r="P777" s="25"/>
      <c r="Q777" s="25"/>
      <c r="R777" s="25"/>
      <c r="S777" s="25"/>
      <c r="T777" s="25"/>
    </row>
    <row r="778" spans="1:20" x14ac:dyDescent="0.25">
      <c r="A778" s="25"/>
      <c r="B778" s="81" t="s">
        <v>148</v>
      </c>
      <c r="C778" s="327">
        <v>0</v>
      </c>
      <c r="D778" s="327">
        <v>0</v>
      </c>
      <c r="E778" s="327">
        <v>0</v>
      </c>
      <c r="F778" s="327">
        <v>0</v>
      </c>
      <c r="G778" s="327">
        <v>0</v>
      </c>
      <c r="H778" s="327">
        <v>0</v>
      </c>
      <c r="I778" s="327">
        <v>0</v>
      </c>
      <c r="J778" s="327">
        <v>0</v>
      </c>
      <c r="K778" s="79"/>
      <c r="L778" s="79"/>
      <c r="M778" s="25"/>
      <c r="N778" s="25"/>
      <c r="O778" s="25"/>
      <c r="P778" s="25"/>
      <c r="Q778" s="25"/>
      <c r="R778" s="25"/>
      <c r="S778" s="25"/>
      <c r="T778" s="25"/>
    </row>
    <row r="779" spans="1:20" x14ac:dyDescent="0.25">
      <c r="A779" s="25"/>
      <c r="B779" s="81" t="s">
        <v>31</v>
      </c>
      <c r="C779" s="340">
        <v>0.125</v>
      </c>
      <c r="D779" s="340">
        <v>0.4</v>
      </c>
      <c r="E779" s="340">
        <v>7.5000000000000011E-2</v>
      </c>
      <c r="F779" s="340">
        <v>0.1</v>
      </c>
      <c r="G779" s="340">
        <v>0.1</v>
      </c>
      <c r="H779" s="340">
        <v>0.05</v>
      </c>
      <c r="I779" s="340">
        <v>0.15000000000000002</v>
      </c>
      <c r="J779" s="340">
        <v>1</v>
      </c>
      <c r="K779" s="79"/>
      <c r="L779" s="79"/>
      <c r="M779" s="25"/>
      <c r="N779" s="25"/>
      <c r="O779" s="25"/>
      <c r="P779" s="25"/>
      <c r="Q779" s="25"/>
      <c r="R779" s="25"/>
      <c r="S779" s="25"/>
      <c r="T779" s="25"/>
    </row>
    <row r="780" spans="1:20" x14ac:dyDescent="0.25">
      <c r="A780" s="18"/>
      <c r="B780" s="18"/>
    </row>
    <row r="781" spans="1:20" x14ac:dyDescent="0.25">
      <c r="A781" s="18"/>
      <c r="B781" s="18"/>
    </row>
    <row r="782" spans="1:20" ht="21.75" thickBot="1" x14ac:dyDescent="0.4">
      <c r="A782" s="528" t="s">
        <v>703</v>
      </c>
      <c r="B782" s="51"/>
      <c r="C782" s="51"/>
      <c r="D782" s="51"/>
      <c r="E782" s="51"/>
      <c r="F782" s="51"/>
      <c r="G782" s="51"/>
      <c r="H782" s="51"/>
      <c r="I782" s="51"/>
      <c r="J782" s="51"/>
      <c r="K782" s="51"/>
    </row>
    <row r="784" spans="1:20" x14ac:dyDescent="0.25">
      <c r="A784" s="396" t="s">
        <v>272</v>
      </c>
      <c r="B784" s="394" t="s">
        <v>514</v>
      </c>
      <c r="C784" s="394"/>
      <c r="D784" s="394"/>
    </row>
    <row r="785" spans="1:10" x14ac:dyDescent="0.25">
      <c r="A785" s="395"/>
      <c r="B785" s="386"/>
      <c r="C785" s="155">
        <v>2014</v>
      </c>
      <c r="D785" s="155">
        <v>2015</v>
      </c>
      <c r="E785" s="155">
        <v>2016</v>
      </c>
    </row>
    <row r="786" spans="1:10" x14ac:dyDescent="0.25">
      <c r="A786" s="396"/>
      <c r="B786" s="384" t="s">
        <v>5</v>
      </c>
      <c r="C786" s="397" t="s">
        <v>700</v>
      </c>
      <c r="D786" s="397" t="s">
        <v>700</v>
      </c>
      <c r="E786" s="397">
        <v>45.756</v>
      </c>
    </row>
    <row r="787" spans="1:10" x14ac:dyDescent="0.25">
      <c r="A787" s="396"/>
      <c r="B787" s="384" t="s">
        <v>6</v>
      </c>
      <c r="C787" s="397" t="s">
        <v>700</v>
      </c>
      <c r="D787" s="397" t="s">
        <v>700</v>
      </c>
      <c r="E787" s="397">
        <v>9.2159999999999993</v>
      </c>
    </row>
    <row r="788" spans="1:10" x14ac:dyDescent="0.25">
      <c r="B788" s="79" t="s">
        <v>1063</v>
      </c>
    </row>
    <row r="790" spans="1:10" x14ac:dyDescent="0.25">
      <c r="A790" s="396" t="s">
        <v>333</v>
      </c>
      <c r="B790" s="398" t="s">
        <v>545</v>
      </c>
      <c r="C790" s="399"/>
      <c r="D790" s="399"/>
      <c r="E790" s="399"/>
      <c r="F790" s="399"/>
      <c r="G790" s="399"/>
      <c r="H790" s="399"/>
      <c r="I790" s="399"/>
      <c r="J790" s="399"/>
    </row>
    <row r="791" spans="1:10" x14ac:dyDescent="0.25">
      <c r="B791" s="529"/>
      <c r="C791" s="400">
        <v>2014</v>
      </c>
      <c r="D791" s="400">
        <v>2015</v>
      </c>
      <c r="E791" s="400">
        <v>2016</v>
      </c>
      <c r="F791" s="530"/>
    </row>
    <row r="792" spans="1:10" x14ac:dyDescent="0.25">
      <c r="B792" s="514" t="s">
        <v>37</v>
      </c>
      <c r="C792" s="401" t="s">
        <v>700</v>
      </c>
      <c r="D792" s="401" t="s">
        <v>700</v>
      </c>
      <c r="E792" s="402">
        <v>45</v>
      </c>
      <c r="F792" s="505"/>
      <c r="G792" s="165"/>
    </row>
    <row r="793" spans="1:10" x14ac:dyDescent="0.25">
      <c r="B793" s="514" t="s">
        <v>94</v>
      </c>
      <c r="C793" s="401" t="s">
        <v>700</v>
      </c>
      <c r="D793" s="401" t="s">
        <v>700</v>
      </c>
      <c r="E793" s="402">
        <v>9</v>
      </c>
      <c r="F793" s="505"/>
      <c r="G793" s="165"/>
    </row>
    <row r="794" spans="1:10" x14ac:dyDescent="0.25">
      <c r="B794" s="79" t="s">
        <v>1063</v>
      </c>
      <c r="C794" s="512"/>
      <c r="D794" s="512"/>
      <c r="E794" s="512"/>
      <c r="F794" s="512"/>
      <c r="G794" s="512"/>
      <c r="H794" s="399"/>
      <c r="I794" s="399"/>
      <c r="J794" s="399"/>
    </row>
    <row r="795" spans="1:10" x14ac:dyDescent="0.25">
      <c r="A795" s="404"/>
      <c r="B795" s="510"/>
      <c r="C795" s="510"/>
      <c r="D795" s="510"/>
      <c r="E795" s="510"/>
      <c r="F795" s="399"/>
      <c r="G795" s="399"/>
      <c r="H795" s="399"/>
      <c r="I795" s="399"/>
      <c r="J795" s="399"/>
    </row>
    <row r="796" spans="1:10" x14ac:dyDescent="0.25">
      <c r="A796" s="396" t="s">
        <v>800</v>
      </c>
      <c r="B796" s="398" t="s">
        <v>515</v>
      </c>
      <c r="C796" s="404"/>
      <c r="D796" s="404"/>
      <c r="E796" s="404"/>
      <c r="F796" s="404"/>
      <c r="G796" s="404"/>
      <c r="H796" s="405"/>
      <c r="I796" s="399"/>
      <c r="J796" s="399"/>
    </row>
    <row r="797" spans="1:10" x14ac:dyDescent="0.25">
      <c r="B797" s="514" t="s">
        <v>118</v>
      </c>
      <c r="C797" s="397">
        <v>45.756</v>
      </c>
      <c r="D797" s="406"/>
      <c r="E797" s="404"/>
      <c r="F797" s="403"/>
      <c r="G797" s="403"/>
      <c r="H797" s="407"/>
      <c r="I797" s="399"/>
      <c r="J797" s="399"/>
    </row>
    <row r="798" spans="1:10" x14ac:dyDescent="0.25">
      <c r="B798" s="514" t="s">
        <v>153</v>
      </c>
      <c r="C798" s="408" t="s">
        <v>700</v>
      </c>
      <c r="D798" s="406"/>
      <c r="E798" s="404"/>
      <c r="F798" s="403"/>
      <c r="G798" s="403"/>
      <c r="H798" s="407"/>
      <c r="I798" s="399"/>
      <c r="J798" s="399"/>
    </row>
    <row r="799" spans="1:10" x14ac:dyDescent="0.25">
      <c r="A799" s="404"/>
      <c r="B799" s="514" t="s">
        <v>6</v>
      </c>
      <c r="C799" s="397">
        <v>9.2159999999999993</v>
      </c>
      <c r="D799" s="406"/>
      <c r="E799" s="404"/>
      <c r="F799" s="403"/>
      <c r="G799" s="403"/>
      <c r="H799" s="407"/>
      <c r="I799" s="399"/>
      <c r="J799" s="399"/>
    </row>
    <row r="800" spans="1:10" x14ac:dyDescent="0.25">
      <c r="A800" s="404"/>
      <c r="B800" s="514" t="s">
        <v>154</v>
      </c>
      <c r="C800" s="408" t="s">
        <v>700</v>
      </c>
      <c r="D800" s="409"/>
      <c r="E800" s="404"/>
      <c r="F800" s="403"/>
      <c r="G800" s="403"/>
      <c r="H800" s="407"/>
      <c r="I800" s="399"/>
      <c r="J800" s="399"/>
    </row>
    <row r="801" spans="1:10" x14ac:dyDescent="0.25">
      <c r="A801" s="404"/>
      <c r="B801" s="413" t="s">
        <v>743</v>
      </c>
      <c r="C801" s="410"/>
      <c r="D801" s="404"/>
      <c r="E801" s="404"/>
      <c r="F801" s="411"/>
      <c r="G801" s="411"/>
      <c r="H801" s="412"/>
      <c r="I801" s="399"/>
      <c r="J801" s="399"/>
    </row>
    <row r="802" spans="1:10" x14ac:dyDescent="0.25">
      <c r="A802" s="404"/>
      <c r="B802" s="413"/>
      <c r="C802" s="414"/>
      <c r="D802" s="404"/>
      <c r="E802" s="404"/>
      <c r="F802" s="403"/>
      <c r="G802" s="403"/>
      <c r="H802" s="407"/>
      <c r="I802" s="399"/>
      <c r="J802" s="399"/>
    </row>
    <row r="803" spans="1:10" x14ac:dyDescent="0.25">
      <c r="A803" s="404"/>
      <c r="B803" s="413"/>
      <c r="C803" s="414"/>
      <c r="D803" s="404"/>
      <c r="E803" s="404"/>
      <c r="F803" s="403"/>
      <c r="G803" s="403"/>
      <c r="H803" s="407"/>
      <c r="I803" s="399"/>
      <c r="J803" s="399"/>
    </row>
    <row r="804" spans="1:10" x14ac:dyDescent="0.25">
      <c r="A804" s="396" t="s">
        <v>801</v>
      </c>
      <c r="B804" s="531" t="s">
        <v>516</v>
      </c>
      <c r="C804" s="532"/>
      <c r="D804" s="404"/>
      <c r="E804" s="404"/>
      <c r="F804" s="403"/>
      <c r="G804" s="403"/>
      <c r="H804" s="407"/>
      <c r="I804" s="399"/>
      <c r="J804" s="399"/>
    </row>
    <row r="805" spans="1:10" x14ac:dyDescent="0.25">
      <c r="A805" s="404"/>
      <c r="B805" s="533" t="s">
        <v>9</v>
      </c>
      <c r="C805" s="375">
        <v>1.024</v>
      </c>
      <c r="D805" s="404"/>
      <c r="E805" s="404"/>
      <c r="F805" s="403"/>
      <c r="G805" s="403"/>
      <c r="H805" s="407"/>
      <c r="I805" s="399"/>
      <c r="J805" s="399"/>
    </row>
    <row r="806" spans="1:10" x14ac:dyDescent="0.25">
      <c r="A806" s="404"/>
      <c r="B806" s="413"/>
      <c r="C806" s="414"/>
      <c r="D806" s="404"/>
      <c r="E806" s="404"/>
      <c r="G806" s="403"/>
      <c r="H806" s="407"/>
      <c r="I806" s="399"/>
      <c r="J806" s="399"/>
    </row>
    <row r="807" spans="1:10" x14ac:dyDescent="0.25">
      <c r="A807" s="404"/>
      <c r="B807" s="413"/>
      <c r="C807" s="414"/>
      <c r="D807" s="404"/>
      <c r="E807" s="404"/>
      <c r="F807" s="403"/>
      <c r="G807" s="403"/>
      <c r="H807" s="407"/>
      <c r="I807" s="399"/>
      <c r="J807" s="399"/>
    </row>
    <row r="808" spans="1:10" x14ac:dyDescent="0.25">
      <c r="A808" s="396" t="s">
        <v>802</v>
      </c>
      <c r="B808" s="398" t="s">
        <v>517</v>
      </c>
      <c r="C808" s="404"/>
      <c r="D808" s="404"/>
      <c r="E808" s="415"/>
      <c r="F808" s="403"/>
      <c r="G808" s="403"/>
      <c r="H808" s="407"/>
      <c r="I808" s="399"/>
      <c r="J808" s="399"/>
    </row>
    <row r="809" spans="1:10" x14ac:dyDescent="0.25">
      <c r="A809" s="404"/>
      <c r="B809" s="513" t="s">
        <v>329</v>
      </c>
      <c r="C809" s="341">
        <v>0.2</v>
      </c>
      <c r="D809" s="404"/>
      <c r="E809" s="404"/>
      <c r="F809" s="403"/>
      <c r="G809" s="403"/>
      <c r="H809" s="407"/>
      <c r="I809" s="399"/>
      <c r="J809" s="399"/>
    </row>
    <row r="810" spans="1:10" x14ac:dyDescent="0.25">
      <c r="A810" s="404"/>
      <c r="B810" s="413"/>
      <c r="C810" s="416"/>
      <c r="D810" s="404"/>
      <c r="E810" s="404"/>
      <c r="F810" s="403"/>
      <c r="G810" s="403"/>
      <c r="H810" s="407"/>
      <c r="I810" s="399"/>
      <c r="J810" s="399"/>
    </row>
    <row r="811" spans="1:10" x14ac:dyDescent="0.25">
      <c r="A811" s="396"/>
      <c r="B811" s="413"/>
      <c r="C811" s="414"/>
      <c r="D811" s="404"/>
      <c r="E811" s="404"/>
      <c r="F811" s="403"/>
      <c r="G811" s="403"/>
      <c r="H811" s="407"/>
      <c r="I811" s="399"/>
      <c r="J811" s="399"/>
    </row>
    <row r="812" spans="1:10" x14ac:dyDescent="0.25">
      <c r="A812" s="396" t="s">
        <v>803</v>
      </c>
      <c r="B812" s="398" t="s">
        <v>518</v>
      </c>
      <c r="C812" s="404"/>
      <c r="D812" s="404"/>
      <c r="E812" s="404"/>
      <c r="F812" s="404"/>
      <c r="G812" s="404"/>
      <c r="H812" s="405"/>
      <c r="I812" s="399"/>
      <c r="J812" s="399"/>
    </row>
    <row r="813" spans="1:10" x14ac:dyDescent="0.25">
      <c r="A813" s="404"/>
      <c r="B813" s="514" t="s">
        <v>113</v>
      </c>
      <c r="C813" s="417">
        <v>2</v>
      </c>
      <c r="D813" s="409"/>
      <c r="E813" s="404"/>
      <c r="F813" s="404"/>
      <c r="G813" s="404"/>
      <c r="H813" s="405"/>
      <c r="I813" s="399"/>
      <c r="J813" s="399"/>
    </row>
    <row r="814" spans="1:10" x14ac:dyDescent="0.25">
      <c r="A814" s="404"/>
      <c r="B814" s="413"/>
      <c r="C814" s="404"/>
      <c r="D814" s="404"/>
      <c r="E814" s="404"/>
      <c r="F814" s="404"/>
      <c r="G814" s="404"/>
      <c r="H814" s="405"/>
      <c r="I814" s="399"/>
      <c r="J814" s="399"/>
    </row>
    <row r="815" spans="1:10" x14ac:dyDescent="0.25">
      <c r="A815" s="404"/>
      <c r="B815" s="399"/>
      <c r="C815" s="399"/>
      <c r="D815" s="399"/>
      <c r="E815" s="399"/>
      <c r="F815" s="399"/>
      <c r="G815" s="399"/>
      <c r="H815" s="399"/>
      <c r="I815" s="399"/>
      <c r="J815" s="399"/>
    </row>
    <row r="816" spans="1:10" x14ac:dyDescent="0.25">
      <c r="A816" s="396" t="s">
        <v>804</v>
      </c>
      <c r="B816" s="427" t="s">
        <v>519</v>
      </c>
      <c r="C816" s="399"/>
      <c r="D816" s="399"/>
      <c r="E816" s="399"/>
      <c r="F816" s="399"/>
      <c r="G816" s="399"/>
      <c r="H816" s="399"/>
      <c r="I816" s="399"/>
      <c r="J816" s="399"/>
    </row>
    <row r="817" spans="1:10" x14ac:dyDescent="0.25">
      <c r="A817" s="404"/>
      <c r="B817" s="514"/>
      <c r="C817" s="418" t="s">
        <v>173</v>
      </c>
      <c r="D817" s="418" t="s">
        <v>172</v>
      </c>
      <c r="E817" s="418" t="s">
        <v>174</v>
      </c>
      <c r="F817" s="399"/>
      <c r="G817" s="399"/>
      <c r="H817" s="399"/>
      <c r="I817" s="399"/>
      <c r="J817" s="399"/>
    </row>
    <row r="818" spans="1:10" x14ac:dyDescent="0.25">
      <c r="A818" s="404"/>
      <c r="B818" s="514" t="s">
        <v>37</v>
      </c>
      <c r="C818" s="419">
        <v>30</v>
      </c>
      <c r="D818" s="419">
        <v>15</v>
      </c>
      <c r="E818" s="419"/>
      <c r="F818" s="420"/>
      <c r="G818" s="104"/>
      <c r="H818" s="399"/>
      <c r="I818" s="399"/>
      <c r="J818" s="399"/>
    </row>
    <row r="819" spans="1:10" x14ac:dyDescent="0.25">
      <c r="A819" s="404"/>
      <c r="B819" s="514" t="s">
        <v>94</v>
      </c>
      <c r="C819" s="402">
        <v>5</v>
      </c>
      <c r="D819" s="402">
        <v>4</v>
      </c>
      <c r="E819" s="402"/>
      <c r="F819" s="420"/>
      <c r="G819" s="104"/>
      <c r="H819" s="399"/>
      <c r="I819" s="399"/>
      <c r="J819" s="399"/>
    </row>
    <row r="820" spans="1:10" x14ac:dyDescent="0.25">
      <c r="A820" s="404"/>
      <c r="B820" s="413" t="s">
        <v>742</v>
      </c>
      <c r="C820" s="403"/>
      <c r="D820" s="399"/>
      <c r="E820" s="399"/>
      <c r="F820" s="399"/>
      <c r="G820" s="399"/>
      <c r="H820" s="399"/>
      <c r="I820" s="399"/>
      <c r="J820" s="399"/>
    </row>
    <row r="821" spans="1:10" x14ac:dyDescent="0.25">
      <c r="A821" s="404"/>
      <c r="B821" s="413"/>
      <c r="C821" s="403"/>
      <c r="D821" s="104" t="s">
        <v>58</v>
      </c>
      <c r="E821" s="399"/>
      <c r="F821" s="399"/>
      <c r="G821" s="399"/>
      <c r="H821" s="399"/>
      <c r="I821" s="399"/>
      <c r="J821" s="399"/>
    </row>
    <row r="822" spans="1:10" x14ac:dyDescent="0.25">
      <c r="A822" s="404"/>
      <c r="B822" s="113"/>
      <c r="C822" s="113"/>
      <c r="D822" s="399"/>
      <c r="E822" s="399"/>
      <c r="F822" s="399"/>
      <c r="G822" s="399"/>
      <c r="H822" s="399"/>
      <c r="I822" s="399"/>
      <c r="J822" s="399"/>
    </row>
    <row r="823" spans="1:10" x14ac:dyDescent="0.25">
      <c r="A823" s="396" t="s">
        <v>805</v>
      </c>
      <c r="B823" s="427" t="s">
        <v>520</v>
      </c>
      <c r="C823" s="399"/>
      <c r="D823" s="399"/>
      <c r="E823" s="399"/>
      <c r="F823" s="399"/>
      <c r="G823" s="399"/>
      <c r="H823" s="399"/>
      <c r="I823" s="399"/>
      <c r="J823" s="399"/>
    </row>
    <row r="824" spans="1:10" x14ac:dyDescent="0.25">
      <c r="A824" s="404"/>
      <c r="B824" s="514"/>
      <c r="C824" s="418" t="s">
        <v>173</v>
      </c>
      <c r="D824" s="418" t="s">
        <v>172</v>
      </c>
      <c r="E824" s="418" t="s">
        <v>174</v>
      </c>
      <c r="F824" s="399"/>
      <c r="G824" s="399"/>
      <c r="H824" s="399"/>
      <c r="I824" s="399"/>
      <c r="J824" s="399"/>
    </row>
    <row r="825" spans="1:10" x14ac:dyDescent="0.25">
      <c r="A825" s="404"/>
      <c r="B825" s="514" t="s">
        <v>5</v>
      </c>
      <c r="C825" s="419">
        <v>30.54</v>
      </c>
      <c r="D825" s="419">
        <v>15.215999999999999</v>
      </c>
      <c r="E825" s="419"/>
      <c r="F825" s="420"/>
      <c r="G825" s="104"/>
      <c r="H825" s="420"/>
      <c r="I825" s="399"/>
      <c r="J825" s="399"/>
    </row>
    <row r="826" spans="1:10" x14ac:dyDescent="0.25">
      <c r="A826" s="404"/>
      <c r="B826" s="514" t="s">
        <v>6</v>
      </c>
      <c r="C826" s="402">
        <v>5.1440000000000001</v>
      </c>
      <c r="D826" s="402">
        <v>4.0720000000000001</v>
      </c>
      <c r="E826" s="402"/>
      <c r="F826" s="420"/>
      <c r="G826" s="104"/>
      <c r="H826" s="420"/>
      <c r="I826" s="399"/>
      <c r="J826" s="399"/>
    </row>
    <row r="827" spans="1:10" x14ac:dyDescent="0.25">
      <c r="A827" s="404"/>
      <c r="B827" s="413" t="s">
        <v>742</v>
      </c>
      <c r="C827" s="399"/>
      <c r="D827" s="403"/>
      <c r="E827" s="399"/>
      <c r="F827" s="399"/>
      <c r="G827" s="399"/>
      <c r="H827" s="399"/>
      <c r="I827" s="399"/>
      <c r="J827" s="399"/>
    </row>
    <row r="828" spans="1:10" x14ac:dyDescent="0.25">
      <c r="A828" s="404"/>
      <c r="B828" s="413"/>
      <c r="C828" s="399"/>
      <c r="D828" s="403"/>
      <c r="E828" s="399"/>
      <c r="F828" s="399"/>
      <c r="G828" s="399"/>
      <c r="H828" s="399"/>
      <c r="I828" s="399"/>
      <c r="J828" s="399"/>
    </row>
    <row r="829" spans="1:10" x14ac:dyDescent="0.25">
      <c r="A829" s="405" t="s">
        <v>806</v>
      </c>
      <c r="B829" s="427" t="s">
        <v>738</v>
      </c>
      <c r="C829" s="421"/>
      <c r="D829" s="421"/>
      <c r="E829" s="399"/>
      <c r="F829" s="399"/>
      <c r="G829" s="399"/>
      <c r="H829" s="399"/>
      <c r="I829" s="399"/>
      <c r="J829" s="399"/>
    </row>
    <row r="830" spans="1:10" x14ac:dyDescent="0.25">
      <c r="A830" s="404"/>
      <c r="B830" s="514"/>
      <c r="C830" s="418" t="s">
        <v>173</v>
      </c>
      <c r="D830" s="418" t="s">
        <v>172</v>
      </c>
      <c r="E830" s="418" t="s">
        <v>174</v>
      </c>
      <c r="F830" s="399"/>
      <c r="G830" s="399"/>
      <c r="H830" s="399"/>
      <c r="I830" s="399"/>
      <c r="J830" s="399"/>
    </row>
    <row r="831" spans="1:10" x14ac:dyDescent="0.25">
      <c r="A831" s="404"/>
      <c r="B831" s="514" t="s">
        <v>565</v>
      </c>
      <c r="C831" s="341">
        <v>0.16843483955468236</v>
      </c>
      <c r="D831" s="341">
        <v>0.2676130389064143</v>
      </c>
      <c r="E831" s="422"/>
      <c r="F831" s="399"/>
      <c r="G831" s="399"/>
      <c r="H831" s="399"/>
      <c r="I831" s="399"/>
      <c r="J831" s="399"/>
    </row>
    <row r="832" spans="1:10" x14ac:dyDescent="0.25">
      <c r="A832" s="404"/>
      <c r="B832" s="413"/>
      <c r="C832" s="399"/>
      <c r="D832" s="403"/>
      <c r="E832" s="399"/>
      <c r="F832" s="399"/>
      <c r="G832" s="399"/>
      <c r="H832" s="399"/>
      <c r="I832" s="399"/>
      <c r="J832" s="399"/>
    </row>
    <row r="833" spans="1:10" x14ac:dyDescent="0.25">
      <c r="A833" s="404"/>
      <c r="B833" s="399"/>
      <c r="C833" s="399"/>
      <c r="D833" s="399"/>
      <c r="E833" s="399"/>
      <c r="F833" s="399"/>
      <c r="G833" s="399"/>
      <c r="H833" s="399"/>
      <c r="I833" s="399"/>
      <c r="J833" s="399"/>
    </row>
    <row r="834" spans="1:10" x14ac:dyDescent="0.25">
      <c r="A834" s="396" t="s">
        <v>807</v>
      </c>
      <c r="B834" s="427" t="s">
        <v>521</v>
      </c>
      <c r="C834" s="399"/>
      <c r="D834" s="399"/>
      <c r="E834" s="399"/>
      <c r="F834" s="399"/>
      <c r="G834" s="399"/>
      <c r="H834" s="399"/>
      <c r="I834" s="399"/>
      <c r="J834" s="399"/>
    </row>
    <row r="835" spans="1:10" x14ac:dyDescent="0.25">
      <c r="A835" s="404"/>
      <c r="B835" s="424"/>
      <c r="C835" s="423" t="s">
        <v>176</v>
      </c>
      <c r="D835" s="423" t="s">
        <v>314</v>
      </c>
      <c r="E835" s="423" t="s">
        <v>177</v>
      </c>
      <c r="F835" s="399"/>
      <c r="G835" s="399"/>
      <c r="H835" s="399"/>
      <c r="I835" s="399"/>
      <c r="J835" s="399"/>
    </row>
    <row r="836" spans="1:10" x14ac:dyDescent="0.25">
      <c r="A836" s="404"/>
      <c r="B836" s="424" t="s">
        <v>18</v>
      </c>
      <c r="C836" s="424"/>
      <c r="D836" s="542">
        <v>0</v>
      </c>
      <c r="E836" s="544">
        <v>0</v>
      </c>
      <c r="F836" s="399"/>
      <c r="G836" s="399"/>
      <c r="H836" s="399"/>
      <c r="I836" s="399"/>
      <c r="J836" s="399"/>
    </row>
    <row r="837" spans="1:10" x14ac:dyDescent="0.25">
      <c r="A837" s="404"/>
      <c r="B837" s="424" t="s">
        <v>19</v>
      </c>
      <c r="C837" s="424">
        <v>1</v>
      </c>
      <c r="D837" s="542">
        <v>0.252</v>
      </c>
      <c r="E837" s="544">
        <v>2.7343750000000003E-2</v>
      </c>
      <c r="F837" s="399"/>
      <c r="G837" s="399"/>
      <c r="H837" s="399"/>
      <c r="I837" s="399"/>
      <c r="J837" s="399"/>
    </row>
    <row r="838" spans="1:10" x14ac:dyDescent="0.25">
      <c r="A838" s="404"/>
      <c r="B838" s="424" t="s">
        <v>81</v>
      </c>
      <c r="C838" s="424">
        <v>3</v>
      </c>
      <c r="D838" s="542">
        <v>0.97199999999999998</v>
      </c>
      <c r="E838" s="544">
        <v>0.10546875</v>
      </c>
      <c r="F838" s="399"/>
      <c r="G838" s="399"/>
      <c r="H838" s="399"/>
      <c r="I838" s="399"/>
      <c r="J838" s="399"/>
    </row>
    <row r="839" spans="1:10" x14ac:dyDescent="0.25">
      <c r="A839" s="404"/>
      <c r="B839" s="424" t="s">
        <v>21</v>
      </c>
      <c r="C839" s="424">
        <v>1</v>
      </c>
      <c r="D839" s="542">
        <v>0.252</v>
      </c>
      <c r="E839" s="544">
        <v>2.7343750000000003E-2</v>
      </c>
      <c r="F839" s="399"/>
      <c r="H839" s="399"/>
      <c r="I839" s="399"/>
      <c r="J839" s="399"/>
    </row>
    <row r="840" spans="1:10" x14ac:dyDescent="0.25">
      <c r="A840" s="404"/>
      <c r="B840" s="424" t="s">
        <v>22</v>
      </c>
      <c r="C840" s="424">
        <v>1</v>
      </c>
      <c r="D840" s="542">
        <v>0.36</v>
      </c>
      <c r="E840" s="544">
        <v>3.90625E-2</v>
      </c>
      <c r="F840" s="399"/>
      <c r="G840" s="399"/>
      <c r="H840" s="399"/>
      <c r="I840" s="399"/>
      <c r="J840" s="399"/>
    </row>
    <row r="841" spans="1:10" x14ac:dyDescent="0.25">
      <c r="A841" s="404"/>
      <c r="B841" s="534" t="s">
        <v>23</v>
      </c>
      <c r="C841" s="424">
        <v>1</v>
      </c>
      <c r="D841" s="542">
        <v>0.252</v>
      </c>
      <c r="E841" s="544">
        <v>2.7343750000000003E-2</v>
      </c>
      <c r="F841" s="399"/>
      <c r="G841" s="399"/>
      <c r="H841" s="399"/>
      <c r="I841" s="399"/>
      <c r="J841" s="399"/>
    </row>
    <row r="842" spans="1:10" x14ac:dyDescent="0.25">
      <c r="A842" s="404"/>
      <c r="B842" s="424" t="s">
        <v>24</v>
      </c>
      <c r="C842" s="424">
        <v>1</v>
      </c>
      <c r="D842" s="542">
        <v>0.36</v>
      </c>
      <c r="E842" s="544">
        <v>3.90625E-2</v>
      </c>
      <c r="F842" s="399"/>
      <c r="G842" s="399"/>
      <c r="H842" s="399"/>
      <c r="I842" s="399"/>
      <c r="J842" s="399"/>
    </row>
    <row r="843" spans="1:10" x14ac:dyDescent="0.25">
      <c r="A843" s="404"/>
      <c r="B843" s="424" t="s">
        <v>127</v>
      </c>
      <c r="C843" s="424"/>
      <c r="D843" s="542">
        <v>0</v>
      </c>
      <c r="E843" s="544">
        <v>0</v>
      </c>
      <c r="F843" s="399"/>
      <c r="G843" s="399"/>
      <c r="H843" s="399"/>
      <c r="I843" s="399"/>
      <c r="J843" s="399"/>
    </row>
    <row r="844" spans="1:10" x14ac:dyDescent="0.25">
      <c r="A844" s="404"/>
      <c r="B844" s="424" t="s">
        <v>156</v>
      </c>
      <c r="C844" s="424"/>
      <c r="D844" s="542">
        <v>0</v>
      </c>
      <c r="E844" s="544">
        <v>0</v>
      </c>
      <c r="F844" s="399"/>
      <c r="G844" s="399"/>
      <c r="H844" s="399"/>
      <c r="I844" s="399"/>
      <c r="J844" s="399"/>
    </row>
    <row r="845" spans="1:10" x14ac:dyDescent="0.25">
      <c r="A845" s="404"/>
      <c r="B845" s="535" t="s">
        <v>315</v>
      </c>
      <c r="C845" s="424">
        <v>1</v>
      </c>
      <c r="D845" s="542">
        <v>0.36</v>
      </c>
      <c r="E845" s="544">
        <v>3.90625E-2</v>
      </c>
      <c r="F845" s="399"/>
      <c r="G845" s="399"/>
      <c r="H845" s="399"/>
      <c r="I845" s="399"/>
      <c r="J845" s="399"/>
    </row>
    <row r="846" spans="1:10" x14ac:dyDescent="0.25">
      <c r="A846" s="404"/>
      <c r="B846" s="424" t="s">
        <v>60</v>
      </c>
      <c r="C846" s="424"/>
      <c r="D846" s="542">
        <v>0</v>
      </c>
      <c r="E846" s="544">
        <v>0</v>
      </c>
      <c r="F846" s="399"/>
      <c r="G846" s="399"/>
      <c r="H846" s="399"/>
      <c r="I846" s="399"/>
      <c r="J846" s="399"/>
    </row>
    <row r="847" spans="1:10" x14ac:dyDescent="0.25">
      <c r="A847" s="404"/>
      <c r="B847" s="424" t="s">
        <v>122</v>
      </c>
      <c r="C847" s="424"/>
      <c r="D847" s="542">
        <v>0</v>
      </c>
      <c r="E847" s="544">
        <v>0</v>
      </c>
      <c r="F847" s="399"/>
      <c r="G847" s="399"/>
      <c r="H847" s="399"/>
      <c r="I847" s="399"/>
      <c r="J847" s="399"/>
    </row>
    <row r="848" spans="1:10" x14ac:dyDescent="0.25">
      <c r="A848" s="404"/>
      <c r="B848" s="424" t="s">
        <v>62</v>
      </c>
      <c r="C848" s="424"/>
      <c r="D848" s="542">
        <v>0</v>
      </c>
      <c r="E848" s="544">
        <v>0</v>
      </c>
      <c r="F848" s="399"/>
      <c r="G848" s="399"/>
      <c r="H848" s="399"/>
      <c r="I848" s="399"/>
      <c r="J848" s="399"/>
    </row>
    <row r="849" spans="1:10" x14ac:dyDescent="0.25">
      <c r="A849" s="404"/>
      <c r="B849" s="424" t="s">
        <v>63</v>
      </c>
      <c r="C849" s="424"/>
      <c r="D849" s="542">
        <v>0</v>
      </c>
      <c r="E849" s="544">
        <v>0</v>
      </c>
      <c r="F849" s="399"/>
      <c r="G849" s="399"/>
      <c r="H849" s="399"/>
      <c r="I849" s="399"/>
      <c r="J849" s="399"/>
    </row>
    <row r="850" spans="1:10" x14ac:dyDescent="0.25">
      <c r="A850" s="404"/>
      <c r="B850" s="424" t="s">
        <v>64</v>
      </c>
      <c r="C850" s="424"/>
      <c r="D850" s="542">
        <v>0</v>
      </c>
      <c r="E850" s="544">
        <v>0</v>
      </c>
      <c r="F850" s="399"/>
      <c r="G850" s="399"/>
      <c r="H850" s="399"/>
      <c r="I850" s="399"/>
      <c r="J850" s="399"/>
    </row>
    <row r="851" spans="1:10" x14ac:dyDescent="0.25">
      <c r="A851" s="404"/>
      <c r="B851" s="424" t="s">
        <v>65</v>
      </c>
      <c r="C851" s="424"/>
      <c r="D851" s="542">
        <v>0</v>
      </c>
      <c r="E851" s="544">
        <v>0</v>
      </c>
      <c r="F851" s="399"/>
      <c r="G851" s="399"/>
      <c r="H851" s="399"/>
      <c r="I851" s="399"/>
      <c r="J851" s="399"/>
    </row>
    <row r="852" spans="1:10" x14ac:dyDescent="0.25">
      <c r="A852" s="404"/>
      <c r="B852" s="424" t="s">
        <v>157</v>
      </c>
      <c r="C852" s="424"/>
      <c r="D852" s="542">
        <v>0</v>
      </c>
      <c r="E852" s="544">
        <v>0</v>
      </c>
      <c r="F852" s="399"/>
      <c r="G852" s="399"/>
      <c r="H852" s="399"/>
      <c r="I852" s="399"/>
      <c r="J852" s="399"/>
    </row>
    <row r="853" spans="1:10" x14ac:dyDescent="0.25">
      <c r="A853" s="404"/>
      <c r="B853" s="424" t="s">
        <v>149</v>
      </c>
      <c r="C853" s="424">
        <v>1</v>
      </c>
      <c r="D853" s="425">
        <v>0.71199999999999997</v>
      </c>
      <c r="E853" s="544">
        <v>7.7256944444444448E-2</v>
      </c>
      <c r="F853" s="399"/>
      <c r="H853" s="399"/>
      <c r="I853" s="399"/>
      <c r="J853" s="399"/>
    </row>
    <row r="854" spans="1:10" x14ac:dyDescent="0.25">
      <c r="A854" s="404"/>
      <c r="B854" s="424" t="s">
        <v>159</v>
      </c>
      <c r="C854" s="424">
        <v>7</v>
      </c>
      <c r="D854" s="542">
        <v>4.984</v>
      </c>
      <c r="E854" s="544">
        <v>0.54079861111111116</v>
      </c>
      <c r="F854" s="399"/>
      <c r="G854" s="399"/>
      <c r="H854" s="399"/>
      <c r="I854" s="399"/>
      <c r="J854" s="399"/>
    </row>
    <row r="855" spans="1:10" x14ac:dyDescent="0.25">
      <c r="A855" s="404"/>
      <c r="B855" s="424" t="s">
        <v>160</v>
      </c>
      <c r="C855" s="424"/>
      <c r="D855" s="542">
        <v>0</v>
      </c>
      <c r="E855" s="544">
        <v>0</v>
      </c>
      <c r="F855" s="399"/>
      <c r="G855" s="399"/>
      <c r="H855" s="399"/>
      <c r="I855" s="399"/>
      <c r="J855" s="399"/>
    </row>
    <row r="856" spans="1:10" x14ac:dyDescent="0.25">
      <c r="A856" s="404"/>
      <c r="B856" s="424" t="s">
        <v>76</v>
      </c>
      <c r="C856" s="424"/>
      <c r="D856" s="542">
        <v>0</v>
      </c>
      <c r="E856" s="544">
        <v>0</v>
      </c>
      <c r="F856" s="399"/>
      <c r="G856" s="399"/>
      <c r="H856" s="399"/>
      <c r="I856" s="399"/>
      <c r="J856" s="399"/>
    </row>
    <row r="857" spans="1:10" x14ac:dyDescent="0.25">
      <c r="A857" s="404"/>
      <c r="B857" s="424" t="s">
        <v>155</v>
      </c>
      <c r="C857" s="424">
        <v>1</v>
      </c>
      <c r="D857" s="542">
        <v>0.71199999999999997</v>
      </c>
      <c r="E857" s="544">
        <v>7.7256944444444448E-2</v>
      </c>
      <c r="F857" s="399"/>
      <c r="G857" s="64"/>
      <c r="H857" s="64"/>
      <c r="I857" s="399"/>
      <c r="J857" s="399"/>
    </row>
    <row r="858" spans="1:10" x14ac:dyDescent="0.25">
      <c r="A858" s="404"/>
      <c r="B858" s="424" t="s">
        <v>126</v>
      </c>
      <c r="C858" s="424"/>
      <c r="D858" s="425">
        <v>0</v>
      </c>
      <c r="E858" s="544">
        <v>0</v>
      </c>
      <c r="F858" s="399"/>
      <c r="G858" s="399"/>
      <c r="H858" s="399"/>
      <c r="I858" s="399"/>
      <c r="J858" s="399"/>
    </row>
    <row r="859" spans="1:10" x14ac:dyDescent="0.25">
      <c r="A859" s="404"/>
      <c r="B859" s="424" t="s">
        <v>72</v>
      </c>
      <c r="C859" s="424"/>
      <c r="D859" s="542">
        <v>0</v>
      </c>
      <c r="E859" s="544">
        <v>0</v>
      </c>
      <c r="F859" s="399"/>
      <c r="G859" s="64"/>
      <c r="H859" s="64"/>
      <c r="I859" s="399"/>
      <c r="J859" s="399"/>
    </row>
    <row r="860" spans="1:10" x14ac:dyDescent="0.25">
      <c r="A860" s="404"/>
      <c r="B860" s="424" t="s">
        <v>73</v>
      </c>
      <c r="C860" s="424"/>
      <c r="D860" s="542">
        <v>0</v>
      </c>
      <c r="E860" s="544">
        <v>0</v>
      </c>
      <c r="F860" s="399"/>
      <c r="G860" s="64"/>
      <c r="H860" s="64"/>
      <c r="I860" s="399"/>
      <c r="J860" s="399"/>
    </row>
    <row r="861" spans="1:10" x14ac:dyDescent="0.25">
      <c r="A861" s="404"/>
      <c r="B861" s="424" t="s">
        <v>161</v>
      </c>
      <c r="C861" s="424"/>
      <c r="D861" s="542">
        <v>0</v>
      </c>
      <c r="E861" s="544">
        <v>0</v>
      </c>
      <c r="F861" s="399"/>
      <c r="G861" s="399"/>
      <c r="H861" s="399"/>
      <c r="I861" s="399"/>
      <c r="J861" s="399"/>
    </row>
    <row r="862" spans="1:10" x14ac:dyDescent="0.25">
      <c r="A862" s="404"/>
      <c r="B862" s="536" t="s">
        <v>31</v>
      </c>
      <c r="C862" s="536">
        <v>18</v>
      </c>
      <c r="D862" s="543">
        <v>9.2159999999999993</v>
      </c>
      <c r="E862" s="545">
        <v>1</v>
      </c>
      <c r="F862" s="399"/>
      <c r="G862" s="399"/>
      <c r="H862" s="399"/>
      <c r="I862" s="399"/>
      <c r="J862" s="399"/>
    </row>
    <row r="863" spans="1:10" x14ac:dyDescent="0.25">
      <c r="A863" s="404"/>
      <c r="B863" s="426" t="s">
        <v>741</v>
      </c>
      <c r="C863" s="399"/>
      <c r="D863" s="399"/>
      <c r="E863" s="399"/>
      <c r="F863" s="399"/>
      <c r="G863" s="399"/>
      <c r="H863" s="399"/>
      <c r="I863" s="399"/>
      <c r="J863" s="399"/>
    </row>
    <row r="864" spans="1:10" x14ac:dyDescent="0.25">
      <c r="A864" s="404"/>
      <c r="B864" s="426"/>
      <c r="C864" s="399"/>
      <c r="D864" s="399"/>
      <c r="E864" s="399"/>
      <c r="F864" s="399"/>
      <c r="G864" s="399"/>
      <c r="H864" s="399"/>
      <c r="I864" s="399"/>
      <c r="J864" s="399"/>
    </row>
    <row r="865" spans="1:10" x14ac:dyDescent="0.25">
      <c r="A865" s="404"/>
      <c r="B865" s="399"/>
      <c r="C865" s="399"/>
      <c r="D865" s="399"/>
      <c r="E865" s="399"/>
      <c r="F865" s="399"/>
      <c r="G865" s="399"/>
      <c r="H865" s="399"/>
      <c r="I865" s="399"/>
      <c r="J865" s="399"/>
    </row>
    <row r="866" spans="1:10" x14ac:dyDescent="0.25">
      <c r="A866" s="396" t="s">
        <v>808</v>
      </c>
      <c r="B866" s="427" t="s">
        <v>619</v>
      </c>
      <c r="C866" s="399"/>
      <c r="D866" s="399"/>
      <c r="E866" s="399"/>
      <c r="F866" s="399"/>
      <c r="G866" s="399"/>
      <c r="H866" s="399"/>
      <c r="I866" s="399"/>
      <c r="J866" s="399"/>
    </row>
    <row r="867" spans="1:10" x14ac:dyDescent="0.25">
      <c r="A867" s="404"/>
      <c r="B867" s="529"/>
      <c r="C867" s="520" t="s">
        <v>178</v>
      </c>
      <c r="D867" s="520" t="s">
        <v>59</v>
      </c>
      <c r="E867" s="418" t="s">
        <v>452</v>
      </c>
      <c r="F867" s="180" t="s">
        <v>59</v>
      </c>
      <c r="G867" s="427"/>
      <c r="H867" s="399"/>
      <c r="I867" s="399"/>
      <c r="J867" s="399"/>
    </row>
    <row r="868" spans="1:10" x14ac:dyDescent="0.25">
      <c r="A868" s="404"/>
      <c r="B868" s="514" t="s">
        <v>162</v>
      </c>
      <c r="C868" s="537">
        <v>5</v>
      </c>
      <c r="D868" s="538">
        <v>0.55555555555555558</v>
      </c>
      <c r="E868" s="537">
        <v>5.1440000000000001</v>
      </c>
      <c r="F868" s="334">
        <v>0.55815972222222232</v>
      </c>
      <c r="G868" s="399"/>
      <c r="H868" s="399"/>
      <c r="I868" s="399"/>
      <c r="J868" s="399"/>
    </row>
    <row r="869" spans="1:10" x14ac:dyDescent="0.25">
      <c r="A869" s="404"/>
      <c r="B869" s="514" t="s">
        <v>163</v>
      </c>
      <c r="C869" s="537">
        <v>1</v>
      </c>
      <c r="D869" s="538">
        <v>0.1111111111111111</v>
      </c>
      <c r="E869" s="537">
        <v>1.0720000000000001</v>
      </c>
      <c r="F869" s="334">
        <v>0.11631944444444446</v>
      </c>
      <c r="G869" s="399"/>
      <c r="H869" s="399"/>
      <c r="I869" s="399"/>
      <c r="J869" s="399"/>
    </row>
    <row r="870" spans="1:10" x14ac:dyDescent="0.25">
      <c r="A870" s="404"/>
      <c r="B870" s="514" t="s">
        <v>164</v>
      </c>
      <c r="C870" s="537">
        <v>1</v>
      </c>
      <c r="D870" s="538">
        <v>0.1111111111111111</v>
      </c>
      <c r="E870" s="537">
        <v>0.96399999999999997</v>
      </c>
      <c r="F870" s="334">
        <v>0.10460069444444445</v>
      </c>
      <c r="G870" s="399"/>
      <c r="H870" s="399"/>
      <c r="I870" s="399"/>
      <c r="J870" s="399"/>
    </row>
    <row r="871" spans="1:10" x14ac:dyDescent="0.25">
      <c r="A871" s="404"/>
      <c r="B871" s="514" t="s">
        <v>165</v>
      </c>
      <c r="C871" s="537">
        <v>2</v>
      </c>
      <c r="D871" s="538">
        <v>0.22222222222222221</v>
      </c>
      <c r="E871" s="537">
        <v>2.036</v>
      </c>
      <c r="F871" s="334">
        <v>0.22092013888888892</v>
      </c>
      <c r="G871" s="399"/>
      <c r="H871" s="399"/>
      <c r="I871" s="399"/>
      <c r="J871" s="399"/>
    </row>
    <row r="872" spans="1:10" x14ac:dyDescent="0.25">
      <c r="A872" s="404"/>
      <c r="B872" s="514" t="s">
        <v>166</v>
      </c>
      <c r="C872" s="537"/>
      <c r="D872" s="538">
        <v>0</v>
      </c>
      <c r="E872" s="537"/>
      <c r="F872" s="334"/>
      <c r="G872" s="399"/>
      <c r="H872" s="399"/>
      <c r="I872" s="399"/>
      <c r="J872" s="399"/>
    </row>
    <row r="873" spans="1:10" x14ac:dyDescent="0.25">
      <c r="A873" s="404"/>
      <c r="B873" s="514" t="s">
        <v>87</v>
      </c>
      <c r="C873" s="539"/>
      <c r="D873" s="538"/>
      <c r="E873" s="537"/>
      <c r="F873" s="334"/>
      <c r="G873" s="399"/>
      <c r="H873" s="399"/>
      <c r="I873" s="399"/>
      <c r="J873" s="399"/>
    </row>
    <row r="874" spans="1:10" x14ac:dyDescent="0.25">
      <c r="A874" s="404"/>
      <c r="B874" s="514" t="s">
        <v>167</v>
      </c>
      <c r="C874" s="537"/>
      <c r="D874" s="538"/>
      <c r="E874" s="537"/>
      <c r="F874" s="334"/>
      <c r="G874" s="399"/>
      <c r="H874" s="399"/>
      <c r="I874" s="399"/>
      <c r="J874" s="399"/>
    </row>
    <row r="875" spans="1:10" x14ac:dyDescent="0.25">
      <c r="A875" s="404"/>
      <c r="B875" s="529" t="s">
        <v>31</v>
      </c>
      <c r="C875" s="369">
        <v>9</v>
      </c>
      <c r="D875" s="540">
        <v>1</v>
      </c>
      <c r="E875" s="369">
        <v>9.2159999999999993</v>
      </c>
      <c r="F875" s="540">
        <v>1</v>
      </c>
      <c r="G875" s="403"/>
      <c r="H875" s="399"/>
      <c r="I875" s="399"/>
      <c r="J875" s="399"/>
    </row>
    <row r="876" spans="1:10" x14ac:dyDescent="0.25">
      <c r="A876" s="404"/>
      <c r="B876" s="104" t="s">
        <v>799</v>
      </c>
      <c r="C876" s="399"/>
      <c r="D876" s="129"/>
      <c r="E876" s="399"/>
      <c r="F876" s="399"/>
      <c r="G876" s="399"/>
      <c r="H876" s="399"/>
      <c r="I876" s="399"/>
      <c r="J876" s="399"/>
    </row>
    <row r="877" spans="1:10" x14ac:dyDescent="0.25">
      <c r="A877" s="404"/>
      <c r="B877" s="399"/>
      <c r="C877" s="399"/>
      <c r="D877" s="129"/>
      <c r="E877" s="399"/>
      <c r="F877" s="399"/>
      <c r="G877" s="399"/>
      <c r="H877" s="399"/>
      <c r="I877" s="399"/>
      <c r="J877" s="399"/>
    </row>
    <row r="878" spans="1:10" x14ac:dyDescent="0.25">
      <c r="A878" s="396" t="s">
        <v>809</v>
      </c>
      <c r="B878" s="394" t="s">
        <v>609</v>
      </c>
      <c r="C878" s="394"/>
      <c r="D878" s="129"/>
      <c r="E878" s="399"/>
      <c r="F878" s="399"/>
      <c r="G878" s="399"/>
      <c r="H878" s="399"/>
      <c r="I878" s="399"/>
      <c r="J878" s="399"/>
    </row>
    <row r="879" spans="1:10" x14ac:dyDescent="0.25">
      <c r="A879" s="404"/>
      <c r="B879" s="384" t="s">
        <v>88</v>
      </c>
      <c r="C879" s="385"/>
      <c r="D879" s="428" t="s">
        <v>178</v>
      </c>
      <c r="E879" s="429" t="s">
        <v>59</v>
      </c>
      <c r="F879" s="399"/>
      <c r="G879" s="399"/>
      <c r="H879" s="399"/>
      <c r="I879" s="399"/>
      <c r="J879" s="399"/>
    </row>
    <row r="880" spans="1:10" x14ac:dyDescent="0.25">
      <c r="A880" s="404"/>
      <c r="B880" s="384" t="s">
        <v>89</v>
      </c>
      <c r="C880" s="384" t="s">
        <v>128</v>
      </c>
      <c r="D880" s="125">
        <v>20</v>
      </c>
      <c r="E880" s="544">
        <v>0.44444444444444442</v>
      </c>
      <c r="F880" s="399"/>
      <c r="H880" s="399"/>
      <c r="I880" s="399"/>
      <c r="J880" s="399"/>
    </row>
    <row r="881" spans="1:10" x14ac:dyDescent="0.25">
      <c r="A881" s="404"/>
      <c r="B881" s="384"/>
      <c r="C881" s="384" t="s">
        <v>129</v>
      </c>
      <c r="D881" s="125">
        <v>6</v>
      </c>
      <c r="E881" s="544">
        <v>0.66666666666666652</v>
      </c>
      <c r="F881" s="399"/>
      <c r="G881" s="399"/>
      <c r="H881" s="399"/>
      <c r="I881" s="399"/>
      <c r="J881" s="399"/>
    </row>
    <row r="882" spans="1:10" x14ac:dyDescent="0.25">
      <c r="A882" s="404"/>
      <c r="B882" s="384" t="s">
        <v>15</v>
      </c>
      <c r="C882" s="384" t="s">
        <v>128</v>
      </c>
      <c r="D882" s="125">
        <v>15</v>
      </c>
      <c r="E882" s="544">
        <v>0.33333333333333326</v>
      </c>
      <c r="F882" s="399"/>
      <c r="G882" s="399"/>
      <c r="H882" s="399"/>
      <c r="I882" s="399"/>
      <c r="J882" s="399"/>
    </row>
    <row r="883" spans="1:10" x14ac:dyDescent="0.25">
      <c r="A883" s="404"/>
      <c r="B883" s="384"/>
      <c r="C883" s="384" t="s">
        <v>129</v>
      </c>
      <c r="D883" s="125">
        <v>2</v>
      </c>
      <c r="E883" s="544">
        <v>0.22222222222222221</v>
      </c>
      <c r="F883" s="399"/>
      <c r="G883" s="399"/>
      <c r="H883" s="399"/>
      <c r="I883" s="399"/>
      <c r="J883" s="399"/>
    </row>
    <row r="884" spans="1:10" x14ac:dyDescent="0.25">
      <c r="A884" s="404"/>
      <c r="B884" s="384" t="s">
        <v>16</v>
      </c>
      <c r="C884" s="384" t="s">
        <v>128</v>
      </c>
      <c r="D884" s="125">
        <v>8</v>
      </c>
      <c r="E884" s="544">
        <v>0.17777777777777778</v>
      </c>
      <c r="F884" s="399"/>
      <c r="G884" s="399"/>
      <c r="H884" s="399"/>
      <c r="I884" s="399"/>
      <c r="J884" s="399"/>
    </row>
    <row r="885" spans="1:10" x14ac:dyDescent="0.25">
      <c r="A885" s="404"/>
      <c r="B885" s="384"/>
      <c r="C885" s="384" t="s">
        <v>129</v>
      </c>
      <c r="D885" s="125">
        <v>1</v>
      </c>
      <c r="E885" s="544">
        <v>0.1111111111111111</v>
      </c>
      <c r="F885" s="399"/>
      <c r="G885" s="399"/>
      <c r="H885" s="399"/>
      <c r="I885" s="399"/>
      <c r="J885" s="399"/>
    </row>
    <row r="886" spans="1:10" x14ac:dyDescent="0.25">
      <c r="A886" s="404"/>
      <c r="B886" s="384" t="s">
        <v>17</v>
      </c>
      <c r="C886" s="384" t="s">
        <v>128</v>
      </c>
      <c r="D886" s="125">
        <v>2</v>
      </c>
      <c r="E886" s="544">
        <v>4.4444444444444446E-2</v>
      </c>
      <c r="F886" s="399"/>
      <c r="G886" s="399"/>
      <c r="H886" s="399"/>
      <c r="I886" s="399"/>
      <c r="J886" s="399"/>
    </row>
    <row r="887" spans="1:10" x14ac:dyDescent="0.25">
      <c r="A887" s="404"/>
      <c r="B887" s="384"/>
      <c r="C887" s="384" t="s">
        <v>129</v>
      </c>
      <c r="D887" s="125"/>
      <c r="E887" s="544">
        <v>0</v>
      </c>
      <c r="F887" s="399"/>
      <c r="G887" s="399"/>
      <c r="H887" s="399"/>
      <c r="I887" s="399"/>
      <c r="J887" s="399"/>
    </row>
    <row r="888" spans="1:10" x14ac:dyDescent="0.25">
      <c r="A888" s="404"/>
      <c r="B888" s="384" t="s">
        <v>90</v>
      </c>
      <c r="C888" s="384" t="s">
        <v>128</v>
      </c>
      <c r="D888" s="125"/>
      <c r="E888" s="544">
        <v>0</v>
      </c>
      <c r="F888" s="399"/>
      <c r="G888" s="399"/>
      <c r="H888" s="399"/>
      <c r="I888" s="399"/>
      <c r="J888" s="399"/>
    </row>
    <row r="889" spans="1:10" x14ac:dyDescent="0.25">
      <c r="A889" s="404"/>
      <c r="B889" s="384"/>
      <c r="C889" s="384" t="s">
        <v>129</v>
      </c>
      <c r="D889" s="125"/>
      <c r="E889" s="544">
        <v>0</v>
      </c>
      <c r="F889" s="399"/>
      <c r="G889" s="399"/>
      <c r="H889" s="399"/>
      <c r="I889" s="399"/>
      <c r="J889" s="399"/>
    </row>
    <row r="890" spans="1:10" x14ac:dyDescent="0.25">
      <c r="A890" s="404"/>
      <c r="B890" s="384" t="s">
        <v>701</v>
      </c>
      <c r="C890" s="384" t="s">
        <v>128</v>
      </c>
      <c r="D890" s="125"/>
      <c r="E890" s="544">
        <v>0</v>
      </c>
      <c r="F890" s="399"/>
      <c r="G890" s="399"/>
      <c r="H890" s="399"/>
      <c r="I890" s="399"/>
      <c r="J890" s="399"/>
    </row>
    <row r="891" spans="1:10" x14ac:dyDescent="0.25">
      <c r="A891" s="404"/>
      <c r="B891" s="384"/>
      <c r="C891" s="384" t="s">
        <v>129</v>
      </c>
      <c r="D891" s="125"/>
      <c r="E891" s="544">
        <v>0</v>
      </c>
      <c r="F891" s="399"/>
      <c r="G891" s="399"/>
      <c r="H891" s="399"/>
      <c r="I891" s="399"/>
      <c r="J891" s="399"/>
    </row>
    <row r="892" spans="1:10" x14ac:dyDescent="0.25">
      <c r="A892" s="404"/>
      <c r="B892" s="386" t="s">
        <v>610</v>
      </c>
      <c r="C892" s="384"/>
      <c r="D892" s="509">
        <v>45</v>
      </c>
      <c r="E892" s="545">
        <v>0.99999999999999989</v>
      </c>
      <c r="F892" s="399"/>
      <c r="G892" s="399"/>
      <c r="H892" s="399"/>
      <c r="I892" s="399"/>
      <c r="J892" s="399"/>
    </row>
    <row r="893" spans="1:10" x14ac:dyDescent="0.25">
      <c r="A893" s="404"/>
      <c r="B893" s="386" t="s">
        <v>611</v>
      </c>
      <c r="C893" s="384"/>
      <c r="D893" s="509">
        <v>9</v>
      </c>
      <c r="E893" s="545">
        <v>0.99999999999999978</v>
      </c>
      <c r="F893" s="399"/>
      <c r="G893" s="399"/>
      <c r="H893" s="399"/>
      <c r="I893" s="399"/>
      <c r="J893" s="399"/>
    </row>
    <row r="894" spans="1:10" x14ac:dyDescent="0.25">
      <c r="A894" s="404"/>
      <c r="B894" s="394"/>
      <c r="C894" s="430"/>
      <c r="D894" s="129"/>
      <c r="E894" s="399"/>
      <c r="F894" s="399"/>
      <c r="G894" s="399"/>
      <c r="H894" s="399"/>
      <c r="I894" s="399"/>
      <c r="J894" s="399"/>
    </row>
    <row r="895" spans="1:10" x14ac:dyDescent="0.25">
      <c r="A895" s="404"/>
      <c r="B895" s="394"/>
      <c r="C895" s="430"/>
      <c r="D895" s="129"/>
      <c r="E895" s="399"/>
      <c r="F895" s="399"/>
      <c r="G895" s="399"/>
      <c r="H895" s="399"/>
      <c r="I895" s="399"/>
      <c r="J895" s="399"/>
    </row>
    <row r="896" spans="1:10" x14ac:dyDescent="0.25">
      <c r="A896" s="396" t="s">
        <v>810</v>
      </c>
      <c r="B896" s="394" t="s">
        <v>628</v>
      </c>
      <c r="C896" s="394"/>
      <c r="D896" s="129"/>
      <c r="E896" s="399"/>
      <c r="F896" s="399"/>
      <c r="G896" s="399"/>
      <c r="H896" s="399"/>
      <c r="I896" s="399"/>
      <c r="J896" s="399"/>
    </row>
    <row r="897" spans="1:10" x14ac:dyDescent="0.25">
      <c r="A897" s="404"/>
      <c r="B897" s="384" t="s">
        <v>88</v>
      </c>
      <c r="C897" s="385"/>
      <c r="D897" s="428" t="s">
        <v>553</v>
      </c>
      <c r="E897" s="429" t="s">
        <v>59</v>
      </c>
      <c r="F897" s="399"/>
      <c r="G897" s="399"/>
      <c r="H897" s="399"/>
      <c r="I897" s="399"/>
      <c r="J897" s="399"/>
    </row>
    <row r="898" spans="1:10" x14ac:dyDescent="0.25">
      <c r="A898" s="404"/>
      <c r="B898" s="384" t="s">
        <v>89</v>
      </c>
      <c r="C898" s="384" t="s">
        <v>621</v>
      </c>
      <c r="D898" s="125">
        <v>20.684000000000001</v>
      </c>
      <c r="E898" s="544">
        <v>0.4520500043710115</v>
      </c>
      <c r="F898" s="399"/>
      <c r="G898" s="399"/>
      <c r="H898" s="399"/>
      <c r="I898" s="399"/>
      <c r="J898" s="399"/>
    </row>
    <row r="899" spans="1:10" x14ac:dyDescent="0.25">
      <c r="A899" s="404"/>
      <c r="B899" s="384"/>
      <c r="C899" s="384" t="s">
        <v>6</v>
      </c>
      <c r="D899" s="125">
        <v>6.1079999999999997</v>
      </c>
      <c r="E899" s="544">
        <v>0.66276041666666652</v>
      </c>
      <c r="F899" s="399"/>
      <c r="G899" s="399"/>
      <c r="H899" s="399"/>
      <c r="I899" s="399"/>
      <c r="J899" s="399"/>
    </row>
    <row r="900" spans="1:10" x14ac:dyDescent="0.25">
      <c r="A900" s="404"/>
      <c r="B900" s="384" t="s">
        <v>15</v>
      </c>
      <c r="C900" s="384" t="s">
        <v>621</v>
      </c>
      <c r="D900" s="125">
        <v>15.215999999999999</v>
      </c>
      <c r="E900" s="544">
        <v>0.33254655127196431</v>
      </c>
      <c r="F900" s="399"/>
      <c r="G900" s="399"/>
      <c r="H900" s="399"/>
      <c r="I900" s="399"/>
      <c r="J900" s="399"/>
    </row>
    <row r="901" spans="1:10" x14ac:dyDescent="0.25">
      <c r="A901" s="404"/>
      <c r="B901" s="384"/>
      <c r="C901" s="384" t="s">
        <v>6</v>
      </c>
      <c r="D901" s="125">
        <v>2.036</v>
      </c>
      <c r="E901" s="544">
        <v>0.22092013888888892</v>
      </c>
      <c r="F901" s="399"/>
      <c r="G901" s="399"/>
      <c r="H901" s="399"/>
      <c r="I901" s="399"/>
      <c r="J901" s="399"/>
    </row>
    <row r="902" spans="1:10" x14ac:dyDescent="0.25">
      <c r="A902" s="404"/>
      <c r="B902" s="384" t="s">
        <v>16</v>
      </c>
      <c r="C902" s="384" t="s">
        <v>621</v>
      </c>
      <c r="D902" s="125">
        <v>7.9279999999999999</v>
      </c>
      <c r="E902" s="544">
        <v>0.17326689395926217</v>
      </c>
      <c r="F902" s="399"/>
      <c r="G902" s="399"/>
      <c r="H902" s="399"/>
      <c r="I902" s="399"/>
      <c r="J902" s="399"/>
    </row>
    <row r="903" spans="1:10" x14ac:dyDescent="0.25">
      <c r="A903" s="404"/>
      <c r="B903" s="384"/>
      <c r="C903" s="384" t="s">
        <v>6</v>
      </c>
      <c r="D903" s="125">
        <v>1.0720000000000001</v>
      </c>
      <c r="E903" s="544">
        <v>0.11631944444444446</v>
      </c>
      <c r="F903" s="399"/>
      <c r="G903" s="399"/>
      <c r="H903" s="399"/>
      <c r="I903" s="399"/>
      <c r="J903" s="399"/>
    </row>
    <row r="904" spans="1:10" x14ac:dyDescent="0.25">
      <c r="A904" s="404"/>
      <c r="B904" s="384" t="s">
        <v>17</v>
      </c>
      <c r="C904" s="384" t="s">
        <v>621</v>
      </c>
      <c r="D904" s="125">
        <v>1.9279999999999999</v>
      </c>
      <c r="E904" s="544">
        <v>4.213655039776204E-2</v>
      </c>
      <c r="F904" s="399"/>
      <c r="G904" s="399"/>
      <c r="H904" s="399"/>
      <c r="I904" s="399"/>
      <c r="J904" s="399"/>
    </row>
    <row r="905" spans="1:10" x14ac:dyDescent="0.25">
      <c r="A905" s="404"/>
      <c r="B905" s="384"/>
      <c r="C905" s="384" t="s">
        <v>6</v>
      </c>
      <c r="D905" s="125"/>
      <c r="E905" s="544">
        <v>0</v>
      </c>
      <c r="F905" s="399"/>
      <c r="G905" s="399"/>
      <c r="H905" s="399"/>
      <c r="I905" s="399"/>
      <c r="J905" s="399"/>
    </row>
    <row r="906" spans="1:10" x14ac:dyDescent="0.25">
      <c r="A906" s="404"/>
      <c r="B906" s="384" t="s">
        <v>90</v>
      </c>
      <c r="C906" s="384" t="s">
        <v>621</v>
      </c>
      <c r="D906" s="125"/>
      <c r="E906" s="544">
        <v>0</v>
      </c>
      <c r="F906" s="399"/>
      <c r="G906" s="399"/>
      <c r="H906" s="399"/>
      <c r="I906" s="399"/>
      <c r="J906" s="399"/>
    </row>
    <row r="907" spans="1:10" x14ac:dyDescent="0.25">
      <c r="A907" s="404"/>
      <c r="B907" s="384"/>
      <c r="C907" s="384" t="s">
        <v>6</v>
      </c>
      <c r="D907" s="125"/>
      <c r="E907" s="544">
        <v>0</v>
      </c>
      <c r="F907" s="399"/>
      <c r="G907" s="399"/>
      <c r="H907" s="399"/>
      <c r="I907" s="399"/>
      <c r="J907" s="399"/>
    </row>
    <row r="908" spans="1:10" x14ac:dyDescent="0.25">
      <c r="A908" s="404"/>
      <c r="B908" s="384" t="s">
        <v>701</v>
      </c>
      <c r="C908" s="384" t="s">
        <v>621</v>
      </c>
      <c r="D908" s="125"/>
      <c r="E908" s="544">
        <v>0</v>
      </c>
      <c r="F908" s="399"/>
      <c r="G908" s="399"/>
      <c r="H908" s="399"/>
      <c r="I908" s="399"/>
      <c r="J908" s="399"/>
    </row>
    <row r="909" spans="1:10" x14ac:dyDescent="0.25">
      <c r="A909" s="404"/>
      <c r="B909" s="384"/>
      <c r="C909" s="384" t="s">
        <v>6</v>
      </c>
      <c r="D909" s="125"/>
      <c r="E909" s="544">
        <v>0</v>
      </c>
      <c r="F909" s="399"/>
      <c r="G909" s="399"/>
      <c r="H909" s="399"/>
      <c r="I909" s="399"/>
      <c r="J909" s="399"/>
    </row>
    <row r="910" spans="1:10" x14ac:dyDescent="0.25">
      <c r="A910" s="404"/>
      <c r="B910" s="386" t="s">
        <v>613</v>
      </c>
      <c r="C910" s="384"/>
      <c r="D910" s="125">
        <v>45.756</v>
      </c>
      <c r="E910" s="544">
        <v>1</v>
      </c>
      <c r="F910" s="399"/>
      <c r="G910" s="399"/>
      <c r="H910" s="399"/>
      <c r="I910" s="399"/>
      <c r="J910" s="399"/>
    </row>
    <row r="911" spans="1:10" x14ac:dyDescent="0.25">
      <c r="A911" s="404"/>
      <c r="B911" s="386" t="s">
        <v>614</v>
      </c>
      <c r="C911" s="384"/>
      <c r="D911" s="125">
        <v>9.2159999999999993</v>
      </c>
      <c r="E911" s="544">
        <v>0.99999999999999989</v>
      </c>
      <c r="F911" s="399"/>
      <c r="G911" s="399"/>
      <c r="H911" s="399"/>
      <c r="I911" s="399"/>
      <c r="J911" s="399"/>
    </row>
    <row r="912" spans="1:10" x14ac:dyDescent="0.25">
      <c r="A912" s="404"/>
      <c r="B912" s="394"/>
      <c r="C912" s="430"/>
      <c r="D912" s="129"/>
      <c r="E912" s="399"/>
      <c r="F912" s="399"/>
      <c r="G912" s="399"/>
      <c r="H912" s="399"/>
      <c r="I912" s="399"/>
      <c r="J912" s="399"/>
    </row>
    <row r="913" spans="1:10" x14ac:dyDescent="0.25">
      <c r="A913" s="404"/>
      <c r="B913" s="394"/>
      <c r="C913" s="430"/>
      <c r="D913" s="129"/>
      <c r="E913" s="399"/>
      <c r="F913" s="399"/>
      <c r="G913" s="399"/>
      <c r="H913" s="399"/>
      <c r="I913" s="399"/>
      <c r="J913" s="399"/>
    </row>
    <row r="914" spans="1:10" x14ac:dyDescent="0.25">
      <c r="A914" s="396" t="s">
        <v>811</v>
      </c>
      <c r="B914" s="394" t="s">
        <v>629</v>
      </c>
      <c r="C914" s="394"/>
      <c r="D914" s="129"/>
      <c r="E914" s="399"/>
      <c r="F914" s="399"/>
      <c r="G914" s="399"/>
      <c r="H914" s="399"/>
      <c r="I914" s="399"/>
      <c r="J914" s="399"/>
    </row>
    <row r="915" spans="1:10" x14ac:dyDescent="0.25">
      <c r="A915" s="404"/>
      <c r="B915" s="384" t="s">
        <v>88</v>
      </c>
      <c r="C915" s="385"/>
      <c r="D915" s="429" t="s">
        <v>59</v>
      </c>
      <c r="E915" s="399"/>
      <c r="F915" s="399"/>
      <c r="G915" s="399"/>
      <c r="H915" s="399"/>
      <c r="I915" s="399"/>
      <c r="J915" s="399"/>
    </row>
    <row r="916" spans="1:10" x14ac:dyDescent="0.25">
      <c r="A916" s="404"/>
      <c r="B916" s="384" t="s">
        <v>89</v>
      </c>
      <c r="C916" s="384" t="s">
        <v>622</v>
      </c>
      <c r="D916" s="544">
        <v>0.3</v>
      </c>
      <c r="E916" s="399"/>
      <c r="F916" s="399"/>
      <c r="G916" s="399"/>
      <c r="H916" s="399"/>
      <c r="I916" s="399"/>
      <c r="J916" s="399"/>
    </row>
    <row r="917" spans="1:10" x14ac:dyDescent="0.25">
      <c r="A917" s="404"/>
      <c r="B917" s="384"/>
      <c r="C917" s="384" t="s">
        <v>298</v>
      </c>
      <c r="D917" s="544">
        <v>0.29530071552891118</v>
      </c>
      <c r="E917" s="399"/>
      <c r="F917" s="399"/>
      <c r="G917" s="399"/>
      <c r="H917" s="399"/>
      <c r="I917" s="399"/>
      <c r="J917" s="399"/>
    </row>
    <row r="918" spans="1:10" x14ac:dyDescent="0.25">
      <c r="A918" s="404"/>
      <c r="B918" s="384" t="s">
        <v>15</v>
      </c>
      <c r="C918" s="384" t="s">
        <v>622</v>
      </c>
      <c r="D918" s="544">
        <v>0.13333333333333333</v>
      </c>
      <c r="E918" s="399"/>
      <c r="F918" s="399"/>
      <c r="G918" s="399"/>
      <c r="H918" s="399"/>
      <c r="I918" s="399"/>
      <c r="J918" s="399"/>
    </row>
    <row r="919" spans="1:10" x14ac:dyDescent="0.25">
      <c r="A919" s="404"/>
      <c r="B919" s="384"/>
      <c r="C919" s="384" t="s">
        <v>298</v>
      </c>
      <c r="D919" s="544">
        <v>0.13380651945320715</v>
      </c>
      <c r="E919" s="399"/>
      <c r="F919" s="399"/>
      <c r="G919" s="399"/>
      <c r="H919" s="399"/>
      <c r="I919" s="399"/>
      <c r="J919" s="399"/>
    </row>
    <row r="920" spans="1:10" x14ac:dyDescent="0.25">
      <c r="A920" s="404"/>
      <c r="B920" s="384" t="s">
        <v>16</v>
      </c>
      <c r="C920" s="384" t="s">
        <v>622</v>
      </c>
      <c r="D920" s="544">
        <v>0.125</v>
      </c>
      <c r="E920" s="399"/>
      <c r="F920" s="399"/>
      <c r="G920" s="399"/>
      <c r="H920" s="399"/>
      <c r="I920" s="399"/>
      <c r="J920" s="399"/>
    </row>
    <row r="921" spans="1:10" x14ac:dyDescent="0.25">
      <c r="A921" s="404"/>
      <c r="B921" s="384"/>
      <c r="C921" s="384" t="s">
        <v>298</v>
      </c>
      <c r="D921" s="544">
        <v>0.13521695257315844</v>
      </c>
      <c r="E921" s="399"/>
      <c r="F921" s="399"/>
      <c r="G921" s="399"/>
      <c r="H921" s="399"/>
      <c r="I921" s="399"/>
      <c r="J921" s="399"/>
    </row>
    <row r="922" spans="1:10" x14ac:dyDescent="0.25">
      <c r="A922" s="404"/>
      <c r="B922" s="384" t="s">
        <v>17</v>
      </c>
      <c r="C922" s="384" t="s">
        <v>622</v>
      </c>
      <c r="D922" s="544">
        <v>0</v>
      </c>
      <c r="E922" s="399"/>
      <c r="F922" s="399"/>
      <c r="G922" s="399"/>
      <c r="H922" s="399"/>
      <c r="I922" s="399"/>
      <c r="J922" s="399"/>
    </row>
    <row r="923" spans="1:10" x14ac:dyDescent="0.25">
      <c r="A923" s="404"/>
      <c r="B923" s="384"/>
      <c r="C923" s="384" t="s">
        <v>298</v>
      </c>
      <c r="D923" s="544">
        <v>0</v>
      </c>
      <c r="E923" s="399"/>
      <c r="F923" s="399"/>
      <c r="G923" s="399"/>
      <c r="H923" s="399"/>
      <c r="I923" s="399"/>
      <c r="J923" s="399"/>
    </row>
    <row r="924" spans="1:10" x14ac:dyDescent="0.25">
      <c r="A924" s="404"/>
      <c r="B924" s="384" t="s">
        <v>90</v>
      </c>
      <c r="C924" s="384" t="s">
        <v>622</v>
      </c>
      <c r="D924" s="544" t="s">
        <v>58</v>
      </c>
      <c r="E924" s="399"/>
      <c r="F924" s="399"/>
      <c r="G924" s="399"/>
      <c r="H924" s="399"/>
      <c r="I924" s="399"/>
      <c r="J924" s="399"/>
    </row>
    <row r="925" spans="1:10" x14ac:dyDescent="0.25">
      <c r="A925" s="404"/>
      <c r="B925" s="384"/>
      <c r="C925" s="384" t="s">
        <v>298</v>
      </c>
      <c r="D925" s="544" t="s">
        <v>58</v>
      </c>
      <c r="E925" s="399"/>
      <c r="F925" s="399"/>
      <c r="G925" s="399"/>
      <c r="H925" s="399"/>
      <c r="I925" s="399"/>
      <c r="J925" s="399"/>
    </row>
    <row r="926" spans="1:10" x14ac:dyDescent="0.25">
      <c r="A926" s="404"/>
      <c r="B926" s="384" t="s">
        <v>701</v>
      </c>
      <c r="C926" s="384" t="s">
        <v>622</v>
      </c>
      <c r="D926" s="544" t="s">
        <v>58</v>
      </c>
      <c r="E926" s="399"/>
      <c r="F926" s="399"/>
      <c r="G926" s="399"/>
      <c r="H926" s="399"/>
      <c r="I926" s="399"/>
      <c r="J926" s="399"/>
    </row>
    <row r="927" spans="1:10" x14ac:dyDescent="0.25">
      <c r="A927" s="404"/>
      <c r="B927" s="384"/>
      <c r="C927" s="384" t="s">
        <v>298</v>
      </c>
      <c r="D927" s="424" t="s">
        <v>58</v>
      </c>
      <c r="E927" s="399"/>
      <c r="F927" s="399"/>
      <c r="G927" s="399"/>
      <c r="H927" s="399"/>
      <c r="I927" s="399"/>
      <c r="J927" s="399"/>
    </row>
    <row r="928" spans="1:10" x14ac:dyDescent="0.25">
      <c r="A928" s="404"/>
      <c r="B928" s="399"/>
      <c r="C928" s="399"/>
      <c r="D928" s="399"/>
      <c r="E928" s="399"/>
      <c r="F928" s="399"/>
      <c r="G928" s="404"/>
    </row>
    <row r="929" spans="1:10" x14ac:dyDescent="0.25">
      <c r="A929" s="404"/>
      <c r="B929" s="399"/>
      <c r="C929" s="399"/>
      <c r="D929" s="399"/>
      <c r="E929" s="399"/>
      <c r="F929" s="399"/>
      <c r="G929" s="404"/>
    </row>
    <row r="930" spans="1:10" x14ac:dyDescent="0.25">
      <c r="A930" s="396" t="s">
        <v>812</v>
      </c>
      <c r="B930" s="372" t="s">
        <v>566</v>
      </c>
      <c r="C930" s="64"/>
      <c r="D930" s="64"/>
      <c r="E930" s="64"/>
      <c r="F930" s="64"/>
      <c r="G930" s="64"/>
      <c r="H930" s="64"/>
      <c r="I930" s="64"/>
      <c r="J930" s="64"/>
    </row>
    <row r="931" spans="1:10" ht="30" x14ac:dyDescent="0.25">
      <c r="A931" s="432"/>
      <c r="B931" s="541"/>
      <c r="C931" s="431" t="s">
        <v>305</v>
      </c>
      <c r="D931" s="431" t="s">
        <v>306</v>
      </c>
      <c r="E931" s="431" t="s">
        <v>473</v>
      </c>
      <c r="F931" s="431" t="s">
        <v>474</v>
      </c>
      <c r="G931" s="431" t="s">
        <v>475</v>
      </c>
      <c r="H931" s="431" t="s">
        <v>702</v>
      </c>
      <c r="I931" s="431" t="s">
        <v>171</v>
      </c>
      <c r="J931" s="431" t="s">
        <v>31</v>
      </c>
    </row>
    <row r="932" spans="1:10" x14ac:dyDescent="0.25">
      <c r="A932" s="432"/>
      <c r="B932" s="541" t="s">
        <v>141</v>
      </c>
      <c r="C932" s="428"/>
      <c r="D932" s="428"/>
      <c r="E932" s="428"/>
      <c r="F932" s="428"/>
      <c r="G932" s="428"/>
      <c r="H932" s="428"/>
      <c r="I932" s="428"/>
      <c r="J932" s="428">
        <v>0</v>
      </c>
    </row>
    <row r="933" spans="1:10" x14ac:dyDescent="0.25">
      <c r="A933" s="432"/>
      <c r="B933" s="541" t="s">
        <v>142</v>
      </c>
      <c r="C933" s="428">
        <v>4</v>
      </c>
      <c r="D933" s="428">
        <v>1</v>
      </c>
      <c r="E933" s="428">
        <v>1</v>
      </c>
      <c r="F933" s="428">
        <v>9</v>
      </c>
      <c r="G933" s="428"/>
      <c r="H933" s="428"/>
      <c r="I933" s="428">
        <v>8</v>
      </c>
      <c r="J933" s="428">
        <v>23</v>
      </c>
    </row>
    <row r="934" spans="1:10" x14ac:dyDescent="0.25">
      <c r="A934" s="432"/>
      <c r="B934" s="541" t="s">
        <v>143</v>
      </c>
      <c r="C934" s="428">
        <v>6</v>
      </c>
      <c r="D934" s="428">
        <v>2</v>
      </c>
      <c r="E934" s="428"/>
      <c r="F934" s="428"/>
      <c r="G934" s="428"/>
      <c r="H934" s="428">
        <v>12</v>
      </c>
      <c r="I934" s="428">
        <v>2</v>
      </c>
      <c r="J934" s="428">
        <v>22</v>
      </c>
    </row>
    <row r="935" spans="1:10" x14ac:dyDescent="0.25">
      <c r="A935" s="432"/>
      <c r="B935" s="541" t="s">
        <v>144</v>
      </c>
      <c r="C935" s="428"/>
      <c r="D935" s="428"/>
      <c r="E935" s="428"/>
      <c r="F935" s="428"/>
      <c r="G935" s="428"/>
      <c r="H935" s="428"/>
      <c r="I935" s="428"/>
      <c r="J935" s="428">
        <v>0</v>
      </c>
    </row>
    <row r="936" spans="1:10" x14ac:dyDescent="0.25">
      <c r="A936" s="432"/>
      <c r="B936" s="541" t="s">
        <v>145</v>
      </c>
      <c r="C936" s="428"/>
      <c r="D936" s="428"/>
      <c r="E936" s="428"/>
      <c r="F936" s="428"/>
      <c r="G936" s="428"/>
      <c r="H936" s="428"/>
      <c r="I936" s="428"/>
      <c r="J936" s="428">
        <v>0</v>
      </c>
    </row>
    <row r="937" spans="1:10" x14ac:dyDescent="0.25">
      <c r="A937" s="432"/>
      <c r="B937" s="541" t="s">
        <v>146</v>
      </c>
      <c r="C937" s="428"/>
      <c r="D937" s="428"/>
      <c r="E937" s="428"/>
      <c r="F937" s="428"/>
      <c r="G937" s="428"/>
      <c r="H937" s="428"/>
      <c r="I937" s="428"/>
      <c r="J937" s="428">
        <v>0</v>
      </c>
    </row>
    <row r="938" spans="1:10" x14ac:dyDescent="0.25">
      <c r="A938" s="432"/>
      <c r="B938" s="541" t="s">
        <v>147</v>
      </c>
      <c r="C938" s="428"/>
      <c r="D938" s="428"/>
      <c r="E938" s="428"/>
      <c r="F938" s="428"/>
      <c r="G938" s="428"/>
      <c r="H938" s="428"/>
      <c r="I938" s="428"/>
      <c r="J938" s="428">
        <v>0</v>
      </c>
    </row>
    <row r="939" spans="1:10" x14ac:dyDescent="0.25">
      <c r="A939" s="432"/>
      <c r="B939" s="541" t="s">
        <v>148</v>
      </c>
      <c r="C939" s="428"/>
      <c r="D939" s="428"/>
      <c r="E939" s="428"/>
      <c r="F939" s="428"/>
      <c r="G939" s="428"/>
      <c r="H939" s="428"/>
      <c r="I939" s="428"/>
      <c r="J939" s="428">
        <v>0</v>
      </c>
    </row>
    <row r="940" spans="1:10" x14ac:dyDescent="0.25">
      <c r="A940" s="432"/>
      <c r="B940" s="515" t="s">
        <v>31</v>
      </c>
      <c r="C940" s="509">
        <v>10</v>
      </c>
      <c r="D940" s="509">
        <v>3</v>
      </c>
      <c r="E940" s="509">
        <v>1</v>
      </c>
      <c r="F940" s="509">
        <v>9</v>
      </c>
      <c r="G940" s="509">
        <v>0</v>
      </c>
      <c r="H940" s="509">
        <v>12</v>
      </c>
      <c r="I940" s="509">
        <v>10</v>
      </c>
      <c r="J940" s="509">
        <v>45</v>
      </c>
    </row>
    <row r="941" spans="1:10" x14ac:dyDescent="0.25">
      <c r="A941" s="432"/>
      <c r="B941" s="432"/>
      <c r="C941" s="64"/>
      <c r="D941" s="64"/>
      <c r="E941" s="64"/>
      <c r="F941" s="64"/>
      <c r="G941" s="64"/>
      <c r="H941" s="64"/>
      <c r="I941" s="64"/>
      <c r="J941" s="64"/>
    </row>
    <row r="942" spans="1:10" x14ac:dyDescent="0.25">
      <c r="A942" s="432"/>
      <c r="B942" s="432"/>
      <c r="D942" s="64"/>
      <c r="E942" s="64"/>
      <c r="F942" s="64"/>
      <c r="G942" s="64"/>
      <c r="H942" s="64"/>
      <c r="I942" s="64"/>
      <c r="J942" s="64"/>
    </row>
    <row r="943" spans="1:10" x14ac:dyDescent="0.25">
      <c r="A943" s="396" t="s">
        <v>813</v>
      </c>
      <c r="B943" s="372" t="s">
        <v>573</v>
      </c>
      <c r="C943" s="64"/>
      <c r="D943" s="64"/>
      <c r="E943" s="64"/>
      <c r="F943" s="64"/>
      <c r="G943" s="64"/>
      <c r="H943" s="64"/>
      <c r="I943" s="64"/>
      <c r="J943" s="64"/>
    </row>
    <row r="944" spans="1:10" ht="30" x14ac:dyDescent="0.25">
      <c r="A944" s="432"/>
      <c r="B944" s="541"/>
      <c r="C944" s="431" t="s">
        <v>305</v>
      </c>
      <c r="D944" s="431" t="s">
        <v>306</v>
      </c>
      <c r="E944" s="431" t="s">
        <v>473</v>
      </c>
      <c r="F944" s="431" t="s">
        <v>474</v>
      </c>
      <c r="G944" s="431" t="s">
        <v>475</v>
      </c>
      <c r="H944" s="431" t="s">
        <v>702</v>
      </c>
      <c r="I944" s="431" t="s">
        <v>171</v>
      </c>
      <c r="J944" s="431" t="s">
        <v>31</v>
      </c>
    </row>
    <row r="945" spans="1:10" x14ac:dyDescent="0.25">
      <c r="A945" s="432"/>
      <c r="B945" s="541" t="s">
        <v>141</v>
      </c>
      <c r="C945" s="507">
        <v>0</v>
      </c>
      <c r="D945" s="507">
        <v>0</v>
      </c>
      <c r="E945" s="507">
        <v>0</v>
      </c>
      <c r="F945" s="507">
        <v>0</v>
      </c>
      <c r="G945" s="507">
        <v>0</v>
      </c>
      <c r="H945" s="507">
        <v>0</v>
      </c>
      <c r="I945" s="507">
        <v>0</v>
      </c>
      <c r="J945" s="507">
        <v>0</v>
      </c>
    </row>
    <row r="946" spans="1:10" x14ac:dyDescent="0.25">
      <c r="A946" s="432"/>
      <c r="B946" s="541" t="s">
        <v>142</v>
      </c>
      <c r="C946" s="507">
        <v>8.8888888888888892E-2</v>
      </c>
      <c r="D946" s="507">
        <v>2.2222222222222223E-2</v>
      </c>
      <c r="E946" s="507">
        <v>2.2222222222222223E-2</v>
      </c>
      <c r="F946" s="507">
        <v>0.2</v>
      </c>
      <c r="G946" s="507">
        <v>0</v>
      </c>
      <c r="H946" s="507">
        <v>0</v>
      </c>
      <c r="I946" s="507">
        <v>0.17777777777777778</v>
      </c>
      <c r="J946" s="507">
        <v>0.51111111111111107</v>
      </c>
    </row>
    <row r="947" spans="1:10" x14ac:dyDescent="0.25">
      <c r="A947" s="432"/>
      <c r="B947" s="541" t="s">
        <v>143</v>
      </c>
      <c r="C947" s="507">
        <v>0.13333333333333333</v>
      </c>
      <c r="D947" s="507">
        <v>4.4444444444444446E-2</v>
      </c>
      <c r="E947" s="507">
        <v>0</v>
      </c>
      <c r="F947" s="507">
        <v>0</v>
      </c>
      <c r="G947" s="507">
        <v>0</v>
      </c>
      <c r="H947" s="507">
        <v>0.26666666666666666</v>
      </c>
      <c r="I947" s="507">
        <v>4.4444444444444446E-2</v>
      </c>
      <c r="J947" s="507">
        <v>0.48888888888888887</v>
      </c>
    </row>
    <row r="948" spans="1:10" x14ac:dyDescent="0.25">
      <c r="A948" s="432"/>
      <c r="B948" s="541" t="s">
        <v>144</v>
      </c>
      <c r="C948" s="507">
        <v>0</v>
      </c>
      <c r="D948" s="507">
        <v>0</v>
      </c>
      <c r="E948" s="507">
        <v>0</v>
      </c>
      <c r="F948" s="507">
        <v>0</v>
      </c>
      <c r="G948" s="507">
        <v>0</v>
      </c>
      <c r="H948" s="507">
        <v>0</v>
      </c>
      <c r="I948" s="507">
        <v>0</v>
      </c>
      <c r="J948" s="507">
        <v>0</v>
      </c>
    </row>
    <row r="949" spans="1:10" x14ac:dyDescent="0.25">
      <c r="A949" s="432"/>
      <c r="B949" s="541" t="s">
        <v>145</v>
      </c>
      <c r="C949" s="507">
        <v>0</v>
      </c>
      <c r="D949" s="507">
        <v>0</v>
      </c>
      <c r="E949" s="507">
        <v>0</v>
      </c>
      <c r="F949" s="507">
        <v>0</v>
      </c>
      <c r="G949" s="507">
        <v>0</v>
      </c>
      <c r="H949" s="507">
        <v>0</v>
      </c>
      <c r="I949" s="507">
        <v>0</v>
      </c>
      <c r="J949" s="507">
        <v>0</v>
      </c>
    </row>
    <row r="950" spans="1:10" x14ac:dyDescent="0.25">
      <c r="A950" s="432"/>
      <c r="B950" s="541" t="s">
        <v>146</v>
      </c>
      <c r="C950" s="507">
        <v>0</v>
      </c>
      <c r="D950" s="507">
        <v>0</v>
      </c>
      <c r="E950" s="507">
        <v>0</v>
      </c>
      <c r="F950" s="507">
        <v>0</v>
      </c>
      <c r="G950" s="507">
        <v>0</v>
      </c>
      <c r="H950" s="507">
        <v>0</v>
      </c>
      <c r="I950" s="507">
        <v>0</v>
      </c>
      <c r="J950" s="507">
        <v>0</v>
      </c>
    </row>
    <row r="951" spans="1:10" x14ac:dyDescent="0.25">
      <c r="A951" s="432"/>
      <c r="B951" s="541" t="s">
        <v>147</v>
      </c>
      <c r="C951" s="507">
        <v>0</v>
      </c>
      <c r="D951" s="507">
        <v>0</v>
      </c>
      <c r="E951" s="507">
        <v>0</v>
      </c>
      <c r="F951" s="507">
        <v>0</v>
      </c>
      <c r="G951" s="507">
        <v>0</v>
      </c>
      <c r="H951" s="507">
        <v>0</v>
      </c>
      <c r="I951" s="507">
        <v>0</v>
      </c>
      <c r="J951" s="507">
        <v>0</v>
      </c>
    </row>
    <row r="952" spans="1:10" x14ac:dyDescent="0.25">
      <c r="A952" s="432"/>
      <c r="B952" s="541" t="s">
        <v>148</v>
      </c>
      <c r="C952" s="507">
        <v>0</v>
      </c>
      <c r="D952" s="507">
        <v>0</v>
      </c>
      <c r="E952" s="507">
        <v>0</v>
      </c>
      <c r="F952" s="507">
        <v>0</v>
      </c>
      <c r="G952" s="507">
        <v>0</v>
      </c>
      <c r="H952" s="507">
        <v>0</v>
      </c>
      <c r="I952" s="507">
        <v>0</v>
      </c>
      <c r="J952" s="507">
        <v>0</v>
      </c>
    </row>
    <row r="953" spans="1:10" x14ac:dyDescent="0.25">
      <c r="A953" s="432"/>
      <c r="B953" s="515" t="s">
        <v>31</v>
      </c>
      <c r="C953" s="508">
        <v>0.22222222222222221</v>
      </c>
      <c r="D953" s="508">
        <v>6.6666666666666666E-2</v>
      </c>
      <c r="E953" s="508">
        <v>2.2222222222222223E-2</v>
      </c>
      <c r="F953" s="508">
        <v>0.2</v>
      </c>
      <c r="G953" s="508">
        <v>0</v>
      </c>
      <c r="H953" s="508">
        <v>0.26666666666666666</v>
      </c>
      <c r="I953" s="508">
        <v>0.22222222222222221</v>
      </c>
      <c r="J953" s="508">
        <v>1</v>
      </c>
    </row>
    <row r="954" spans="1:10" x14ac:dyDescent="0.25">
      <c r="A954" s="432"/>
      <c r="B954" s="432"/>
      <c r="C954" s="64"/>
      <c r="D954" s="64"/>
      <c r="E954" s="64"/>
      <c r="F954" s="64"/>
      <c r="G954" s="64"/>
      <c r="H954" s="64"/>
      <c r="I954" s="433"/>
      <c r="J954" s="433"/>
    </row>
    <row r="955" spans="1:10" x14ac:dyDescent="0.25">
      <c r="A955" s="432"/>
      <c r="B955" s="432"/>
      <c r="C955" s="64"/>
      <c r="D955" s="64"/>
      <c r="E955" s="64"/>
      <c r="F955" s="64"/>
      <c r="G955" s="64"/>
      <c r="H955" s="64"/>
      <c r="I955" s="64"/>
      <c r="J955" s="64"/>
    </row>
    <row r="956" spans="1:10" x14ac:dyDescent="0.25">
      <c r="A956" s="396" t="s">
        <v>814</v>
      </c>
      <c r="B956" s="372" t="s">
        <v>567</v>
      </c>
      <c r="C956" s="64"/>
      <c r="D956" s="64"/>
      <c r="E956" s="64"/>
      <c r="F956" s="64"/>
      <c r="G956" s="64"/>
      <c r="H956" s="64"/>
      <c r="I956" s="64"/>
      <c r="J956" s="64"/>
    </row>
    <row r="957" spans="1:10" ht="30" x14ac:dyDescent="0.25">
      <c r="A957" s="432"/>
      <c r="B957" s="541"/>
      <c r="C957" s="431" t="s">
        <v>305</v>
      </c>
      <c r="D957" s="431" t="s">
        <v>306</v>
      </c>
      <c r="E957" s="431" t="s">
        <v>473</v>
      </c>
      <c r="F957" s="431" t="s">
        <v>474</v>
      </c>
      <c r="G957" s="431" t="s">
        <v>475</v>
      </c>
      <c r="H957" s="431" t="s">
        <v>702</v>
      </c>
      <c r="I957" s="431" t="s">
        <v>171</v>
      </c>
      <c r="J957" s="431" t="s">
        <v>31</v>
      </c>
    </row>
    <row r="958" spans="1:10" x14ac:dyDescent="0.25">
      <c r="A958" s="432"/>
      <c r="B958" s="541" t="s">
        <v>141</v>
      </c>
      <c r="C958" s="428"/>
      <c r="D958" s="428"/>
      <c r="E958" s="428"/>
      <c r="F958" s="428"/>
      <c r="G958" s="428"/>
      <c r="H958" s="428"/>
      <c r="I958" s="428"/>
      <c r="J958" s="428"/>
    </row>
    <row r="959" spans="1:10" x14ac:dyDescent="0.25">
      <c r="A959" s="432"/>
      <c r="B959" s="541" t="s">
        <v>142</v>
      </c>
      <c r="C959" s="428">
        <v>1</v>
      </c>
      <c r="D959" s="428"/>
      <c r="E959" s="428"/>
      <c r="F959" s="428">
        <v>2</v>
      </c>
      <c r="G959" s="428"/>
      <c r="H959" s="428"/>
      <c r="I959" s="428">
        <v>1</v>
      </c>
      <c r="J959" s="428">
        <v>4</v>
      </c>
    </row>
    <row r="960" spans="1:10" x14ac:dyDescent="0.25">
      <c r="A960" s="432"/>
      <c r="B960" s="541" t="s">
        <v>143</v>
      </c>
      <c r="C960" s="428">
        <v>1</v>
      </c>
      <c r="D960" s="428"/>
      <c r="E960" s="428"/>
      <c r="F960" s="428"/>
      <c r="G960" s="428"/>
      <c r="H960" s="428">
        <v>3</v>
      </c>
      <c r="I960" s="428">
        <v>1</v>
      </c>
      <c r="J960" s="428">
        <v>5</v>
      </c>
    </row>
    <row r="961" spans="1:10" x14ac:dyDescent="0.25">
      <c r="A961" s="432"/>
      <c r="B961" s="541" t="s">
        <v>144</v>
      </c>
      <c r="C961" s="428"/>
      <c r="D961" s="428"/>
      <c r="E961" s="428"/>
      <c r="F961" s="428"/>
      <c r="G961" s="428"/>
      <c r="H961" s="428"/>
      <c r="I961" s="428"/>
      <c r="J961" s="428"/>
    </row>
    <row r="962" spans="1:10" x14ac:dyDescent="0.25">
      <c r="A962" s="432"/>
      <c r="B962" s="541" t="s">
        <v>145</v>
      </c>
      <c r="C962" s="428"/>
      <c r="D962" s="428"/>
      <c r="E962" s="428"/>
      <c r="F962" s="428"/>
      <c r="G962" s="428"/>
      <c r="H962" s="428"/>
      <c r="I962" s="428"/>
      <c r="J962" s="428"/>
    </row>
    <row r="963" spans="1:10" x14ac:dyDescent="0.25">
      <c r="A963" s="432"/>
      <c r="B963" s="541" t="s">
        <v>146</v>
      </c>
      <c r="C963" s="428"/>
      <c r="D963" s="428"/>
      <c r="E963" s="428"/>
      <c r="F963" s="428"/>
      <c r="G963" s="428"/>
      <c r="H963" s="428"/>
      <c r="I963" s="428"/>
      <c r="J963" s="428"/>
    </row>
    <row r="964" spans="1:10" x14ac:dyDescent="0.25">
      <c r="A964" s="432"/>
      <c r="B964" s="541" t="s">
        <v>147</v>
      </c>
      <c r="C964" s="428"/>
      <c r="D964" s="428"/>
      <c r="E964" s="428"/>
      <c r="F964" s="428"/>
      <c r="G964" s="428"/>
      <c r="H964" s="428"/>
      <c r="I964" s="428"/>
      <c r="J964" s="428"/>
    </row>
    <row r="965" spans="1:10" x14ac:dyDescent="0.25">
      <c r="A965" s="432"/>
      <c r="B965" s="541" t="s">
        <v>148</v>
      </c>
      <c r="C965" s="428"/>
      <c r="D965" s="428"/>
      <c r="E965" s="428"/>
      <c r="F965" s="428"/>
      <c r="G965" s="428"/>
      <c r="H965" s="428"/>
      <c r="I965" s="428"/>
      <c r="J965" s="428"/>
    </row>
    <row r="966" spans="1:10" x14ac:dyDescent="0.25">
      <c r="A966" s="432"/>
      <c r="B966" s="515" t="s">
        <v>31</v>
      </c>
      <c r="C966" s="509">
        <v>2</v>
      </c>
      <c r="D966" s="509"/>
      <c r="E966" s="509"/>
      <c r="F966" s="509">
        <v>2</v>
      </c>
      <c r="G966" s="509"/>
      <c r="H966" s="509">
        <v>3</v>
      </c>
      <c r="I966" s="509">
        <v>2</v>
      </c>
      <c r="J966" s="509">
        <v>9</v>
      </c>
    </row>
    <row r="967" spans="1:10" x14ac:dyDescent="0.25">
      <c r="A967" s="432"/>
      <c r="B967" s="432"/>
      <c r="C967" s="64"/>
      <c r="E967" s="64"/>
      <c r="F967" s="64"/>
      <c r="G967" s="64"/>
      <c r="H967" s="64"/>
      <c r="I967" s="64"/>
      <c r="J967" s="64"/>
    </row>
    <row r="968" spans="1:10" x14ac:dyDescent="0.25">
      <c r="A968" s="432"/>
      <c r="B968" s="432"/>
      <c r="C968" s="64"/>
      <c r="D968" s="64"/>
      <c r="E968" s="64"/>
      <c r="F968" s="64"/>
      <c r="G968" s="64"/>
      <c r="H968" s="64"/>
      <c r="I968" s="64"/>
      <c r="J968" s="64"/>
    </row>
    <row r="969" spans="1:10" x14ac:dyDescent="0.25">
      <c r="A969" s="396" t="s">
        <v>815</v>
      </c>
      <c r="B969" s="372" t="s">
        <v>568</v>
      </c>
      <c r="C969" s="64"/>
      <c r="D969" s="64"/>
      <c r="E969" s="64"/>
      <c r="F969" s="64"/>
      <c r="G969" s="64"/>
      <c r="H969" s="64"/>
      <c r="I969" s="64"/>
      <c r="J969" s="64"/>
    </row>
    <row r="970" spans="1:10" ht="30" x14ac:dyDescent="0.25">
      <c r="A970" s="432"/>
      <c r="B970" s="541"/>
      <c r="C970" s="431" t="s">
        <v>305</v>
      </c>
      <c r="D970" s="431" t="s">
        <v>306</v>
      </c>
      <c r="E970" s="431" t="s">
        <v>473</v>
      </c>
      <c r="F970" s="431" t="s">
        <v>474</v>
      </c>
      <c r="G970" s="431" t="s">
        <v>475</v>
      </c>
      <c r="H970" s="431" t="s">
        <v>702</v>
      </c>
      <c r="I970" s="431" t="s">
        <v>171</v>
      </c>
      <c r="J970" s="431" t="s">
        <v>31</v>
      </c>
    </row>
    <row r="971" spans="1:10" x14ac:dyDescent="0.25">
      <c r="A971" s="432"/>
      <c r="B971" s="541" t="s">
        <v>141</v>
      </c>
      <c r="C971" s="507">
        <v>0</v>
      </c>
      <c r="D971" s="507">
        <v>0</v>
      </c>
      <c r="E971" s="507">
        <v>0</v>
      </c>
      <c r="F971" s="507">
        <v>0</v>
      </c>
      <c r="G971" s="507">
        <v>0</v>
      </c>
      <c r="H971" s="507">
        <v>0</v>
      </c>
      <c r="I971" s="507">
        <v>0</v>
      </c>
      <c r="J971" s="507">
        <v>0</v>
      </c>
    </row>
    <row r="972" spans="1:10" x14ac:dyDescent="0.25">
      <c r="A972" s="432"/>
      <c r="B972" s="541" t="s">
        <v>142</v>
      </c>
      <c r="C972" s="507">
        <v>0.1111111111111111</v>
      </c>
      <c r="D972" s="507">
        <v>0</v>
      </c>
      <c r="E972" s="507">
        <v>0</v>
      </c>
      <c r="F972" s="507">
        <v>0.22222222222222221</v>
      </c>
      <c r="G972" s="507">
        <v>0</v>
      </c>
      <c r="H972" s="507">
        <v>0</v>
      </c>
      <c r="I972" s="507">
        <v>0.1111111111111111</v>
      </c>
      <c r="J972" s="507">
        <v>0.44444444444444442</v>
      </c>
    </row>
    <row r="973" spans="1:10" x14ac:dyDescent="0.25">
      <c r="A973" s="432"/>
      <c r="B973" s="541" t="s">
        <v>143</v>
      </c>
      <c r="C973" s="507">
        <v>0.1111111111111111</v>
      </c>
      <c r="D973" s="507">
        <v>0</v>
      </c>
      <c r="E973" s="507">
        <v>0</v>
      </c>
      <c r="F973" s="507">
        <v>0</v>
      </c>
      <c r="G973" s="507">
        <v>0</v>
      </c>
      <c r="H973" s="507">
        <v>0.33333333333333326</v>
      </c>
      <c r="I973" s="507">
        <v>0.1111111111111111</v>
      </c>
      <c r="J973" s="507">
        <v>0.55555555555555547</v>
      </c>
    </row>
    <row r="974" spans="1:10" x14ac:dyDescent="0.25">
      <c r="A974" s="432"/>
      <c r="B974" s="541" t="s">
        <v>144</v>
      </c>
      <c r="C974" s="507">
        <v>0</v>
      </c>
      <c r="D974" s="507">
        <v>0</v>
      </c>
      <c r="E974" s="507">
        <v>0</v>
      </c>
      <c r="F974" s="507">
        <v>0</v>
      </c>
      <c r="G974" s="507">
        <v>0</v>
      </c>
      <c r="H974" s="507">
        <v>0</v>
      </c>
      <c r="I974" s="507">
        <v>0</v>
      </c>
      <c r="J974" s="507">
        <v>0</v>
      </c>
    </row>
    <row r="975" spans="1:10" x14ac:dyDescent="0.25">
      <c r="A975" s="432"/>
      <c r="B975" s="541" t="s">
        <v>145</v>
      </c>
      <c r="C975" s="507">
        <v>0</v>
      </c>
      <c r="D975" s="507">
        <v>0</v>
      </c>
      <c r="E975" s="507">
        <v>0</v>
      </c>
      <c r="F975" s="507">
        <v>0</v>
      </c>
      <c r="G975" s="507">
        <v>0</v>
      </c>
      <c r="H975" s="507">
        <v>0</v>
      </c>
      <c r="I975" s="507">
        <v>0</v>
      </c>
      <c r="J975" s="507">
        <v>0</v>
      </c>
    </row>
    <row r="976" spans="1:10" x14ac:dyDescent="0.25">
      <c r="A976" s="432"/>
      <c r="B976" s="541" t="s">
        <v>146</v>
      </c>
      <c r="C976" s="507">
        <v>0</v>
      </c>
      <c r="D976" s="507">
        <v>0</v>
      </c>
      <c r="E976" s="507">
        <v>0</v>
      </c>
      <c r="F976" s="507">
        <v>0</v>
      </c>
      <c r="G976" s="507">
        <v>0</v>
      </c>
      <c r="H976" s="507">
        <v>0</v>
      </c>
      <c r="I976" s="507">
        <v>0</v>
      </c>
      <c r="J976" s="507">
        <v>0</v>
      </c>
    </row>
    <row r="977" spans="1:10" x14ac:dyDescent="0.25">
      <c r="A977" s="432"/>
      <c r="B977" s="541" t="s">
        <v>147</v>
      </c>
      <c r="C977" s="507">
        <v>0</v>
      </c>
      <c r="D977" s="507">
        <v>0</v>
      </c>
      <c r="E977" s="507">
        <v>0</v>
      </c>
      <c r="F977" s="507">
        <v>0</v>
      </c>
      <c r="G977" s="507">
        <v>0</v>
      </c>
      <c r="H977" s="507">
        <v>0</v>
      </c>
      <c r="I977" s="507">
        <v>0</v>
      </c>
      <c r="J977" s="507">
        <v>0</v>
      </c>
    </row>
    <row r="978" spans="1:10" x14ac:dyDescent="0.25">
      <c r="A978" s="432"/>
      <c r="B978" s="541" t="s">
        <v>148</v>
      </c>
      <c r="C978" s="507">
        <v>0</v>
      </c>
      <c r="D978" s="507">
        <v>0</v>
      </c>
      <c r="E978" s="507">
        <v>0</v>
      </c>
      <c r="F978" s="507">
        <v>0</v>
      </c>
      <c r="G978" s="507">
        <v>0</v>
      </c>
      <c r="H978" s="507">
        <v>0</v>
      </c>
      <c r="I978" s="507">
        <v>0</v>
      </c>
      <c r="J978" s="507">
        <v>0</v>
      </c>
    </row>
    <row r="979" spans="1:10" x14ac:dyDescent="0.25">
      <c r="A979" s="432"/>
      <c r="B979" s="515" t="s">
        <v>31</v>
      </c>
      <c r="C979" s="508">
        <v>0.22222222222222221</v>
      </c>
      <c r="D979" s="508"/>
      <c r="E979" s="508"/>
      <c r="F979" s="508">
        <v>0.22222222222222221</v>
      </c>
      <c r="G979" s="508"/>
      <c r="H979" s="508">
        <v>0.33333333333333326</v>
      </c>
      <c r="I979" s="508">
        <v>0.22222222222222221</v>
      </c>
      <c r="J979" s="508">
        <v>0.99999999999999989</v>
      </c>
    </row>
    <row r="980" spans="1:10" x14ac:dyDescent="0.25">
      <c r="A980" s="432"/>
      <c r="B980" s="432"/>
      <c r="C980" s="64"/>
      <c r="D980" s="64"/>
      <c r="E980" s="64"/>
      <c r="F980" s="64"/>
      <c r="G980" s="64"/>
      <c r="H980" s="64"/>
      <c r="I980" s="435"/>
      <c r="J980" s="435"/>
    </row>
    <row r="981" spans="1:10" x14ac:dyDescent="0.25">
      <c r="A981" s="432"/>
      <c r="B981" s="432"/>
      <c r="C981" s="64"/>
      <c r="D981" s="64"/>
      <c r="E981" s="64"/>
      <c r="F981" s="64"/>
      <c r="G981" s="64"/>
      <c r="H981" s="64"/>
      <c r="I981" s="64"/>
      <c r="J981" s="64"/>
    </row>
    <row r="982" spans="1:10" x14ac:dyDescent="0.25">
      <c r="A982" s="396" t="s">
        <v>816</v>
      </c>
      <c r="B982" s="372" t="s">
        <v>569</v>
      </c>
      <c r="C982" s="64"/>
      <c r="D982" s="64"/>
      <c r="E982" s="64"/>
      <c r="F982" s="64"/>
      <c r="G982" s="64"/>
      <c r="H982" s="64"/>
      <c r="I982" s="64"/>
      <c r="J982" s="64"/>
    </row>
    <row r="983" spans="1:10" ht="30" x14ac:dyDescent="0.25">
      <c r="A983" s="432"/>
      <c r="B983" s="541"/>
      <c r="C983" s="431" t="s">
        <v>305</v>
      </c>
      <c r="D983" s="431" t="s">
        <v>306</v>
      </c>
      <c r="E983" s="431" t="s">
        <v>473</v>
      </c>
      <c r="F983" s="431" t="s">
        <v>474</v>
      </c>
      <c r="G983" s="431" t="s">
        <v>475</v>
      </c>
      <c r="H983" s="431" t="s">
        <v>702</v>
      </c>
      <c r="I983" s="431" t="s">
        <v>171</v>
      </c>
      <c r="J983" s="431" t="s">
        <v>31</v>
      </c>
    </row>
    <row r="984" spans="1:10" x14ac:dyDescent="0.25">
      <c r="A984" s="432"/>
      <c r="B984" s="541" t="s">
        <v>141</v>
      </c>
      <c r="C984" s="375"/>
      <c r="D984" s="375"/>
      <c r="E984" s="375"/>
      <c r="F984" s="375"/>
      <c r="G984" s="375"/>
      <c r="H984" s="375"/>
      <c r="I984" s="375"/>
      <c r="J984" s="375"/>
    </row>
    <row r="985" spans="1:10" x14ac:dyDescent="0.25">
      <c r="A985" s="432"/>
      <c r="B985" s="541" t="s">
        <v>142</v>
      </c>
      <c r="C985" s="375">
        <v>3.8559999999999999</v>
      </c>
      <c r="D985" s="375">
        <v>0.96399999999999997</v>
      </c>
      <c r="E985" s="375">
        <v>0.96399999999999997</v>
      </c>
      <c r="F985" s="375">
        <v>8.6760000000000002</v>
      </c>
      <c r="G985" s="375"/>
      <c r="H985" s="375"/>
      <c r="I985" s="375">
        <v>7.7119999999999997</v>
      </c>
      <c r="J985" s="375">
        <v>22.172000000000001</v>
      </c>
    </row>
    <row r="986" spans="1:10" x14ac:dyDescent="0.25">
      <c r="A986" s="432"/>
      <c r="B986" s="541" t="s">
        <v>143</v>
      </c>
      <c r="C986" s="375">
        <v>6.4320000000000004</v>
      </c>
      <c r="D986" s="375">
        <v>2.1440000000000001</v>
      </c>
      <c r="E986" s="375"/>
      <c r="F986" s="375"/>
      <c r="G986" s="375"/>
      <c r="H986" s="375">
        <v>12.864000000000001</v>
      </c>
      <c r="I986" s="375">
        <v>2.1440000000000001</v>
      </c>
      <c r="J986" s="375">
        <v>23.584000000000003</v>
      </c>
    </row>
    <row r="987" spans="1:10" x14ac:dyDescent="0.25">
      <c r="A987" s="432"/>
      <c r="B987" s="541" t="s">
        <v>144</v>
      </c>
      <c r="C987" s="375"/>
      <c r="D987" s="375"/>
      <c r="E987" s="375"/>
      <c r="F987" s="375"/>
      <c r="G987" s="375"/>
      <c r="H987" s="375"/>
      <c r="I987" s="375"/>
      <c r="J987" s="375"/>
    </row>
    <row r="988" spans="1:10" x14ac:dyDescent="0.25">
      <c r="A988" s="432"/>
      <c r="B988" s="541" t="s">
        <v>145</v>
      </c>
      <c r="C988" s="375"/>
      <c r="D988" s="375"/>
      <c r="E988" s="375"/>
      <c r="F988" s="375"/>
      <c r="G988" s="375"/>
      <c r="H988" s="375"/>
      <c r="I988" s="375"/>
      <c r="J988" s="375"/>
    </row>
    <row r="989" spans="1:10" x14ac:dyDescent="0.25">
      <c r="A989" s="432"/>
      <c r="B989" s="541" t="s">
        <v>146</v>
      </c>
      <c r="C989" s="375"/>
      <c r="D989" s="375"/>
      <c r="E989" s="375"/>
      <c r="F989" s="375"/>
      <c r="G989" s="375"/>
      <c r="H989" s="375"/>
      <c r="I989" s="375"/>
      <c r="J989" s="375"/>
    </row>
    <row r="990" spans="1:10" x14ac:dyDescent="0.25">
      <c r="A990" s="432"/>
      <c r="B990" s="541" t="s">
        <v>147</v>
      </c>
      <c r="C990" s="375"/>
      <c r="D990" s="375"/>
      <c r="E990" s="375"/>
      <c r="F990" s="375"/>
      <c r="G990" s="375"/>
      <c r="H990" s="375"/>
      <c r="I990" s="375"/>
      <c r="J990" s="375"/>
    </row>
    <row r="991" spans="1:10" x14ac:dyDescent="0.25">
      <c r="A991" s="432"/>
      <c r="B991" s="541" t="s">
        <v>148</v>
      </c>
      <c r="C991" s="375"/>
      <c r="D991" s="375"/>
      <c r="E991" s="375"/>
      <c r="F991" s="375"/>
      <c r="G991" s="375"/>
      <c r="H991" s="375"/>
      <c r="I991" s="375"/>
      <c r="J991" s="375"/>
    </row>
    <row r="992" spans="1:10" x14ac:dyDescent="0.25">
      <c r="A992" s="432"/>
      <c r="B992" s="515" t="s">
        <v>31</v>
      </c>
      <c r="C992" s="506">
        <v>10.288</v>
      </c>
      <c r="D992" s="506">
        <v>3.1080000000000001</v>
      </c>
      <c r="E992" s="506">
        <v>0.96399999999999997</v>
      </c>
      <c r="F992" s="506">
        <v>8.6760000000000002</v>
      </c>
      <c r="G992" s="506"/>
      <c r="H992" s="506">
        <v>12.864000000000001</v>
      </c>
      <c r="I992" s="506">
        <v>9.8559999999999999</v>
      </c>
      <c r="J992" s="506">
        <v>45.756</v>
      </c>
    </row>
    <row r="993" spans="1:10" x14ac:dyDescent="0.25">
      <c r="A993" s="432"/>
      <c r="B993" s="432"/>
      <c r="D993" s="433"/>
      <c r="E993" s="433"/>
      <c r="F993" s="433"/>
      <c r="G993" s="433"/>
      <c r="H993" s="64"/>
      <c r="I993" s="433"/>
      <c r="J993" s="433"/>
    </row>
    <row r="994" spans="1:10" x14ac:dyDescent="0.25">
      <c r="A994" s="432"/>
      <c r="B994" s="432"/>
      <c r="C994" s="64"/>
      <c r="D994" s="64"/>
      <c r="E994" s="64"/>
      <c r="F994" s="64"/>
      <c r="G994" s="64"/>
      <c r="H994" s="64"/>
      <c r="I994" s="64"/>
      <c r="J994" s="64"/>
    </row>
    <row r="995" spans="1:10" x14ac:dyDescent="0.25">
      <c r="A995" s="396" t="s">
        <v>817</v>
      </c>
      <c r="B995" s="372" t="s">
        <v>570</v>
      </c>
      <c r="C995" s="64"/>
      <c r="D995" s="64"/>
      <c r="E995" s="64"/>
      <c r="F995" s="64"/>
      <c r="G995" s="64"/>
      <c r="H995" s="64"/>
      <c r="I995" s="64"/>
      <c r="J995" s="64"/>
    </row>
    <row r="996" spans="1:10" ht="30" x14ac:dyDescent="0.25">
      <c r="A996" s="432"/>
      <c r="B996" s="541"/>
      <c r="C996" s="431" t="s">
        <v>305</v>
      </c>
      <c r="D996" s="431" t="s">
        <v>306</v>
      </c>
      <c r="E996" s="431" t="s">
        <v>473</v>
      </c>
      <c r="F996" s="431" t="s">
        <v>474</v>
      </c>
      <c r="G996" s="431" t="s">
        <v>475</v>
      </c>
      <c r="H996" s="431" t="s">
        <v>702</v>
      </c>
      <c r="I996" s="431" t="s">
        <v>171</v>
      </c>
      <c r="J996" s="431" t="s">
        <v>31</v>
      </c>
    </row>
    <row r="997" spans="1:10" x14ac:dyDescent="0.25">
      <c r="A997" s="432"/>
      <c r="B997" s="541" t="s">
        <v>141</v>
      </c>
      <c r="C997" s="507">
        <v>0</v>
      </c>
      <c r="D997" s="507">
        <v>0</v>
      </c>
      <c r="E997" s="507">
        <v>0</v>
      </c>
      <c r="F997" s="507">
        <v>0</v>
      </c>
      <c r="G997" s="507">
        <v>0</v>
      </c>
      <c r="H997" s="507">
        <v>0</v>
      </c>
      <c r="I997" s="507">
        <v>0</v>
      </c>
      <c r="J997" s="507">
        <v>0</v>
      </c>
    </row>
    <row r="998" spans="1:10" x14ac:dyDescent="0.25">
      <c r="A998" s="432"/>
      <c r="B998" s="541" t="s">
        <v>142</v>
      </c>
      <c r="C998" s="507">
        <v>8.4273100795524081E-2</v>
      </c>
      <c r="D998" s="507">
        <v>2.106827519888102E-2</v>
      </c>
      <c r="E998" s="507">
        <v>2.106827519888102E-2</v>
      </c>
      <c r="F998" s="507">
        <v>0.18961447678992918</v>
      </c>
      <c r="G998" s="507">
        <v>0</v>
      </c>
      <c r="H998" s="507">
        <v>0</v>
      </c>
      <c r="I998" s="507">
        <v>0.16854620159104816</v>
      </c>
      <c r="J998" s="507">
        <v>0.48457032957426349</v>
      </c>
    </row>
    <row r="999" spans="1:10" x14ac:dyDescent="0.25">
      <c r="A999" s="432"/>
      <c r="B999" s="541" t="s">
        <v>143</v>
      </c>
      <c r="C999" s="507">
        <v>0.14057172829792816</v>
      </c>
      <c r="D999" s="507">
        <v>4.6857242765976047E-2</v>
      </c>
      <c r="E999" s="507">
        <v>0</v>
      </c>
      <c r="F999" s="507">
        <v>0</v>
      </c>
      <c r="G999" s="507">
        <v>0</v>
      </c>
      <c r="H999" s="507">
        <v>0.28114345659585632</v>
      </c>
      <c r="I999" s="507">
        <v>4.6857242765976047E-2</v>
      </c>
      <c r="J999" s="507">
        <v>0.51542967042573662</v>
      </c>
    </row>
    <row r="1000" spans="1:10" x14ac:dyDescent="0.25">
      <c r="A1000" s="432"/>
      <c r="B1000" s="541" t="s">
        <v>144</v>
      </c>
      <c r="C1000" s="507">
        <v>0</v>
      </c>
      <c r="D1000" s="507">
        <v>0</v>
      </c>
      <c r="E1000" s="507">
        <v>0</v>
      </c>
      <c r="F1000" s="507">
        <v>0</v>
      </c>
      <c r="G1000" s="507">
        <v>0</v>
      </c>
      <c r="H1000" s="507">
        <v>0</v>
      </c>
      <c r="I1000" s="507">
        <v>0</v>
      </c>
      <c r="J1000" s="507">
        <v>0</v>
      </c>
    </row>
    <row r="1001" spans="1:10" x14ac:dyDescent="0.25">
      <c r="A1001" s="432"/>
      <c r="B1001" s="541" t="s">
        <v>145</v>
      </c>
      <c r="C1001" s="507">
        <v>0</v>
      </c>
      <c r="D1001" s="507">
        <v>0</v>
      </c>
      <c r="E1001" s="507">
        <v>0</v>
      </c>
      <c r="F1001" s="507">
        <v>0</v>
      </c>
      <c r="G1001" s="507">
        <v>0</v>
      </c>
      <c r="H1001" s="507">
        <v>0</v>
      </c>
      <c r="I1001" s="507">
        <v>0</v>
      </c>
      <c r="J1001" s="507">
        <v>0</v>
      </c>
    </row>
    <row r="1002" spans="1:10" x14ac:dyDescent="0.25">
      <c r="A1002" s="432"/>
      <c r="B1002" s="541" t="s">
        <v>146</v>
      </c>
      <c r="C1002" s="507">
        <v>0</v>
      </c>
      <c r="D1002" s="507">
        <v>0</v>
      </c>
      <c r="E1002" s="507">
        <v>0</v>
      </c>
      <c r="F1002" s="507">
        <v>0</v>
      </c>
      <c r="G1002" s="507">
        <v>0</v>
      </c>
      <c r="H1002" s="507">
        <v>0</v>
      </c>
      <c r="I1002" s="507">
        <v>0</v>
      </c>
      <c r="J1002" s="507">
        <v>0</v>
      </c>
    </row>
    <row r="1003" spans="1:10" x14ac:dyDescent="0.25">
      <c r="A1003" s="432"/>
      <c r="B1003" s="541" t="s">
        <v>147</v>
      </c>
      <c r="C1003" s="507">
        <v>0</v>
      </c>
      <c r="D1003" s="507">
        <v>0</v>
      </c>
      <c r="E1003" s="507">
        <v>0</v>
      </c>
      <c r="F1003" s="507">
        <v>0</v>
      </c>
      <c r="G1003" s="507">
        <v>0</v>
      </c>
      <c r="H1003" s="507">
        <v>0</v>
      </c>
      <c r="I1003" s="507">
        <v>0</v>
      </c>
      <c r="J1003" s="507">
        <v>0</v>
      </c>
    </row>
    <row r="1004" spans="1:10" x14ac:dyDescent="0.25">
      <c r="A1004" s="432"/>
      <c r="B1004" s="541" t="s">
        <v>148</v>
      </c>
      <c r="C1004" s="507">
        <v>0</v>
      </c>
      <c r="D1004" s="507">
        <v>0</v>
      </c>
      <c r="E1004" s="507">
        <v>0</v>
      </c>
      <c r="F1004" s="507">
        <v>0</v>
      </c>
      <c r="G1004" s="507">
        <v>0</v>
      </c>
      <c r="H1004" s="507">
        <v>0</v>
      </c>
      <c r="I1004" s="507">
        <v>0</v>
      </c>
      <c r="J1004" s="507">
        <v>0</v>
      </c>
    </row>
    <row r="1005" spans="1:10" x14ac:dyDescent="0.25">
      <c r="A1005" s="432"/>
      <c r="B1005" s="515" t="s">
        <v>31</v>
      </c>
      <c r="C1005" s="508">
        <v>0.22484482909345224</v>
      </c>
      <c r="D1005" s="508">
        <v>6.7925517964857074E-2</v>
      </c>
      <c r="E1005" s="508">
        <v>2.106827519888102E-2</v>
      </c>
      <c r="F1005" s="508">
        <v>0.18961447678992918</v>
      </c>
      <c r="G1005" s="508">
        <v>0</v>
      </c>
      <c r="H1005" s="508">
        <v>0.28114345659585632</v>
      </c>
      <c r="I1005" s="508">
        <v>0.21540344435702419</v>
      </c>
      <c r="J1005" s="508">
        <v>1</v>
      </c>
    </row>
    <row r="1006" spans="1:10" x14ac:dyDescent="0.25">
      <c r="A1006" s="432"/>
      <c r="B1006" s="432"/>
      <c r="C1006" s="64"/>
      <c r="D1006" s="64"/>
      <c r="E1006" s="64"/>
      <c r="F1006" s="64"/>
      <c r="G1006" s="64"/>
      <c r="H1006" s="64"/>
      <c r="I1006" s="433"/>
      <c r="J1006" s="433"/>
    </row>
    <row r="1007" spans="1:10" x14ac:dyDescent="0.25">
      <c r="A1007" s="432"/>
      <c r="B1007" s="432"/>
      <c r="C1007" s="64"/>
      <c r="D1007" s="64"/>
      <c r="E1007" s="64"/>
      <c r="F1007" s="64"/>
      <c r="G1007" s="64"/>
      <c r="H1007" s="64"/>
      <c r="I1007" s="64"/>
      <c r="J1007" s="64"/>
    </row>
    <row r="1008" spans="1:10" x14ac:dyDescent="0.25">
      <c r="A1008" s="396" t="s">
        <v>818</v>
      </c>
      <c r="B1008" s="372" t="s">
        <v>571</v>
      </c>
      <c r="C1008" s="64"/>
      <c r="D1008" s="64"/>
      <c r="E1008" s="64"/>
      <c r="F1008" s="64"/>
      <c r="G1008" s="64"/>
      <c r="H1008" s="64"/>
      <c r="I1008" s="64"/>
      <c r="J1008" s="64"/>
    </row>
    <row r="1009" spans="1:10" ht="30" x14ac:dyDescent="0.25">
      <c r="A1009" s="432"/>
      <c r="B1009" s="541"/>
      <c r="C1009" s="431" t="s">
        <v>305</v>
      </c>
      <c r="D1009" s="431" t="s">
        <v>306</v>
      </c>
      <c r="E1009" s="431" t="s">
        <v>473</v>
      </c>
      <c r="F1009" s="431" t="s">
        <v>474</v>
      </c>
      <c r="G1009" s="431" t="s">
        <v>475</v>
      </c>
      <c r="H1009" s="431" t="s">
        <v>702</v>
      </c>
      <c r="I1009" s="431" t="s">
        <v>171</v>
      </c>
      <c r="J1009" s="431" t="s">
        <v>31</v>
      </c>
    </row>
    <row r="1010" spans="1:10" x14ac:dyDescent="0.25">
      <c r="A1010" s="432"/>
      <c r="B1010" s="541" t="s">
        <v>141</v>
      </c>
      <c r="C1010" s="375"/>
      <c r="D1010" s="375"/>
      <c r="E1010" s="375"/>
      <c r="F1010" s="375"/>
      <c r="G1010" s="375"/>
      <c r="H1010" s="375"/>
      <c r="I1010" s="375"/>
      <c r="J1010" s="375"/>
    </row>
    <row r="1011" spans="1:10" x14ac:dyDescent="0.25">
      <c r="A1011" s="432"/>
      <c r="B1011" s="541" t="s">
        <v>142</v>
      </c>
      <c r="C1011" s="375">
        <v>0.96399999999999997</v>
      </c>
      <c r="D1011" s="375"/>
      <c r="E1011" s="375"/>
      <c r="F1011" s="375">
        <v>1.9279999999999999</v>
      </c>
      <c r="G1011" s="375"/>
      <c r="H1011" s="375"/>
      <c r="I1011" s="375">
        <v>0.96399999999999997</v>
      </c>
      <c r="J1011" s="375">
        <v>3.8559999999999999</v>
      </c>
    </row>
    <row r="1012" spans="1:10" x14ac:dyDescent="0.25">
      <c r="A1012" s="432"/>
      <c r="B1012" s="541" t="s">
        <v>143</v>
      </c>
      <c r="C1012" s="375">
        <v>1.0720000000000001</v>
      </c>
      <c r="D1012" s="375"/>
      <c r="E1012" s="375"/>
      <c r="F1012" s="375"/>
      <c r="G1012" s="375"/>
      <c r="H1012" s="375">
        <v>3.2160000000000002</v>
      </c>
      <c r="I1012" s="375">
        <v>1.0720000000000001</v>
      </c>
      <c r="J1012" s="375">
        <v>5.36</v>
      </c>
    </row>
    <row r="1013" spans="1:10" x14ac:dyDescent="0.25">
      <c r="A1013" s="432"/>
      <c r="B1013" s="541" t="s">
        <v>144</v>
      </c>
      <c r="C1013" s="375"/>
      <c r="D1013" s="375"/>
      <c r="E1013" s="375"/>
      <c r="F1013" s="375"/>
      <c r="G1013" s="375"/>
      <c r="H1013" s="375"/>
      <c r="I1013" s="375"/>
      <c r="J1013" s="375"/>
    </row>
    <row r="1014" spans="1:10" x14ac:dyDescent="0.25">
      <c r="A1014" s="432"/>
      <c r="B1014" s="541" t="s">
        <v>145</v>
      </c>
      <c r="C1014" s="375"/>
      <c r="D1014" s="375"/>
      <c r="E1014" s="375"/>
      <c r="F1014" s="375"/>
      <c r="G1014" s="375"/>
      <c r="H1014" s="375"/>
      <c r="I1014" s="375"/>
      <c r="J1014" s="375"/>
    </row>
    <row r="1015" spans="1:10" x14ac:dyDescent="0.25">
      <c r="A1015" s="432"/>
      <c r="B1015" s="541" t="s">
        <v>146</v>
      </c>
      <c r="C1015" s="375"/>
      <c r="D1015" s="375"/>
      <c r="E1015" s="375"/>
      <c r="F1015" s="375"/>
      <c r="G1015" s="375"/>
      <c r="H1015" s="375"/>
      <c r="I1015" s="375"/>
      <c r="J1015" s="375"/>
    </row>
    <row r="1016" spans="1:10" x14ac:dyDescent="0.25">
      <c r="A1016" s="432"/>
      <c r="B1016" s="541" t="s">
        <v>147</v>
      </c>
      <c r="C1016" s="375"/>
      <c r="D1016" s="375"/>
      <c r="E1016" s="375"/>
      <c r="F1016" s="375"/>
      <c r="G1016" s="375"/>
      <c r="H1016" s="375"/>
      <c r="I1016" s="375"/>
      <c r="J1016" s="375"/>
    </row>
    <row r="1017" spans="1:10" x14ac:dyDescent="0.25">
      <c r="A1017" s="432"/>
      <c r="B1017" s="541" t="s">
        <v>148</v>
      </c>
      <c r="C1017" s="375"/>
      <c r="D1017" s="375"/>
      <c r="E1017" s="375"/>
      <c r="F1017" s="375"/>
      <c r="G1017" s="375"/>
      <c r="H1017" s="375"/>
      <c r="I1017" s="375"/>
      <c r="J1017" s="375"/>
    </row>
    <row r="1018" spans="1:10" x14ac:dyDescent="0.25">
      <c r="A1018" s="432"/>
      <c r="B1018" s="515" t="s">
        <v>31</v>
      </c>
      <c r="C1018" s="506">
        <v>2.036</v>
      </c>
      <c r="D1018" s="506"/>
      <c r="E1018" s="506"/>
      <c r="F1018" s="506">
        <v>1.9279999999999999</v>
      </c>
      <c r="G1018" s="506"/>
      <c r="H1018" s="506">
        <v>3.2160000000000002</v>
      </c>
      <c r="I1018" s="506">
        <v>2.036</v>
      </c>
      <c r="J1018" s="506">
        <v>9.2160000000000011</v>
      </c>
    </row>
    <row r="1019" spans="1:10" x14ac:dyDescent="0.25">
      <c r="A1019" s="432"/>
      <c r="B1019" s="432"/>
      <c r="C1019" s="433"/>
      <c r="D1019" s="433"/>
      <c r="E1019" s="433"/>
      <c r="F1019" s="433"/>
      <c r="G1019" s="64"/>
      <c r="H1019" s="433"/>
      <c r="I1019" s="433"/>
      <c r="J1019" s="433"/>
    </row>
    <row r="1020" spans="1:10" x14ac:dyDescent="0.25">
      <c r="A1020" s="432"/>
      <c r="B1020" s="432"/>
      <c r="C1020" s="64"/>
      <c r="D1020" s="64"/>
      <c r="E1020" s="64"/>
      <c r="F1020" s="64"/>
      <c r="G1020" s="64"/>
      <c r="H1020" s="64"/>
      <c r="I1020" s="64"/>
      <c r="J1020" s="64"/>
    </row>
    <row r="1021" spans="1:10" x14ac:dyDescent="0.25">
      <c r="A1021" s="396" t="s">
        <v>819</v>
      </c>
      <c r="B1021" s="372" t="s">
        <v>572</v>
      </c>
      <c r="C1021" s="64"/>
      <c r="D1021" s="64"/>
      <c r="E1021" s="64"/>
      <c r="F1021" s="64"/>
      <c r="G1021" s="64"/>
      <c r="H1021" s="64"/>
      <c r="I1021" s="64"/>
      <c r="J1021" s="64"/>
    </row>
    <row r="1022" spans="1:10" ht="30" x14ac:dyDescent="0.25">
      <c r="A1022" s="432"/>
      <c r="B1022" s="541"/>
      <c r="C1022" s="431" t="s">
        <v>305</v>
      </c>
      <c r="D1022" s="431" t="s">
        <v>306</v>
      </c>
      <c r="E1022" s="431" t="s">
        <v>473</v>
      </c>
      <c r="F1022" s="431" t="s">
        <v>474</v>
      </c>
      <c r="G1022" s="431" t="s">
        <v>475</v>
      </c>
      <c r="H1022" s="431" t="s">
        <v>702</v>
      </c>
      <c r="I1022" s="431" t="s">
        <v>171</v>
      </c>
      <c r="J1022" s="431" t="s">
        <v>31</v>
      </c>
    </row>
    <row r="1023" spans="1:10" x14ac:dyDescent="0.25">
      <c r="A1023" s="432"/>
      <c r="B1023" s="541" t="s">
        <v>141</v>
      </c>
      <c r="C1023" s="507">
        <v>0</v>
      </c>
      <c r="D1023" s="507">
        <v>0</v>
      </c>
      <c r="E1023" s="507">
        <v>0</v>
      </c>
      <c r="F1023" s="507">
        <v>0</v>
      </c>
      <c r="G1023" s="507">
        <v>0</v>
      </c>
      <c r="H1023" s="507">
        <v>0</v>
      </c>
      <c r="I1023" s="507">
        <v>0</v>
      </c>
      <c r="J1023" s="507">
        <v>0</v>
      </c>
    </row>
    <row r="1024" spans="1:10" x14ac:dyDescent="0.25">
      <c r="A1024" s="432"/>
      <c r="B1024" s="541" t="s">
        <v>142</v>
      </c>
      <c r="C1024" s="507">
        <v>0.10460069444444443</v>
      </c>
      <c r="D1024" s="507">
        <v>0</v>
      </c>
      <c r="E1024" s="507">
        <v>0</v>
      </c>
      <c r="F1024" s="507">
        <v>0.20920138888888887</v>
      </c>
      <c r="G1024" s="507">
        <v>0</v>
      </c>
      <c r="H1024" s="507">
        <v>0</v>
      </c>
      <c r="I1024" s="507">
        <v>0.10460069444444443</v>
      </c>
      <c r="J1024" s="507">
        <v>0.41840277777777773</v>
      </c>
    </row>
    <row r="1025" spans="1:10" x14ac:dyDescent="0.25">
      <c r="A1025" s="432"/>
      <c r="B1025" s="541" t="s">
        <v>143</v>
      </c>
      <c r="C1025" s="507">
        <v>0.11631944444444443</v>
      </c>
      <c r="D1025" s="507">
        <v>0</v>
      </c>
      <c r="E1025" s="507">
        <v>0</v>
      </c>
      <c r="F1025" s="507">
        <v>0</v>
      </c>
      <c r="G1025" s="507">
        <v>0</v>
      </c>
      <c r="H1025" s="507">
        <v>0.34895833333333326</v>
      </c>
      <c r="I1025" s="507">
        <v>0.11631944444444443</v>
      </c>
      <c r="J1025" s="507">
        <v>0.5815972222222221</v>
      </c>
    </row>
    <row r="1026" spans="1:10" x14ac:dyDescent="0.25">
      <c r="A1026" s="432"/>
      <c r="B1026" s="541" t="s">
        <v>144</v>
      </c>
      <c r="C1026" s="507">
        <v>0</v>
      </c>
      <c r="D1026" s="507">
        <v>0</v>
      </c>
      <c r="E1026" s="507">
        <v>0</v>
      </c>
      <c r="F1026" s="507">
        <v>0</v>
      </c>
      <c r="G1026" s="507">
        <v>0</v>
      </c>
      <c r="H1026" s="507">
        <v>0</v>
      </c>
      <c r="I1026" s="507">
        <v>0</v>
      </c>
      <c r="J1026" s="507">
        <v>0</v>
      </c>
    </row>
    <row r="1027" spans="1:10" x14ac:dyDescent="0.25">
      <c r="A1027" s="432"/>
      <c r="B1027" s="541" t="s">
        <v>145</v>
      </c>
      <c r="C1027" s="507">
        <v>0</v>
      </c>
      <c r="D1027" s="507">
        <v>0</v>
      </c>
      <c r="E1027" s="507">
        <v>0</v>
      </c>
      <c r="F1027" s="507">
        <v>0</v>
      </c>
      <c r="G1027" s="507">
        <v>0</v>
      </c>
      <c r="H1027" s="507">
        <v>0</v>
      </c>
      <c r="I1027" s="507">
        <v>0</v>
      </c>
      <c r="J1027" s="507">
        <v>0</v>
      </c>
    </row>
    <row r="1028" spans="1:10" x14ac:dyDescent="0.25">
      <c r="A1028" s="432"/>
      <c r="B1028" s="541" t="s">
        <v>146</v>
      </c>
      <c r="C1028" s="507">
        <v>0</v>
      </c>
      <c r="D1028" s="507">
        <v>0</v>
      </c>
      <c r="E1028" s="507">
        <v>0</v>
      </c>
      <c r="F1028" s="507">
        <v>0</v>
      </c>
      <c r="G1028" s="507">
        <v>0</v>
      </c>
      <c r="H1028" s="507">
        <v>0</v>
      </c>
      <c r="I1028" s="507">
        <v>0</v>
      </c>
      <c r="J1028" s="507">
        <v>0</v>
      </c>
    </row>
    <row r="1029" spans="1:10" x14ac:dyDescent="0.25">
      <c r="A1029" s="432"/>
      <c r="B1029" s="541" t="s">
        <v>147</v>
      </c>
      <c r="C1029" s="507">
        <v>0</v>
      </c>
      <c r="D1029" s="507">
        <v>0</v>
      </c>
      <c r="E1029" s="507">
        <v>0</v>
      </c>
      <c r="F1029" s="507">
        <v>0</v>
      </c>
      <c r="G1029" s="507">
        <v>0</v>
      </c>
      <c r="H1029" s="507">
        <v>0</v>
      </c>
      <c r="I1029" s="507">
        <v>0</v>
      </c>
      <c r="J1029" s="507">
        <v>0</v>
      </c>
    </row>
    <row r="1030" spans="1:10" x14ac:dyDescent="0.25">
      <c r="A1030" s="432"/>
      <c r="B1030" s="541" t="s">
        <v>148</v>
      </c>
      <c r="C1030" s="507">
        <v>0</v>
      </c>
      <c r="D1030" s="507">
        <v>0</v>
      </c>
      <c r="E1030" s="507">
        <v>0</v>
      </c>
      <c r="F1030" s="507">
        <v>0</v>
      </c>
      <c r="G1030" s="507">
        <v>0</v>
      </c>
      <c r="H1030" s="507">
        <v>0</v>
      </c>
      <c r="I1030" s="507">
        <v>0</v>
      </c>
      <c r="J1030" s="507">
        <v>0</v>
      </c>
    </row>
    <row r="1031" spans="1:10" x14ac:dyDescent="0.25">
      <c r="A1031" s="432"/>
      <c r="B1031" s="515" t="s">
        <v>31</v>
      </c>
      <c r="C1031" s="508">
        <v>0.22092013888888887</v>
      </c>
      <c r="D1031" s="508">
        <v>0</v>
      </c>
      <c r="E1031" s="508">
        <v>0</v>
      </c>
      <c r="F1031" s="508">
        <v>0.20920138888888887</v>
      </c>
      <c r="G1031" s="508">
        <v>0</v>
      </c>
      <c r="H1031" s="508">
        <v>0.34895833333333326</v>
      </c>
      <c r="I1031" s="508">
        <v>0.22092013888888887</v>
      </c>
      <c r="J1031" s="508">
        <v>0.99999999999999989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zoomScale="70" zoomScaleNormal="70" workbookViewId="0"/>
  </sheetViews>
  <sheetFormatPr defaultColWidth="9.140625" defaultRowHeight="15" x14ac:dyDescent="0.25"/>
  <cols>
    <col min="1" max="1" width="17" style="18" customWidth="1"/>
    <col min="2" max="2" width="59.7109375" style="18" customWidth="1"/>
    <col min="3" max="10" width="24.42578125" style="18" customWidth="1"/>
    <col min="11" max="16384" width="9.140625" style="18"/>
  </cols>
  <sheetData>
    <row r="1" spans="1:10" ht="34.5" x14ac:dyDescent="0.25">
      <c r="A1" s="255" t="s">
        <v>704</v>
      </c>
    </row>
    <row r="4" spans="1:10" x14ac:dyDescent="0.25">
      <c r="A4" s="10" t="s">
        <v>255</v>
      </c>
      <c r="B4" s="32" t="s">
        <v>824</v>
      </c>
      <c r="C4" s="32"/>
      <c r="D4" s="32"/>
    </row>
    <row r="5" spans="1:10" x14ac:dyDescent="0.25">
      <c r="B5" s="35"/>
      <c r="C5" s="20">
        <v>2016</v>
      </c>
    </row>
    <row r="6" spans="1:10" x14ac:dyDescent="0.25">
      <c r="A6" s="10"/>
      <c r="B6" s="34" t="s">
        <v>5</v>
      </c>
      <c r="C6" s="73">
        <v>14.1</v>
      </c>
    </row>
    <row r="7" spans="1:10" x14ac:dyDescent="0.25">
      <c r="A7" s="10"/>
      <c r="B7" s="34" t="s">
        <v>6</v>
      </c>
      <c r="C7" s="73">
        <v>8.1</v>
      </c>
    </row>
    <row r="8" spans="1:10" x14ac:dyDescent="0.25">
      <c r="B8" s="34" t="s">
        <v>822</v>
      </c>
      <c r="C8" s="547">
        <v>0.57446808510638292</v>
      </c>
    </row>
    <row r="9" spans="1:10" x14ac:dyDescent="0.25">
      <c r="A9" s="10"/>
      <c r="B9" s="34" t="s">
        <v>3</v>
      </c>
      <c r="C9" s="73">
        <v>48</v>
      </c>
      <c r="E9" s="346"/>
    </row>
    <row r="10" spans="1:10" x14ac:dyDescent="0.25">
      <c r="A10" s="10"/>
      <c r="B10" s="34" t="s">
        <v>94</v>
      </c>
      <c r="C10" s="73">
        <v>28</v>
      </c>
    </row>
    <row r="11" spans="1:10" x14ac:dyDescent="0.25">
      <c r="B11" s="34" t="s">
        <v>823</v>
      </c>
      <c r="C11" s="547">
        <v>0.58333333333333337</v>
      </c>
    </row>
    <row r="12" spans="1:10" x14ac:dyDescent="0.25">
      <c r="B12" s="18" t="s">
        <v>1092</v>
      </c>
    </row>
    <row r="14" spans="1:10" x14ac:dyDescent="0.25">
      <c r="A14" s="10" t="s">
        <v>827</v>
      </c>
      <c r="B14" s="99" t="s">
        <v>705</v>
      </c>
      <c r="C14" s="25"/>
      <c r="D14" s="25"/>
      <c r="E14" s="25"/>
      <c r="F14" s="25"/>
      <c r="G14" s="25"/>
      <c r="H14" s="25"/>
      <c r="I14" s="25"/>
      <c r="J14" s="25"/>
    </row>
    <row r="15" spans="1:10" ht="30" x14ac:dyDescent="0.25">
      <c r="B15" s="75"/>
      <c r="C15" s="264" t="s">
        <v>472</v>
      </c>
      <c r="D15" s="264" t="s">
        <v>305</v>
      </c>
      <c r="E15" s="264" t="s">
        <v>306</v>
      </c>
      <c r="F15" s="264" t="s">
        <v>473</v>
      </c>
      <c r="G15" s="264" t="s">
        <v>474</v>
      </c>
      <c r="H15" s="264" t="s">
        <v>475</v>
      </c>
      <c r="I15" s="264" t="s">
        <v>171</v>
      </c>
      <c r="J15" s="264" t="s">
        <v>31</v>
      </c>
    </row>
    <row r="16" spans="1:10" x14ac:dyDescent="0.25">
      <c r="B16" s="75" t="s">
        <v>312</v>
      </c>
      <c r="C16" s="72">
        <v>0.45</v>
      </c>
      <c r="D16" s="72">
        <v>1.2</v>
      </c>
      <c r="E16" s="72">
        <v>5.4</v>
      </c>
      <c r="F16" s="72">
        <v>1.2</v>
      </c>
      <c r="G16" s="72">
        <v>4.6500000000000004</v>
      </c>
      <c r="H16" s="72">
        <v>0.6</v>
      </c>
      <c r="I16" s="72">
        <v>0.6</v>
      </c>
      <c r="J16" s="72">
        <v>14.1</v>
      </c>
    </row>
    <row r="17" spans="1:10" x14ac:dyDescent="0.25">
      <c r="B17" s="75" t="s">
        <v>6</v>
      </c>
      <c r="C17" s="72">
        <v>0.45</v>
      </c>
      <c r="D17" s="72">
        <v>0.6</v>
      </c>
      <c r="E17" s="72">
        <v>1.8</v>
      </c>
      <c r="F17" s="72">
        <v>1.2</v>
      </c>
      <c r="G17" s="72">
        <v>3.45</v>
      </c>
      <c r="H17" s="72">
        <v>0.6</v>
      </c>
      <c r="I17" s="72">
        <v>0</v>
      </c>
      <c r="J17" s="72">
        <v>8.1</v>
      </c>
    </row>
    <row r="18" spans="1:10" x14ac:dyDescent="0.25">
      <c r="B18" s="75" t="s">
        <v>313</v>
      </c>
      <c r="C18" s="327">
        <v>5.5555555555555559E-2</v>
      </c>
      <c r="D18" s="327">
        <v>7.407407407407407E-2</v>
      </c>
      <c r="E18" s="327">
        <v>0.22222222222222224</v>
      </c>
      <c r="F18" s="327">
        <v>0.14814814814814814</v>
      </c>
      <c r="G18" s="327">
        <v>0.42592592592592599</v>
      </c>
      <c r="H18" s="327">
        <v>7.407407407407407E-2</v>
      </c>
      <c r="I18" s="327">
        <v>0</v>
      </c>
      <c r="J18" s="327">
        <v>1</v>
      </c>
    </row>
    <row r="19" spans="1:10" x14ac:dyDescent="0.25">
      <c r="B19" s="770"/>
      <c r="C19" s="770"/>
      <c r="D19" s="770"/>
      <c r="E19" s="770"/>
      <c r="F19" s="770"/>
      <c r="G19" s="770"/>
      <c r="H19" s="770"/>
      <c r="I19" s="770"/>
      <c r="J19" s="770"/>
    </row>
    <row r="22" spans="1:10" x14ac:dyDescent="0.25">
      <c r="A22" s="10" t="s">
        <v>828</v>
      </c>
      <c r="B22" s="78" t="s">
        <v>706</v>
      </c>
      <c r="C22" s="25"/>
      <c r="D22" s="25"/>
      <c r="E22" s="25"/>
      <c r="F22" s="25"/>
      <c r="G22" s="25"/>
      <c r="H22" s="25"/>
      <c r="I22" s="25"/>
      <c r="J22" s="25"/>
    </row>
    <row r="23" spans="1:10" ht="30" x14ac:dyDescent="0.25">
      <c r="B23" s="75"/>
      <c r="C23" s="264" t="s">
        <v>472</v>
      </c>
      <c r="D23" s="264" t="s">
        <v>305</v>
      </c>
      <c r="E23" s="264" t="s">
        <v>306</v>
      </c>
      <c r="F23" s="264" t="s">
        <v>473</v>
      </c>
      <c r="G23" s="264" t="s">
        <v>474</v>
      </c>
      <c r="H23" s="264" t="s">
        <v>475</v>
      </c>
      <c r="I23" s="264" t="s">
        <v>171</v>
      </c>
      <c r="J23" s="264" t="s">
        <v>31</v>
      </c>
    </row>
    <row r="24" spans="1:10" x14ac:dyDescent="0.25">
      <c r="B24" s="75" t="s">
        <v>37</v>
      </c>
      <c r="C24" s="73">
        <v>2</v>
      </c>
      <c r="D24" s="73">
        <v>4</v>
      </c>
      <c r="E24" s="73">
        <v>18</v>
      </c>
      <c r="F24" s="73">
        <v>4</v>
      </c>
      <c r="G24" s="73">
        <v>16</v>
      </c>
      <c r="H24" s="73">
        <v>2</v>
      </c>
      <c r="I24" s="73">
        <v>2</v>
      </c>
      <c r="J24" s="73">
        <v>48</v>
      </c>
    </row>
    <row r="25" spans="1:10" x14ac:dyDescent="0.25">
      <c r="B25" s="75" t="s">
        <v>94</v>
      </c>
      <c r="C25" s="73">
        <v>2</v>
      </c>
      <c r="D25" s="73">
        <v>2</v>
      </c>
      <c r="E25" s="73">
        <v>6</v>
      </c>
      <c r="F25" s="73">
        <v>4</v>
      </c>
      <c r="G25" s="73">
        <v>12</v>
      </c>
      <c r="H25" s="73">
        <v>2</v>
      </c>
      <c r="I25" s="73">
        <v>0</v>
      </c>
      <c r="J25" s="73">
        <v>28</v>
      </c>
    </row>
    <row r="26" spans="1:10" x14ac:dyDescent="0.25">
      <c r="B26" s="770"/>
      <c r="C26" s="770"/>
      <c r="D26" s="770"/>
      <c r="E26" s="770"/>
      <c r="F26" s="770"/>
      <c r="G26" s="770"/>
      <c r="H26" s="770"/>
      <c r="I26" s="770"/>
      <c r="J26" s="770"/>
    </row>
    <row r="27" spans="1:10" x14ac:dyDescent="0.25">
      <c r="B27" s="188"/>
      <c r="C27" s="25"/>
      <c r="D27" s="25"/>
      <c r="E27" s="25"/>
      <c r="F27" s="25"/>
      <c r="G27" s="25"/>
      <c r="H27" s="25"/>
      <c r="I27" s="25"/>
      <c r="J27" s="25"/>
    </row>
    <row r="28" spans="1:10" x14ac:dyDescent="0.25">
      <c r="B28" s="188"/>
      <c r="C28" s="25"/>
      <c r="D28" s="25"/>
      <c r="E28" s="25"/>
      <c r="F28" s="25"/>
      <c r="G28" s="25"/>
      <c r="H28" s="25"/>
      <c r="I28" s="25"/>
      <c r="J28" s="25"/>
    </row>
    <row r="29" spans="1:10" x14ac:dyDescent="0.25">
      <c r="A29" s="10" t="s">
        <v>829</v>
      </c>
      <c r="B29" s="272" t="s">
        <v>707</v>
      </c>
      <c r="C29" s="53"/>
      <c r="D29" s="53"/>
      <c r="E29" s="53"/>
      <c r="F29" s="53"/>
      <c r="G29" s="53"/>
      <c r="H29" s="53"/>
      <c r="I29" s="242"/>
      <c r="J29" s="52"/>
    </row>
    <row r="30" spans="1:10" x14ac:dyDescent="0.25">
      <c r="B30" s="273" t="s">
        <v>128</v>
      </c>
      <c r="C30" s="73">
        <v>48</v>
      </c>
      <c r="D30" s="59"/>
      <c r="E30" s="59"/>
      <c r="F30" s="59"/>
      <c r="G30" s="59"/>
      <c r="H30" s="59"/>
      <c r="I30" s="59"/>
      <c r="J30" s="37"/>
    </row>
    <row r="31" spans="1:10" x14ac:dyDescent="0.25">
      <c r="B31" s="273" t="s">
        <v>129</v>
      </c>
      <c r="C31" s="73">
        <v>28</v>
      </c>
      <c r="D31" s="59"/>
      <c r="E31" s="274"/>
      <c r="F31" s="59"/>
      <c r="G31" s="59"/>
      <c r="H31" s="59"/>
      <c r="I31" s="59"/>
      <c r="J31" s="37"/>
    </row>
    <row r="32" spans="1:10" ht="15" customHeight="1" x14ac:dyDescent="0.25">
      <c r="B32" s="771"/>
      <c r="C32" s="771"/>
      <c r="D32" s="363"/>
      <c r="E32" s="53"/>
      <c r="F32" s="53"/>
      <c r="G32" s="53"/>
      <c r="H32" s="53"/>
      <c r="I32" s="242"/>
      <c r="J32" s="52"/>
    </row>
    <row r="33" spans="1:10" x14ac:dyDescent="0.25">
      <c r="B33" s="275"/>
      <c r="C33" s="53"/>
      <c r="D33" s="53"/>
      <c r="E33" s="53"/>
      <c r="F33" s="53"/>
      <c r="G33" s="53"/>
      <c r="H33" s="53"/>
      <c r="I33" s="242"/>
      <c r="J33" s="52"/>
    </row>
    <row r="34" spans="1:10" x14ac:dyDescent="0.25">
      <c r="A34" s="10" t="s">
        <v>830</v>
      </c>
      <c r="B34" s="90" t="s">
        <v>708</v>
      </c>
      <c r="C34" s="37"/>
      <c r="D34" s="52"/>
      <c r="E34" s="52"/>
      <c r="F34" s="52"/>
      <c r="G34" s="52"/>
      <c r="H34" s="52"/>
      <c r="I34" s="276"/>
      <c r="J34" s="52"/>
    </row>
    <row r="35" spans="1:10" x14ac:dyDescent="0.25">
      <c r="B35" s="62" t="s">
        <v>5</v>
      </c>
      <c r="C35" s="546" t="s">
        <v>694</v>
      </c>
      <c r="D35" s="364"/>
      <c r="E35" s="52"/>
      <c r="F35" s="277"/>
      <c r="G35" s="277"/>
      <c r="H35" s="277"/>
      <c r="I35" s="278"/>
      <c r="J35" s="37"/>
    </row>
    <row r="36" spans="1:10" x14ac:dyDescent="0.25">
      <c r="B36" s="62" t="s">
        <v>153</v>
      </c>
      <c r="C36" s="546" t="s">
        <v>694</v>
      </c>
      <c r="D36" s="52"/>
      <c r="E36" s="52"/>
      <c r="F36" s="277"/>
      <c r="G36" s="277"/>
      <c r="H36" s="277"/>
      <c r="I36" s="278"/>
      <c r="J36" s="37"/>
    </row>
    <row r="37" spans="1:10" x14ac:dyDescent="0.25">
      <c r="B37" s="62" t="s">
        <v>6</v>
      </c>
      <c r="C37" s="546" t="s">
        <v>694</v>
      </c>
      <c r="D37" s="52"/>
      <c r="E37" s="52"/>
      <c r="F37" s="277"/>
      <c r="G37" s="277"/>
      <c r="H37" s="277"/>
      <c r="I37" s="278"/>
      <c r="J37" s="37"/>
    </row>
    <row r="38" spans="1:10" x14ac:dyDescent="0.25">
      <c r="B38" s="62" t="s">
        <v>154</v>
      </c>
      <c r="C38" s="546" t="s">
        <v>694</v>
      </c>
      <c r="D38" s="279"/>
      <c r="E38" s="280"/>
      <c r="F38" s="277"/>
      <c r="G38" s="277"/>
      <c r="H38" s="277"/>
      <c r="I38" s="278"/>
      <c r="J38" s="37"/>
    </row>
    <row r="39" spans="1:10" x14ac:dyDescent="0.25">
      <c r="B39" s="275"/>
      <c r="C39" s="37"/>
      <c r="D39" s="37"/>
      <c r="E39" s="37"/>
      <c r="F39" s="37"/>
      <c r="G39" s="37"/>
      <c r="H39" s="37"/>
      <c r="I39" s="37"/>
      <c r="J39" s="52"/>
    </row>
    <row r="40" spans="1:10" x14ac:dyDescent="0.25">
      <c r="B40" s="275"/>
      <c r="C40" s="37"/>
      <c r="D40" s="37"/>
      <c r="E40" s="37"/>
      <c r="F40" s="37"/>
      <c r="G40" s="37"/>
      <c r="H40" s="37"/>
      <c r="I40" s="37"/>
      <c r="J40" s="52"/>
    </row>
    <row r="41" spans="1:10" x14ac:dyDescent="0.25">
      <c r="A41" s="10" t="s">
        <v>831</v>
      </c>
      <c r="B41" s="281" t="s">
        <v>709</v>
      </c>
      <c r="C41" s="52"/>
      <c r="D41" s="52"/>
      <c r="E41" s="52"/>
      <c r="F41" s="52"/>
      <c r="G41" s="52"/>
      <c r="H41" s="52"/>
      <c r="I41" s="52"/>
      <c r="J41" s="52"/>
    </row>
    <row r="42" spans="1:10" x14ac:dyDescent="0.25">
      <c r="B42" s="62" t="s">
        <v>9</v>
      </c>
      <c r="C42" s="72">
        <v>0.28928571428571426</v>
      </c>
      <c r="D42" s="282"/>
      <c r="E42" s="52"/>
      <c r="F42" s="57"/>
      <c r="G42" s="57"/>
      <c r="H42" s="57"/>
      <c r="I42" s="283"/>
      <c r="J42" s="52"/>
    </row>
    <row r="43" spans="1:10" x14ac:dyDescent="0.25">
      <c r="B43" s="275"/>
      <c r="C43" s="271"/>
      <c r="D43" s="282"/>
      <c r="E43" s="52"/>
      <c r="F43" s="57"/>
      <c r="G43" s="57"/>
      <c r="H43" s="57"/>
      <c r="I43" s="283"/>
      <c r="J43" s="52"/>
    </row>
    <row r="44" spans="1:10" x14ac:dyDescent="0.25">
      <c r="A44" s="10"/>
      <c r="B44" s="89"/>
      <c r="C44" s="57"/>
      <c r="D44" s="25"/>
      <c r="E44" s="25"/>
      <c r="F44" s="16"/>
      <c r="G44" s="16"/>
      <c r="H44" s="37"/>
      <c r="I44" s="52"/>
      <c r="J44" s="52"/>
    </row>
    <row r="45" spans="1:10" x14ac:dyDescent="0.25">
      <c r="A45" s="10" t="s">
        <v>832</v>
      </c>
      <c r="B45" s="30" t="s">
        <v>710</v>
      </c>
      <c r="C45" s="25"/>
      <c r="D45" s="16"/>
      <c r="E45" s="25"/>
      <c r="F45" s="25"/>
      <c r="G45" s="25"/>
      <c r="H45" s="52"/>
      <c r="I45" s="52"/>
      <c r="J45" s="52"/>
    </row>
    <row r="46" spans="1:10" x14ac:dyDescent="0.25">
      <c r="B46" s="34"/>
      <c r="C46" s="244" t="s">
        <v>591</v>
      </c>
      <c r="D46" s="265" t="s">
        <v>590</v>
      </c>
      <c r="E46" s="25"/>
      <c r="F46" s="25"/>
      <c r="G46" s="25"/>
      <c r="H46" s="37"/>
      <c r="I46" s="42"/>
      <c r="J46" s="52"/>
    </row>
    <row r="47" spans="1:10" x14ac:dyDescent="0.25">
      <c r="A47" s="30"/>
      <c r="B47" s="34" t="s">
        <v>52</v>
      </c>
      <c r="C47" s="34"/>
      <c r="D47" s="338"/>
      <c r="E47" s="25"/>
      <c r="F47" s="25"/>
      <c r="G47" s="25"/>
      <c r="H47" s="37"/>
      <c r="I47" s="42"/>
      <c r="J47" s="52"/>
    </row>
    <row r="48" spans="1:10" x14ac:dyDescent="0.25">
      <c r="A48" s="30"/>
      <c r="B48" s="34" t="s">
        <v>53</v>
      </c>
      <c r="C48" s="34">
        <v>48</v>
      </c>
      <c r="D48" s="327">
        <v>1</v>
      </c>
      <c r="E48" s="25"/>
      <c r="F48" s="25"/>
      <c r="G48" s="25"/>
      <c r="H48" s="37"/>
      <c r="I48" s="37"/>
      <c r="J48" s="52"/>
    </row>
    <row r="49" spans="1:14" x14ac:dyDescent="0.25">
      <c r="A49" s="30"/>
      <c r="B49" s="34" t="s">
        <v>54</v>
      </c>
      <c r="C49" s="34"/>
      <c r="D49" s="338"/>
      <c r="E49" s="25"/>
      <c r="F49" s="25"/>
      <c r="G49" s="25"/>
      <c r="H49" s="37"/>
      <c r="I49" s="37"/>
      <c r="J49" s="52"/>
    </row>
    <row r="50" spans="1:14" x14ac:dyDescent="0.25">
      <c r="A50" s="30"/>
      <c r="B50" s="34" t="s">
        <v>55</v>
      </c>
      <c r="C50" s="34"/>
      <c r="D50" s="338"/>
      <c r="E50" s="25"/>
      <c r="F50" s="25"/>
      <c r="G50" s="25"/>
      <c r="H50" s="52"/>
      <c r="I50" s="52"/>
      <c r="J50" s="52"/>
    </row>
    <row r="51" spans="1:14" x14ac:dyDescent="0.25">
      <c r="A51" s="30"/>
      <c r="B51" s="34" t="s">
        <v>56</v>
      </c>
      <c r="C51" s="34"/>
      <c r="D51" s="338"/>
      <c r="E51" s="25"/>
      <c r="F51" s="25"/>
      <c r="G51" s="25"/>
      <c r="H51" s="52"/>
      <c r="I51" s="52"/>
      <c r="J51" s="52"/>
    </row>
    <row r="52" spans="1:14" x14ac:dyDescent="0.25">
      <c r="A52" s="30"/>
      <c r="B52" s="34" t="s">
        <v>57</v>
      </c>
      <c r="C52" s="34"/>
      <c r="D52" s="338"/>
      <c r="E52" s="25"/>
      <c r="F52" s="25"/>
      <c r="G52" s="25"/>
      <c r="H52" s="52"/>
      <c r="I52" s="52"/>
      <c r="J52" s="52"/>
    </row>
    <row r="53" spans="1:14" x14ac:dyDescent="0.25">
      <c r="A53" s="30"/>
      <c r="B53" s="35" t="s">
        <v>31</v>
      </c>
      <c r="C53" s="34"/>
      <c r="D53" s="365"/>
      <c r="E53" s="25"/>
      <c r="F53" s="25"/>
      <c r="G53" s="25"/>
      <c r="H53" s="52"/>
      <c r="I53" s="52"/>
      <c r="J53" s="52"/>
    </row>
    <row r="54" spans="1:14" x14ac:dyDescent="0.25">
      <c r="A54" s="30"/>
      <c r="B54" s="32"/>
      <c r="D54" s="16"/>
      <c r="E54" s="25"/>
      <c r="F54" s="25"/>
      <c r="G54" s="25"/>
      <c r="H54" s="52"/>
      <c r="I54" s="52"/>
      <c r="J54" s="52"/>
      <c r="K54" s="52"/>
      <c r="L54" s="52"/>
      <c r="M54" s="52"/>
      <c r="N54" s="52"/>
    </row>
    <row r="55" spans="1:14" x14ac:dyDescent="0.25">
      <c r="A55" s="30"/>
      <c r="B55" s="187"/>
      <c r="E55" s="25"/>
      <c r="F55" s="25"/>
      <c r="G55" s="25"/>
      <c r="H55" s="52"/>
      <c r="I55" s="52"/>
      <c r="J55" s="52"/>
      <c r="K55" s="52"/>
      <c r="L55" s="52"/>
      <c r="M55" s="52"/>
      <c r="N55" s="52"/>
    </row>
    <row r="56" spans="1:14" x14ac:dyDescent="0.25">
      <c r="A56" s="10" t="s">
        <v>833</v>
      </c>
      <c r="B56" s="30" t="s">
        <v>711</v>
      </c>
      <c r="E56" s="25"/>
      <c r="F56" s="25"/>
      <c r="G56" s="25"/>
      <c r="H56" s="52"/>
      <c r="I56" s="52"/>
      <c r="J56" s="52"/>
      <c r="K56" s="52"/>
      <c r="L56" s="52"/>
      <c r="M56" s="52"/>
      <c r="N56" s="52"/>
    </row>
    <row r="57" spans="1:14" x14ac:dyDescent="0.25">
      <c r="A57" s="30"/>
      <c r="B57" s="34"/>
      <c r="C57" s="35" t="s">
        <v>591</v>
      </c>
      <c r="D57" s="35" t="s">
        <v>590</v>
      </c>
      <c r="E57" s="25"/>
      <c r="F57" s="25"/>
      <c r="G57" s="25"/>
      <c r="H57" s="52"/>
      <c r="I57" s="52"/>
      <c r="J57" s="52"/>
      <c r="K57" s="52"/>
      <c r="L57" s="52"/>
      <c r="M57" s="52"/>
      <c r="N57" s="52"/>
    </row>
    <row r="58" spans="1:14" x14ac:dyDescent="0.25">
      <c r="A58" s="30"/>
      <c r="B58" s="34" t="s">
        <v>52</v>
      </c>
      <c r="C58" s="34"/>
      <c r="D58" s="34"/>
      <c r="E58" s="25"/>
      <c r="F58" s="25"/>
      <c r="G58" s="25"/>
      <c r="H58" s="52"/>
      <c r="I58" s="52"/>
      <c r="J58" s="52"/>
      <c r="K58" s="52"/>
      <c r="L58" s="52"/>
      <c r="M58" s="52"/>
      <c r="N58" s="52"/>
    </row>
    <row r="59" spans="1:14" x14ac:dyDescent="0.25">
      <c r="A59" s="30"/>
      <c r="B59" s="34" t="s">
        <v>53</v>
      </c>
      <c r="C59" s="34">
        <v>28</v>
      </c>
      <c r="D59" s="336">
        <v>1</v>
      </c>
      <c r="E59" s="25"/>
      <c r="F59" s="25"/>
      <c r="G59" s="25"/>
      <c r="H59" s="52"/>
      <c r="I59" s="52"/>
      <c r="J59" s="52"/>
      <c r="K59" s="52"/>
      <c r="L59" s="52"/>
      <c r="M59" s="52"/>
      <c r="N59" s="52"/>
    </row>
    <row r="60" spans="1:14" x14ac:dyDescent="0.25">
      <c r="A60" s="30"/>
      <c r="B60" s="34" t="s">
        <v>54</v>
      </c>
      <c r="C60" s="34"/>
      <c r="D60" s="34"/>
      <c r="E60" s="25"/>
      <c r="F60" s="25"/>
      <c r="G60" s="25"/>
      <c r="H60" s="52"/>
      <c r="I60" s="52"/>
      <c r="J60" s="52"/>
      <c r="K60" s="52"/>
      <c r="L60" s="52"/>
      <c r="M60" s="52"/>
      <c r="N60" s="52"/>
    </row>
    <row r="61" spans="1:14" x14ac:dyDescent="0.25">
      <c r="A61" s="30"/>
      <c r="B61" s="34" t="s">
        <v>55</v>
      </c>
      <c r="C61" s="34"/>
      <c r="D61" s="34"/>
      <c r="E61" s="25"/>
      <c r="F61" s="25"/>
      <c r="G61" s="25"/>
      <c r="H61" s="52"/>
      <c r="I61" s="52"/>
      <c r="J61" s="52"/>
      <c r="K61" s="52"/>
      <c r="L61" s="52"/>
      <c r="M61" s="52"/>
      <c r="N61" s="52"/>
    </row>
    <row r="62" spans="1:14" x14ac:dyDescent="0.25">
      <c r="A62" s="30"/>
      <c r="B62" s="34" t="s">
        <v>56</v>
      </c>
      <c r="C62" s="34"/>
      <c r="D62" s="34"/>
      <c r="E62" s="25"/>
      <c r="F62" s="25"/>
      <c r="G62" s="25"/>
      <c r="H62" s="52"/>
      <c r="I62" s="52"/>
      <c r="J62" s="52"/>
      <c r="K62" s="52"/>
      <c r="L62" s="52"/>
      <c r="M62" s="52"/>
      <c r="N62" s="52"/>
    </row>
    <row r="63" spans="1:14" x14ac:dyDescent="0.25">
      <c r="A63" s="30"/>
      <c r="B63" s="34" t="s">
        <v>57</v>
      </c>
      <c r="C63" s="34"/>
      <c r="D63" s="34"/>
      <c r="E63" s="25"/>
      <c r="F63" s="25"/>
      <c r="G63" s="25"/>
      <c r="H63" s="52"/>
      <c r="I63" s="52"/>
      <c r="J63" s="52"/>
      <c r="K63" s="52"/>
      <c r="L63" s="52"/>
      <c r="M63" s="52"/>
      <c r="N63" s="52"/>
    </row>
    <row r="64" spans="1:14" x14ac:dyDescent="0.25">
      <c r="A64" s="30"/>
      <c r="B64" s="35" t="s">
        <v>31</v>
      </c>
      <c r="C64" s="34"/>
      <c r="D64" s="34"/>
      <c r="E64" s="25"/>
      <c r="F64" s="25"/>
      <c r="G64" s="25"/>
      <c r="H64" s="52"/>
      <c r="I64" s="52"/>
      <c r="J64" s="52"/>
      <c r="K64" s="52"/>
      <c r="L64" s="52"/>
      <c r="M64" s="52"/>
      <c r="N64" s="52"/>
    </row>
    <row r="65" spans="1:14" x14ac:dyDescent="0.25">
      <c r="A65" s="30"/>
      <c r="B65" s="32"/>
      <c r="E65" s="25"/>
      <c r="F65" s="25"/>
      <c r="G65" s="25"/>
      <c r="H65" s="52"/>
      <c r="I65" s="52"/>
      <c r="J65" s="52"/>
      <c r="K65" s="52"/>
      <c r="L65" s="52"/>
      <c r="M65" s="52"/>
      <c r="N65" s="52"/>
    </row>
    <row r="66" spans="1:14" x14ac:dyDescent="0.25">
      <c r="A66" s="30"/>
      <c r="B66" s="31"/>
      <c r="E66" s="25"/>
      <c r="F66" s="25"/>
      <c r="G66" s="25"/>
      <c r="H66" s="52"/>
      <c r="I66" s="52"/>
      <c r="J66" s="52"/>
      <c r="K66" s="52"/>
      <c r="L66" s="52"/>
      <c r="M66" s="52"/>
      <c r="N66" s="52"/>
    </row>
    <row r="67" spans="1:14" x14ac:dyDescent="0.25">
      <c r="A67" s="10" t="s">
        <v>834</v>
      </c>
      <c r="B67" s="30" t="s">
        <v>712</v>
      </c>
      <c r="E67" s="25"/>
      <c r="F67" s="25"/>
      <c r="G67" s="25"/>
      <c r="H67" s="52"/>
      <c r="I67" s="52"/>
      <c r="J67" s="52"/>
      <c r="K67" s="52"/>
      <c r="L67" s="52"/>
      <c r="M67" s="52"/>
      <c r="N67" s="52"/>
    </row>
    <row r="68" spans="1:14" x14ac:dyDescent="0.25">
      <c r="A68" s="30"/>
      <c r="B68" s="34"/>
      <c r="C68" s="35" t="s">
        <v>591</v>
      </c>
      <c r="D68" s="35" t="s">
        <v>590</v>
      </c>
      <c r="E68" s="25"/>
      <c r="F68" s="25"/>
      <c r="G68" s="25"/>
      <c r="H68" s="52"/>
      <c r="I68" s="52"/>
      <c r="J68" s="52"/>
      <c r="K68" s="52"/>
      <c r="L68" s="52"/>
      <c r="M68" s="52"/>
      <c r="N68" s="52"/>
    </row>
    <row r="69" spans="1:14" x14ac:dyDescent="0.25">
      <c r="A69" s="30"/>
      <c r="B69" s="34" t="s">
        <v>52</v>
      </c>
      <c r="C69" s="36"/>
      <c r="D69" s="36"/>
      <c r="E69" s="25"/>
      <c r="F69" s="25"/>
      <c r="G69" s="25"/>
      <c r="H69" s="52"/>
      <c r="I69" s="52"/>
      <c r="J69" s="52"/>
      <c r="K69" s="52"/>
      <c r="L69" s="52"/>
      <c r="M69" s="52"/>
      <c r="N69" s="52"/>
    </row>
    <row r="70" spans="1:14" x14ac:dyDescent="0.25">
      <c r="A70" s="30"/>
      <c r="B70" s="34" t="s">
        <v>53</v>
      </c>
      <c r="C70" s="36">
        <v>14.1</v>
      </c>
      <c r="D70" s="336">
        <v>1</v>
      </c>
      <c r="E70" s="25"/>
      <c r="F70" s="25"/>
      <c r="G70" s="25"/>
      <c r="H70" s="52"/>
      <c r="I70" s="52"/>
      <c r="J70" s="52"/>
      <c r="K70" s="52"/>
      <c r="L70" s="52"/>
      <c r="M70" s="52"/>
      <c r="N70" s="52"/>
    </row>
    <row r="71" spans="1:14" x14ac:dyDescent="0.25">
      <c r="A71" s="30"/>
      <c r="B71" s="34" t="s">
        <v>54</v>
      </c>
      <c r="C71" s="36"/>
      <c r="D71" s="36"/>
      <c r="E71" s="25"/>
      <c r="F71" s="25"/>
      <c r="G71" s="25"/>
      <c r="H71" s="52"/>
      <c r="I71" s="52"/>
      <c r="J71" s="52"/>
      <c r="K71" s="52"/>
      <c r="L71" s="52"/>
      <c r="M71" s="52"/>
      <c r="N71" s="52"/>
    </row>
    <row r="72" spans="1:14" x14ac:dyDescent="0.25">
      <c r="A72" s="30"/>
      <c r="B72" s="34" t="s">
        <v>55</v>
      </c>
      <c r="C72" s="36"/>
      <c r="D72" s="36"/>
      <c r="E72" s="25"/>
      <c r="F72" s="25"/>
      <c r="G72" s="25"/>
      <c r="H72" s="52"/>
      <c r="I72" s="52"/>
      <c r="J72" s="52"/>
      <c r="K72" s="52"/>
      <c r="L72" s="52"/>
      <c r="M72" s="52"/>
      <c r="N72" s="52"/>
    </row>
    <row r="73" spans="1:14" x14ac:dyDescent="0.25">
      <c r="A73" s="30"/>
      <c r="B73" s="34" t="s">
        <v>56</v>
      </c>
      <c r="C73" s="36"/>
      <c r="D73" s="36"/>
      <c r="E73" s="25"/>
      <c r="F73" s="25"/>
      <c r="G73" s="25"/>
      <c r="H73" s="52"/>
      <c r="I73" s="52"/>
      <c r="J73" s="52"/>
      <c r="K73" s="52"/>
      <c r="L73" s="52"/>
      <c r="M73" s="52"/>
      <c r="N73" s="52"/>
    </row>
    <row r="74" spans="1:14" x14ac:dyDescent="0.25">
      <c r="A74" s="30"/>
      <c r="B74" s="34" t="s">
        <v>57</v>
      </c>
      <c r="C74" s="36"/>
      <c r="D74" s="36"/>
      <c r="E74" s="25"/>
      <c r="F74" s="25"/>
      <c r="G74" s="25"/>
      <c r="H74" s="52"/>
      <c r="I74" s="52"/>
      <c r="J74" s="52"/>
      <c r="K74" s="52"/>
      <c r="L74" s="52"/>
      <c r="M74" s="52"/>
      <c r="N74" s="52"/>
    </row>
    <row r="75" spans="1:14" x14ac:dyDescent="0.25">
      <c r="A75" s="30"/>
      <c r="B75" s="35" t="s">
        <v>31</v>
      </c>
      <c r="C75" s="36"/>
      <c r="D75" s="36"/>
      <c r="E75" s="25"/>
      <c r="F75" s="25"/>
      <c r="G75" s="25"/>
      <c r="H75" s="52"/>
      <c r="I75" s="52"/>
      <c r="J75" s="52"/>
      <c r="K75" s="52"/>
      <c r="L75" s="52"/>
      <c r="M75" s="52"/>
      <c r="N75" s="52"/>
    </row>
    <row r="76" spans="1:14" x14ac:dyDescent="0.25">
      <c r="A76" s="30"/>
      <c r="B76" s="32"/>
      <c r="E76" s="25"/>
      <c r="F76" s="25"/>
      <c r="G76" s="25"/>
      <c r="H76" s="52"/>
      <c r="I76" s="52"/>
      <c r="J76" s="52"/>
      <c r="K76" s="52"/>
      <c r="L76" s="52"/>
      <c r="M76" s="52"/>
      <c r="N76" s="52"/>
    </row>
    <row r="77" spans="1:14" x14ac:dyDescent="0.25">
      <c r="A77" s="30"/>
      <c r="B77" s="187"/>
      <c r="E77" s="25"/>
      <c r="F77" s="25"/>
      <c r="G77" s="25"/>
      <c r="H77" s="52"/>
      <c r="I77" s="52"/>
      <c r="J77" s="52"/>
      <c r="K77" s="52"/>
      <c r="L77" s="52"/>
      <c r="M77" s="52"/>
      <c r="N77" s="52"/>
    </row>
    <row r="78" spans="1:14" x14ac:dyDescent="0.25">
      <c r="A78" s="10" t="s">
        <v>835</v>
      </c>
      <c r="B78" s="30" t="s">
        <v>713</v>
      </c>
      <c r="E78" s="25"/>
      <c r="F78" s="25"/>
      <c r="G78" s="25"/>
      <c r="H78" s="52"/>
      <c r="I78" s="52"/>
      <c r="J78" s="52"/>
      <c r="K78" s="52"/>
      <c r="L78" s="52"/>
      <c r="M78" s="52"/>
      <c r="N78" s="52"/>
    </row>
    <row r="79" spans="1:14" x14ac:dyDescent="0.25">
      <c r="A79" s="30"/>
      <c r="B79" s="34"/>
      <c r="C79" s="35" t="s">
        <v>591</v>
      </c>
      <c r="D79" s="35" t="s">
        <v>590</v>
      </c>
      <c r="E79" s="25"/>
      <c r="F79" s="25"/>
      <c r="G79" s="25"/>
      <c r="H79" s="52"/>
      <c r="I79" s="52"/>
      <c r="J79" s="52"/>
      <c r="K79" s="52"/>
      <c r="L79" s="52"/>
      <c r="M79" s="52"/>
      <c r="N79" s="52"/>
    </row>
    <row r="80" spans="1:14" x14ac:dyDescent="0.25">
      <c r="A80" s="30"/>
      <c r="B80" s="34" t="s">
        <v>52</v>
      </c>
      <c r="C80" s="36"/>
      <c r="D80" s="36"/>
      <c r="E80" s="25"/>
      <c r="F80" s="25"/>
      <c r="G80" s="25"/>
      <c r="H80" s="52"/>
      <c r="I80" s="52"/>
      <c r="J80" s="52"/>
      <c r="K80" s="52"/>
      <c r="L80" s="52"/>
      <c r="M80" s="52"/>
      <c r="N80" s="52"/>
    </row>
    <row r="81" spans="1:14" x14ac:dyDescent="0.25">
      <c r="A81" s="30"/>
      <c r="B81" s="34" t="s">
        <v>53</v>
      </c>
      <c r="C81" s="36">
        <v>8.1</v>
      </c>
      <c r="D81" s="336">
        <v>1</v>
      </c>
      <c r="E81" s="25"/>
      <c r="F81" s="25"/>
      <c r="G81" s="25"/>
      <c r="H81" s="52"/>
      <c r="I81" s="52"/>
      <c r="J81" s="52"/>
      <c r="K81" s="52"/>
      <c r="L81" s="52"/>
      <c r="M81" s="52"/>
      <c r="N81" s="52"/>
    </row>
    <row r="82" spans="1:14" x14ac:dyDescent="0.25">
      <c r="A82" s="30"/>
      <c r="B82" s="34" t="s">
        <v>54</v>
      </c>
      <c r="C82" s="36"/>
      <c r="D82" s="36"/>
      <c r="E82" s="25"/>
      <c r="F82" s="25"/>
      <c r="G82" s="25"/>
      <c r="H82" s="52"/>
      <c r="I82" s="52"/>
      <c r="J82" s="52"/>
    </row>
    <row r="83" spans="1:14" x14ac:dyDescent="0.25">
      <c r="A83" s="30"/>
      <c r="B83" s="34" t="s">
        <v>55</v>
      </c>
      <c r="C83" s="36"/>
      <c r="D83" s="36"/>
      <c r="E83" s="25"/>
      <c r="F83" s="25"/>
      <c r="G83" s="25"/>
      <c r="H83" s="52"/>
      <c r="I83" s="52"/>
      <c r="J83" s="52"/>
    </row>
    <row r="84" spans="1:14" x14ac:dyDescent="0.25">
      <c r="A84" s="30"/>
      <c r="B84" s="34" t="s">
        <v>56</v>
      </c>
      <c r="C84" s="36"/>
      <c r="D84" s="36"/>
      <c r="E84" s="25"/>
      <c r="F84" s="25"/>
      <c r="G84" s="25"/>
      <c r="H84" s="52"/>
      <c r="I84" s="52"/>
      <c r="J84" s="52"/>
    </row>
    <row r="85" spans="1:14" x14ac:dyDescent="0.25">
      <c r="A85" s="30"/>
      <c r="B85" s="34" t="s">
        <v>57</v>
      </c>
      <c r="C85" s="36"/>
      <c r="D85" s="36"/>
      <c r="E85" s="25"/>
      <c r="F85" s="25"/>
      <c r="G85" s="25"/>
      <c r="H85" s="52"/>
      <c r="I85" s="52"/>
      <c r="J85" s="52"/>
    </row>
    <row r="86" spans="1:14" x14ac:dyDescent="0.25">
      <c r="A86" s="30"/>
      <c r="B86" s="35" t="s">
        <v>31</v>
      </c>
      <c r="C86" s="36"/>
      <c r="D86" s="36"/>
      <c r="E86" s="25"/>
      <c r="F86" s="25"/>
      <c r="G86" s="25"/>
      <c r="H86" s="52"/>
      <c r="I86" s="52"/>
      <c r="J86" s="52"/>
    </row>
    <row r="87" spans="1:14" x14ac:dyDescent="0.25">
      <c r="A87" s="30"/>
      <c r="B87" s="32"/>
      <c r="D87" s="16"/>
      <c r="E87" s="25"/>
      <c r="F87" s="25"/>
      <c r="G87" s="25"/>
      <c r="H87" s="52"/>
      <c r="I87" s="52"/>
      <c r="J87" s="52"/>
    </row>
    <row r="88" spans="1:14" x14ac:dyDescent="0.25">
      <c r="A88" s="30"/>
      <c r="B88" s="187"/>
      <c r="D88" s="16"/>
      <c r="E88" s="25"/>
      <c r="F88" s="25"/>
      <c r="G88" s="25"/>
      <c r="H88" s="52"/>
      <c r="I88" s="52"/>
      <c r="J88" s="52"/>
    </row>
    <row r="89" spans="1:14" x14ac:dyDescent="0.25">
      <c r="B89" s="275"/>
      <c r="C89" s="37"/>
      <c r="D89" s="52"/>
      <c r="E89" s="52"/>
      <c r="F89" s="37"/>
      <c r="G89" s="37"/>
      <c r="H89" s="52"/>
      <c r="I89" s="52"/>
      <c r="J89" s="52"/>
    </row>
    <row r="90" spans="1:14" x14ac:dyDescent="0.25">
      <c r="A90" s="10" t="s">
        <v>836</v>
      </c>
      <c r="B90" s="281" t="s">
        <v>1051</v>
      </c>
      <c r="C90" s="52"/>
      <c r="D90" s="52"/>
      <c r="E90" s="52"/>
      <c r="F90" s="52"/>
      <c r="G90" s="52"/>
      <c r="H90" s="37"/>
      <c r="I90" s="37"/>
      <c r="J90" s="37"/>
    </row>
    <row r="91" spans="1:14" x14ac:dyDescent="0.25">
      <c r="B91" s="86" t="s">
        <v>329</v>
      </c>
      <c r="C91" s="448">
        <v>0.58333333333333304</v>
      </c>
      <c r="D91" s="52"/>
      <c r="E91" s="52"/>
      <c r="F91" s="37"/>
      <c r="G91" s="37"/>
      <c r="H91" s="38"/>
      <c r="I91" s="60"/>
      <c r="J91" s="60"/>
    </row>
    <row r="92" spans="1:14" x14ac:dyDescent="0.25">
      <c r="B92" s="86" t="s">
        <v>394</v>
      </c>
      <c r="C92" s="448">
        <v>0.57446808510638292</v>
      </c>
      <c r="D92" s="52"/>
      <c r="E92" s="52"/>
      <c r="F92" s="37"/>
      <c r="G92" s="37"/>
      <c r="H92" s="38"/>
      <c r="I92" s="288"/>
      <c r="J92" s="60"/>
    </row>
    <row r="93" spans="1:14" x14ac:dyDescent="0.25">
      <c r="B93" s="88"/>
      <c r="C93" s="37"/>
      <c r="D93" s="37"/>
      <c r="E93" s="37"/>
      <c r="F93" s="37"/>
      <c r="G93" s="37"/>
      <c r="H93" s="38"/>
      <c r="I93" s="288"/>
      <c r="J93" s="60"/>
    </row>
    <row r="94" spans="1:14" x14ac:dyDescent="0.25">
      <c r="B94" s="275"/>
      <c r="C94" s="37"/>
      <c r="D94" s="37"/>
      <c r="E94" s="37"/>
      <c r="F94" s="37"/>
      <c r="G94" s="37"/>
      <c r="H94" s="38"/>
      <c r="I94" s="288"/>
      <c r="J94" s="60"/>
    </row>
    <row r="95" spans="1:14" x14ac:dyDescent="0.25">
      <c r="A95" s="10" t="s">
        <v>837</v>
      </c>
      <c r="B95" s="281" t="s">
        <v>1052</v>
      </c>
      <c r="C95" s="52"/>
      <c r="D95" s="52"/>
      <c r="E95" s="52"/>
      <c r="F95" s="52"/>
      <c r="G95" s="52"/>
      <c r="H95" s="38"/>
      <c r="I95" s="288"/>
      <c r="J95" s="60"/>
    </row>
    <row r="96" spans="1:14" x14ac:dyDescent="0.25">
      <c r="B96" s="62" t="s">
        <v>311</v>
      </c>
      <c r="C96" s="58" t="s">
        <v>694</v>
      </c>
      <c r="D96" s="364"/>
      <c r="E96" s="282"/>
      <c r="F96" s="52"/>
      <c r="G96" s="52"/>
      <c r="H96" s="38"/>
      <c r="I96" s="288"/>
      <c r="J96" s="60"/>
    </row>
    <row r="97" spans="1:10" x14ac:dyDescent="0.25">
      <c r="B97" s="275"/>
      <c r="C97" s="286"/>
      <c r="D97" s="52"/>
      <c r="E97" s="52"/>
      <c r="F97" s="52"/>
      <c r="G97" s="52"/>
      <c r="H97" s="38"/>
      <c r="I97" s="288"/>
      <c r="J97" s="60"/>
    </row>
    <row r="98" spans="1:10" x14ac:dyDescent="0.25">
      <c r="B98" s="275"/>
      <c r="C98" s="286"/>
      <c r="D98" s="52"/>
      <c r="E98" s="52"/>
      <c r="F98" s="52"/>
      <c r="G98" s="52"/>
      <c r="H98" s="38"/>
      <c r="I98" s="288"/>
      <c r="J98" s="60"/>
    </row>
    <row r="99" spans="1:10" x14ac:dyDescent="0.25">
      <c r="A99" s="10" t="s">
        <v>838</v>
      </c>
      <c r="B99" s="287" t="s">
        <v>716</v>
      </c>
      <c r="C99" s="52"/>
      <c r="D99" s="52"/>
      <c r="F99" s="275"/>
      <c r="G99" s="286"/>
      <c r="H99" s="37"/>
      <c r="I99" s="291"/>
      <c r="J99" s="60"/>
    </row>
    <row r="100" spans="1:10" x14ac:dyDescent="0.25">
      <c r="A100" s="10"/>
      <c r="B100" s="103" t="s">
        <v>308</v>
      </c>
      <c r="C100" s="265" t="s">
        <v>6</v>
      </c>
      <c r="D100" s="265" t="s">
        <v>590</v>
      </c>
      <c r="F100" s="275"/>
      <c r="G100" s="286"/>
      <c r="H100" s="59"/>
      <c r="I100" s="59"/>
      <c r="J100" s="59"/>
    </row>
    <row r="101" spans="1:10" x14ac:dyDescent="0.25">
      <c r="A101" s="10"/>
      <c r="B101" s="86" t="s">
        <v>18</v>
      </c>
      <c r="C101" s="260"/>
      <c r="D101" s="260"/>
      <c r="F101" s="275"/>
      <c r="G101" s="286"/>
      <c r="H101" s="59"/>
      <c r="I101" s="59"/>
      <c r="J101" s="59"/>
    </row>
    <row r="102" spans="1:10" x14ac:dyDescent="0.25">
      <c r="A102" s="10"/>
      <c r="B102" s="86" t="s">
        <v>19</v>
      </c>
      <c r="C102" s="260"/>
      <c r="D102" s="260"/>
      <c r="F102" s="275"/>
      <c r="G102" s="286"/>
      <c r="H102" s="59"/>
      <c r="I102" s="59"/>
      <c r="J102" s="59"/>
    </row>
    <row r="103" spans="1:10" x14ac:dyDescent="0.25">
      <c r="A103" s="10"/>
      <c r="B103" s="86" t="s">
        <v>20</v>
      </c>
      <c r="C103" s="260"/>
      <c r="D103" s="260"/>
      <c r="F103" s="275"/>
      <c r="G103" s="286"/>
    </row>
    <row r="104" spans="1:10" x14ac:dyDescent="0.25">
      <c r="A104" s="10"/>
      <c r="B104" s="86" t="s">
        <v>21</v>
      </c>
      <c r="C104" s="260"/>
      <c r="D104" s="260"/>
      <c r="F104" s="275"/>
      <c r="G104" s="286"/>
    </row>
    <row r="105" spans="1:10" x14ac:dyDescent="0.25">
      <c r="A105" s="10"/>
      <c r="B105" s="86" t="s">
        <v>22</v>
      </c>
      <c r="C105" s="260"/>
      <c r="D105" s="260"/>
      <c r="F105" s="275"/>
      <c r="G105" s="286"/>
    </row>
    <row r="106" spans="1:10" x14ac:dyDescent="0.25">
      <c r="A106" s="10"/>
      <c r="B106" s="86" t="s">
        <v>23</v>
      </c>
      <c r="C106" s="260"/>
      <c r="D106" s="260"/>
      <c r="F106" s="275"/>
      <c r="G106" s="286"/>
    </row>
    <row r="107" spans="1:10" x14ac:dyDescent="0.25">
      <c r="A107" s="10"/>
      <c r="B107" s="86" t="s">
        <v>24</v>
      </c>
      <c r="C107" s="260"/>
      <c r="D107" s="260"/>
      <c r="F107" s="275"/>
      <c r="G107" s="286"/>
    </row>
    <row r="108" spans="1:10" x14ac:dyDescent="0.25">
      <c r="A108" s="10"/>
      <c r="B108" s="86" t="s">
        <v>309</v>
      </c>
      <c r="C108" s="260"/>
      <c r="D108" s="260"/>
      <c r="F108" s="275"/>
      <c r="G108" s="286"/>
    </row>
    <row r="109" spans="1:10" x14ac:dyDescent="0.25">
      <c r="A109" s="10"/>
      <c r="B109" s="86" t="s">
        <v>121</v>
      </c>
      <c r="C109" s="260"/>
      <c r="D109" s="260"/>
      <c r="F109" s="275"/>
      <c r="G109" s="286"/>
    </row>
    <row r="110" spans="1:10" x14ac:dyDescent="0.25">
      <c r="A110" s="10"/>
      <c r="B110" s="86" t="s">
        <v>60</v>
      </c>
      <c r="C110" s="260"/>
      <c r="D110" s="260"/>
      <c r="F110" s="275"/>
      <c r="G110" s="286"/>
    </row>
    <row r="111" spans="1:10" x14ac:dyDescent="0.25">
      <c r="A111" s="10"/>
      <c r="B111" s="86" t="s">
        <v>310</v>
      </c>
      <c r="C111" s="260"/>
      <c r="D111" s="260"/>
      <c r="F111" s="275"/>
      <c r="G111" s="286"/>
    </row>
    <row r="112" spans="1:10" x14ac:dyDescent="0.25">
      <c r="A112" s="10"/>
      <c r="B112" s="86" t="s">
        <v>122</v>
      </c>
      <c r="C112" s="260"/>
      <c r="D112" s="260"/>
      <c r="F112" s="275"/>
      <c r="G112" s="286"/>
    </row>
    <row r="113" spans="1:7" x14ac:dyDescent="0.25">
      <c r="A113" s="10"/>
      <c r="B113" s="86" t="s">
        <v>62</v>
      </c>
      <c r="C113" s="260"/>
      <c r="D113" s="260"/>
      <c r="F113" s="275"/>
      <c r="G113" s="286"/>
    </row>
    <row r="114" spans="1:7" x14ac:dyDescent="0.25">
      <c r="A114" s="10"/>
      <c r="B114" s="86" t="s">
        <v>63</v>
      </c>
      <c r="C114" s="260"/>
      <c r="D114" s="260"/>
      <c r="F114" s="275"/>
      <c r="G114" s="286"/>
    </row>
    <row r="115" spans="1:7" x14ac:dyDescent="0.25">
      <c r="A115" s="10"/>
      <c r="B115" s="86" t="s">
        <v>64</v>
      </c>
      <c r="C115" s="260"/>
      <c r="D115" s="260"/>
      <c r="F115" s="275"/>
      <c r="G115" s="286"/>
    </row>
    <row r="116" spans="1:7" x14ac:dyDescent="0.25">
      <c r="A116" s="10"/>
      <c r="B116" s="86" t="s">
        <v>26</v>
      </c>
      <c r="C116" s="260"/>
      <c r="D116" s="260"/>
      <c r="F116" s="275"/>
      <c r="G116" s="286"/>
    </row>
    <row r="117" spans="1:7" x14ac:dyDescent="0.25">
      <c r="A117" s="10"/>
      <c r="B117" s="86" t="s">
        <v>123</v>
      </c>
      <c r="C117" s="260"/>
      <c r="D117" s="260"/>
      <c r="F117" s="275"/>
      <c r="G117" s="286"/>
    </row>
    <row r="118" spans="1:7" x14ac:dyDescent="0.25">
      <c r="A118" s="10"/>
      <c r="B118" s="86" t="s">
        <v>124</v>
      </c>
      <c r="C118" s="260"/>
      <c r="D118" s="260"/>
      <c r="F118" s="275"/>
      <c r="G118" s="286"/>
    </row>
    <row r="119" spans="1:7" x14ac:dyDescent="0.25">
      <c r="A119" s="10"/>
      <c r="B119" s="86" t="s">
        <v>125</v>
      </c>
      <c r="C119" s="260"/>
      <c r="D119" s="260"/>
      <c r="F119" s="275"/>
      <c r="G119" s="286"/>
    </row>
    <row r="120" spans="1:7" x14ac:dyDescent="0.25">
      <c r="A120" s="10"/>
      <c r="B120" s="86" t="s">
        <v>69</v>
      </c>
      <c r="C120" s="317">
        <v>8.1</v>
      </c>
      <c r="D120" s="451">
        <v>1</v>
      </c>
      <c r="E120" s="366"/>
      <c r="F120" s="275"/>
      <c r="G120" s="286"/>
    </row>
    <row r="121" spans="1:7" x14ac:dyDescent="0.25">
      <c r="A121" s="10"/>
      <c r="B121" s="86" t="s">
        <v>76</v>
      </c>
      <c r="C121" s="317"/>
      <c r="D121" s="260"/>
      <c r="F121" s="275"/>
      <c r="G121" s="286"/>
    </row>
    <row r="122" spans="1:7" x14ac:dyDescent="0.25">
      <c r="A122" s="10"/>
      <c r="B122" s="86" t="s">
        <v>126</v>
      </c>
      <c r="C122" s="317"/>
      <c r="D122" s="260"/>
      <c r="F122" s="275"/>
      <c r="G122" s="286"/>
    </row>
    <row r="123" spans="1:7" x14ac:dyDescent="0.25">
      <c r="A123" s="10"/>
      <c r="B123" s="86" t="s">
        <v>72</v>
      </c>
      <c r="C123" s="317"/>
      <c r="D123" s="260"/>
      <c r="F123" s="275"/>
      <c r="G123" s="286"/>
    </row>
    <row r="124" spans="1:7" x14ac:dyDescent="0.25">
      <c r="A124" s="10"/>
      <c r="B124" s="86" t="s">
        <v>73</v>
      </c>
      <c r="C124" s="317"/>
      <c r="D124" s="260"/>
      <c r="F124" s="275"/>
      <c r="G124" s="286"/>
    </row>
    <row r="125" spans="1:7" x14ac:dyDescent="0.25">
      <c r="A125" s="10"/>
      <c r="B125" s="259" t="s">
        <v>74</v>
      </c>
      <c r="C125" s="317"/>
      <c r="D125" s="260"/>
      <c r="F125" s="275"/>
      <c r="G125" s="286"/>
    </row>
    <row r="126" spans="1:7" x14ac:dyDescent="0.25">
      <c r="A126" s="10"/>
      <c r="B126" s="96" t="s">
        <v>31</v>
      </c>
      <c r="C126" s="367"/>
      <c r="D126" s="260"/>
      <c r="F126" s="275"/>
      <c r="G126" s="286"/>
    </row>
    <row r="127" spans="1:7" x14ac:dyDescent="0.25">
      <c r="B127" s="275"/>
      <c r="C127" s="286"/>
      <c r="D127" s="52"/>
      <c r="E127" s="52"/>
      <c r="F127" s="52"/>
      <c r="G127" s="52"/>
    </row>
    <row r="128" spans="1:7" x14ac:dyDescent="0.25">
      <c r="B128" s="275"/>
      <c r="C128" s="52"/>
      <c r="D128" s="52"/>
      <c r="E128" s="52"/>
      <c r="F128" s="52"/>
      <c r="G128" s="52"/>
    </row>
    <row r="129" spans="1:7" x14ac:dyDescent="0.25">
      <c r="A129" s="10" t="s">
        <v>839</v>
      </c>
      <c r="B129" s="287" t="s">
        <v>717</v>
      </c>
      <c r="C129" s="52"/>
      <c r="D129" s="52"/>
      <c r="F129" s="52"/>
      <c r="G129" s="52"/>
    </row>
    <row r="130" spans="1:7" x14ac:dyDescent="0.25">
      <c r="A130" s="10"/>
      <c r="B130" s="103" t="s">
        <v>308</v>
      </c>
      <c r="C130" s="265" t="s">
        <v>6</v>
      </c>
      <c r="D130" s="265" t="s">
        <v>590</v>
      </c>
      <c r="F130" s="52"/>
      <c r="G130" s="52"/>
    </row>
    <row r="131" spans="1:7" x14ac:dyDescent="0.25">
      <c r="A131" s="10"/>
      <c r="B131" s="86" t="s">
        <v>18</v>
      </c>
      <c r="C131" s="260"/>
      <c r="D131" s="260"/>
      <c r="F131" s="52"/>
      <c r="G131" s="52"/>
    </row>
    <row r="132" spans="1:7" x14ac:dyDescent="0.25">
      <c r="A132" s="10"/>
      <c r="B132" s="86" t="s">
        <v>19</v>
      </c>
      <c r="C132" s="260"/>
      <c r="D132" s="260"/>
      <c r="F132" s="52"/>
      <c r="G132" s="52"/>
    </row>
    <row r="133" spans="1:7" x14ac:dyDescent="0.25">
      <c r="A133" s="10"/>
      <c r="B133" s="86" t="s">
        <v>20</v>
      </c>
      <c r="C133" s="260"/>
      <c r="D133" s="260"/>
      <c r="F133" s="52"/>
      <c r="G133" s="52"/>
    </row>
    <row r="134" spans="1:7" x14ac:dyDescent="0.25">
      <c r="A134" s="10"/>
      <c r="B134" s="86" t="s">
        <v>21</v>
      </c>
      <c r="C134" s="260"/>
      <c r="D134" s="260"/>
      <c r="F134" s="52"/>
      <c r="G134" s="52"/>
    </row>
    <row r="135" spans="1:7" x14ac:dyDescent="0.25">
      <c r="A135" s="10"/>
      <c r="B135" s="86" t="s">
        <v>22</v>
      </c>
      <c r="C135" s="260"/>
      <c r="D135" s="260"/>
      <c r="F135" s="52"/>
      <c r="G135" s="52"/>
    </row>
    <row r="136" spans="1:7" x14ac:dyDescent="0.25">
      <c r="A136" s="10"/>
      <c r="B136" s="86" t="s">
        <v>23</v>
      </c>
      <c r="C136" s="260"/>
      <c r="D136" s="260"/>
      <c r="F136" s="52"/>
      <c r="G136" s="52"/>
    </row>
    <row r="137" spans="1:7" x14ac:dyDescent="0.25">
      <c r="A137" s="10"/>
      <c r="B137" s="86" t="s">
        <v>24</v>
      </c>
      <c r="C137" s="260"/>
      <c r="D137" s="260"/>
      <c r="F137" s="52"/>
      <c r="G137" s="52"/>
    </row>
    <row r="138" spans="1:7" x14ac:dyDescent="0.25">
      <c r="A138" s="10"/>
      <c r="B138" s="86" t="s">
        <v>309</v>
      </c>
      <c r="C138" s="260"/>
      <c r="D138" s="260"/>
      <c r="F138" s="52"/>
      <c r="G138" s="52"/>
    </row>
    <row r="139" spans="1:7" x14ac:dyDescent="0.25">
      <c r="A139" s="10"/>
      <c r="B139" s="86" t="s">
        <v>121</v>
      </c>
      <c r="C139" s="260"/>
      <c r="D139" s="260"/>
      <c r="F139" s="52"/>
      <c r="G139" s="52"/>
    </row>
    <row r="140" spans="1:7" x14ac:dyDescent="0.25">
      <c r="A140" s="10"/>
      <c r="B140" s="86" t="s">
        <v>60</v>
      </c>
      <c r="C140" s="260"/>
      <c r="D140" s="260"/>
      <c r="F140" s="52"/>
      <c r="G140" s="52"/>
    </row>
    <row r="141" spans="1:7" x14ac:dyDescent="0.25">
      <c r="A141" s="10"/>
      <c r="B141" s="86" t="s">
        <v>310</v>
      </c>
      <c r="C141" s="260"/>
      <c r="D141" s="260"/>
      <c r="F141" s="52"/>
      <c r="G141" s="52"/>
    </row>
    <row r="142" spans="1:7" x14ac:dyDescent="0.25">
      <c r="A142" s="10"/>
      <c r="B142" s="86" t="s">
        <v>122</v>
      </c>
      <c r="C142" s="260"/>
      <c r="D142" s="260"/>
      <c r="F142" s="52"/>
      <c r="G142" s="52"/>
    </row>
    <row r="143" spans="1:7" x14ac:dyDescent="0.25">
      <c r="A143" s="10"/>
      <c r="B143" s="86" t="s">
        <v>62</v>
      </c>
      <c r="C143" s="260"/>
      <c r="D143" s="260"/>
      <c r="F143" s="52"/>
      <c r="G143" s="52"/>
    </row>
    <row r="144" spans="1:7" x14ac:dyDescent="0.25">
      <c r="A144" s="10"/>
      <c r="B144" s="86" t="s">
        <v>63</v>
      </c>
      <c r="C144" s="260"/>
      <c r="D144" s="260"/>
      <c r="F144" s="290"/>
      <c r="G144" s="290"/>
    </row>
    <row r="145" spans="1:7" x14ac:dyDescent="0.25">
      <c r="A145" s="10"/>
      <c r="B145" s="86" t="s">
        <v>64</v>
      </c>
      <c r="C145" s="260"/>
      <c r="D145" s="260"/>
      <c r="F145" s="59"/>
      <c r="G145" s="59"/>
    </row>
    <row r="146" spans="1:7" x14ac:dyDescent="0.25">
      <c r="A146" s="10"/>
      <c r="B146" s="86" t="s">
        <v>26</v>
      </c>
      <c r="C146" s="260"/>
      <c r="D146" s="260"/>
      <c r="F146" s="59"/>
      <c r="G146" s="59"/>
    </row>
    <row r="147" spans="1:7" x14ac:dyDescent="0.25">
      <c r="A147" s="10"/>
      <c r="B147" s="86" t="s">
        <v>123</v>
      </c>
      <c r="C147" s="260"/>
      <c r="D147" s="260"/>
      <c r="F147" s="59"/>
      <c r="G147" s="59"/>
    </row>
    <row r="148" spans="1:7" x14ac:dyDescent="0.25">
      <c r="A148" s="10"/>
      <c r="B148" s="86" t="s">
        <v>124</v>
      </c>
      <c r="C148" s="260"/>
      <c r="D148" s="260"/>
    </row>
    <row r="149" spans="1:7" x14ac:dyDescent="0.25">
      <c r="A149" s="10"/>
      <c r="B149" s="86" t="s">
        <v>125</v>
      </c>
      <c r="C149" s="260"/>
      <c r="D149" s="260"/>
    </row>
    <row r="150" spans="1:7" x14ac:dyDescent="0.25">
      <c r="A150" s="10"/>
      <c r="B150" s="86" t="s">
        <v>69</v>
      </c>
      <c r="C150" s="317">
        <v>8.1</v>
      </c>
      <c r="D150" s="451">
        <v>1</v>
      </c>
      <c r="E150" s="366"/>
    </row>
    <row r="151" spans="1:7" x14ac:dyDescent="0.25">
      <c r="A151" s="10"/>
      <c r="B151" s="86" t="s">
        <v>76</v>
      </c>
      <c r="C151" s="317"/>
      <c r="D151" s="260"/>
    </row>
    <row r="152" spans="1:7" x14ac:dyDescent="0.25">
      <c r="A152" s="10"/>
      <c r="B152" s="86" t="s">
        <v>126</v>
      </c>
      <c r="C152" s="317"/>
      <c r="D152" s="260"/>
    </row>
    <row r="153" spans="1:7" x14ac:dyDescent="0.25">
      <c r="A153" s="10"/>
      <c r="B153" s="86" t="s">
        <v>72</v>
      </c>
      <c r="C153" s="317"/>
      <c r="D153" s="260"/>
    </row>
    <row r="154" spans="1:7" x14ac:dyDescent="0.25">
      <c r="A154" s="10"/>
      <c r="B154" s="86" t="s">
        <v>73</v>
      </c>
      <c r="C154" s="317"/>
      <c r="D154" s="260"/>
    </row>
    <row r="155" spans="1:7" x14ac:dyDescent="0.25">
      <c r="A155" s="10"/>
      <c r="B155" s="259" t="s">
        <v>74</v>
      </c>
      <c r="C155" s="317"/>
      <c r="D155" s="260"/>
    </row>
    <row r="156" spans="1:7" x14ac:dyDescent="0.25">
      <c r="A156" s="10"/>
      <c r="B156" s="96" t="s">
        <v>31</v>
      </c>
      <c r="C156" s="367"/>
      <c r="D156" s="260"/>
    </row>
    <row r="157" spans="1:7" x14ac:dyDescent="0.25">
      <c r="A157" s="10"/>
      <c r="B157" s="305"/>
      <c r="C157" s="277"/>
      <c r="D157" s="306"/>
    </row>
    <row r="158" spans="1:7" x14ac:dyDescent="0.25">
      <c r="A158" s="10"/>
      <c r="B158" s="305"/>
      <c r="C158" s="277"/>
      <c r="D158" s="306"/>
    </row>
    <row r="159" spans="1:7" x14ac:dyDescent="0.25">
      <c r="A159" s="10" t="s">
        <v>840</v>
      </c>
      <c r="B159" s="107" t="s">
        <v>718</v>
      </c>
      <c r="C159" s="52"/>
      <c r="D159" s="52"/>
      <c r="E159" s="52"/>
    </row>
    <row r="160" spans="1:7" x14ac:dyDescent="0.25">
      <c r="B160" s="284"/>
      <c r="C160" s="265" t="s">
        <v>178</v>
      </c>
      <c r="D160" s="265" t="s">
        <v>590</v>
      </c>
      <c r="E160" s="293" t="s">
        <v>452</v>
      </c>
      <c r="F160" s="180" t="s">
        <v>590</v>
      </c>
    </row>
    <row r="161" spans="1:6" x14ac:dyDescent="0.25">
      <c r="B161" s="62" t="s">
        <v>162</v>
      </c>
      <c r="C161" s="262">
        <v>0</v>
      </c>
      <c r="D161" s="334">
        <v>0</v>
      </c>
      <c r="E161" s="58">
        <v>0</v>
      </c>
      <c r="F161" s="334">
        <v>0</v>
      </c>
    </row>
    <row r="162" spans="1:6" x14ac:dyDescent="0.25">
      <c r="B162" s="62" t="s">
        <v>163</v>
      </c>
      <c r="C162" s="262">
        <v>10</v>
      </c>
      <c r="D162" s="334">
        <v>0.35714285714285698</v>
      </c>
      <c r="E162" s="58">
        <v>3</v>
      </c>
      <c r="F162" s="334">
        <v>0.37037037037037002</v>
      </c>
    </row>
    <row r="163" spans="1:6" x14ac:dyDescent="0.25">
      <c r="B163" s="62" t="s">
        <v>164</v>
      </c>
      <c r="C163" s="262">
        <v>4</v>
      </c>
      <c r="D163" s="334">
        <v>0.14285714285714302</v>
      </c>
      <c r="E163" s="58">
        <v>1.05</v>
      </c>
      <c r="F163" s="334">
        <v>0.12962962962962998</v>
      </c>
    </row>
    <row r="164" spans="1:6" x14ac:dyDescent="0.25">
      <c r="B164" s="62" t="s">
        <v>165</v>
      </c>
      <c r="C164" s="262">
        <v>4</v>
      </c>
      <c r="D164" s="334">
        <v>0.14285714285714302</v>
      </c>
      <c r="E164" s="58">
        <v>1.2</v>
      </c>
      <c r="F164" s="334">
        <v>0.148148148148148</v>
      </c>
    </row>
    <row r="165" spans="1:6" x14ac:dyDescent="0.25">
      <c r="B165" s="62" t="s">
        <v>166</v>
      </c>
      <c r="C165" s="262">
        <v>10</v>
      </c>
      <c r="D165" s="334">
        <v>0.35714285714285698</v>
      </c>
      <c r="E165" s="58">
        <v>2.85</v>
      </c>
      <c r="F165" s="334">
        <v>0.35185185185185197</v>
      </c>
    </row>
    <row r="166" spans="1:6" x14ac:dyDescent="0.25">
      <c r="B166" s="62" t="s">
        <v>87</v>
      </c>
      <c r="C166" s="58"/>
      <c r="D166" s="334">
        <v>0</v>
      </c>
      <c r="E166" s="58"/>
      <c r="F166" s="334">
        <v>0</v>
      </c>
    </row>
    <row r="167" spans="1:6" x14ac:dyDescent="0.25">
      <c r="B167" s="62" t="s">
        <v>167</v>
      </c>
      <c r="C167" s="262"/>
      <c r="D167" s="334">
        <v>0</v>
      </c>
      <c r="E167" s="58"/>
      <c r="F167" s="334">
        <v>0</v>
      </c>
    </row>
    <row r="168" spans="1:6" x14ac:dyDescent="0.25">
      <c r="B168" s="284" t="s">
        <v>31</v>
      </c>
      <c r="C168" s="285">
        <v>28</v>
      </c>
      <c r="D168" s="344">
        <v>1</v>
      </c>
      <c r="E168" s="368">
        <v>8.1</v>
      </c>
      <c r="F168" s="344">
        <v>1</v>
      </c>
    </row>
    <row r="169" spans="1:6" x14ac:dyDescent="0.25">
      <c r="B169" s="280"/>
      <c r="C169" s="42"/>
      <c r="D169" s="42"/>
      <c r="E169" s="52"/>
    </row>
    <row r="170" spans="1:6" x14ac:dyDescent="0.25">
      <c r="B170" s="275"/>
      <c r="C170" s="37"/>
      <c r="D170" s="37"/>
      <c r="E170" s="52"/>
    </row>
    <row r="171" spans="1:6" x14ac:dyDescent="0.25">
      <c r="A171" s="10" t="s">
        <v>841</v>
      </c>
      <c r="B171" s="281" t="s">
        <v>719</v>
      </c>
      <c r="C171" s="52"/>
      <c r="D171" s="52"/>
      <c r="E171" s="52"/>
    </row>
    <row r="172" spans="1:6" x14ac:dyDescent="0.25">
      <c r="B172" s="284"/>
      <c r="C172" s="265" t="s">
        <v>178</v>
      </c>
      <c r="D172" s="265" t="s">
        <v>590</v>
      </c>
      <c r="E172" s="52"/>
    </row>
    <row r="173" spans="1:6" x14ac:dyDescent="0.25">
      <c r="B173" s="289" t="s">
        <v>168</v>
      </c>
      <c r="C173" s="262">
        <v>26</v>
      </c>
      <c r="D173" s="334">
        <v>0.92857142857142905</v>
      </c>
      <c r="E173" s="370"/>
    </row>
    <row r="174" spans="1:6" x14ac:dyDescent="0.25">
      <c r="B174" s="62" t="s">
        <v>169</v>
      </c>
      <c r="C174" s="262">
        <v>2</v>
      </c>
      <c r="D174" s="334">
        <v>7.1428571428571397E-2</v>
      </c>
      <c r="E174" s="52"/>
    </row>
    <row r="175" spans="1:6" x14ac:dyDescent="0.25">
      <c r="B175" s="62" t="s">
        <v>170</v>
      </c>
      <c r="C175" s="58">
        <v>0</v>
      </c>
      <c r="D175" s="334">
        <v>0</v>
      </c>
      <c r="E175" s="52"/>
    </row>
    <row r="176" spans="1:6" x14ac:dyDescent="0.25">
      <c r="B176" s="62" t="s">
        <v>167</v>
      </c>
      <c r="C176" s="262">
        <v>0</v>
      </c>
      <c r="D176" s="334">
        <v>0</v>
      </c>
      <c r="E176" s="52"/>
    </row>
    <row r="177" spans="2:5" x14ac:dyDescent="0.25">
      <c r="B177" s="284" t="s">
        <v>31</v>
      </c>
      <c r="C177" s="47">
        <v>28</v>
      </c>
      <c r="D177" s="344">
        <v>1</v>
      </c>
      <c r="E177" s="52"/>
    </row>
    <row r="178" spans="2:5" x14ac:dyDescent="0.25">
      <c r="B178" s="18" t="s">
        <v>820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70" zoomScaleNormal="70" workbookViewId="0"/>
  </sheetViews>
  <sheetFormatPr defaultColWidth="9.140625" defaultRowHeight="15" x14ac:dyDescent="0.25"/>
  <cols>
    <col min="1" max="1" width="17.28515625" style="18" customWidth="1"/>
    <col min="2" max="10" width="28.42578125" style="18" customWidth="1"/>
    <col min="11" max="11" width="9.140625" style="18"/>
    <col min="12" max="12" width="21.7109375" style="18" customWidth="1"/>
    <col min="13" max="13" width="9.140625" style="18"/>
    <col min="14" max="14" width="15.5703125" style="18" customWidth="1"/>
    <col min="15" max="16384" width="9.140625" style="18"/>
  </cols>
  <sheetData>
    <row r="1" spans="1:12" ht="34.5" x14ac:dyDescent="0.45">
      <c r="A1" s="179" t="s">
        <v>293</v>
      </c>
    </row>
    <row r="2" spans="1:12" ht="15" customHeight="1" x14ac:dyDescent="0.25">
      <c r="A2" s="177"/>
    </row>
    <row r="3" spans="1:12" x14ac:dyDescent="0.25">
      <c r="I3" s="165"/>
      <c r="J3" s="165"/>
      <c r="K3" s="165"/>
      <c r="L3" s="165"/>
    </row>
    <row r="4" spans="1:12" ht="15.75" thickBot="1" x14ac:dyDescent="0.3">
      <c r="A4" s="295" t="s">
        <v>190</v>
      </c>
      <c r="B4" s="51"/>
      <c r="C4" s="51"/>
      <c r="D4" s="51"/>
      <c r="E4" s="51"/>
      <c r="F4" s="51"/>
      <c r="G4" s="51"/>
      <c r="H4" s="51"/>
      <c r="I4" s="165"/>
      <c r="J4" s="165"/>
      <c r="K4" s="165"/>
      <c r="L4" s="165"/>
    </row>
    <row r="5" spans="1:12" x14ac:dyDescent="0.25">
      <c r="I5" s="165"/>
      <c r="J5" s="165"/>
      <c r="K5" s="165"/>
      <c r="L5" s="165"/>
    </row>
    <row r="6" spans="1:12" x14ac:dyDescent="0.25">
      <c r="A6" s="10" t="s">
        <v>348</v>
      </c>
      <c r="B6" s="32" t="s">
        <v>851</v>
      </c>
      <c r="C6" s="32"/>
      <c r="I6" s="165"/>
      <c r="J6" s="165"/>
      <c r="K6" s="165"/>
      <c r="L6" s="165"/>
    </row>
    <row r="7" spans="1:12" x14ac:dyDescent="0.25">
      <c r="B7" s="35"/>
      <c r="C7" s="20">
        <v>2014</v>
      </c>
      <c r="D7" s="20">
        <v>2015</v>
      </c>
      <c r="E7" s="20">
        <v>2016</v>
      </c>
      <c r="I7" s="165"/>
      <c r="J7" s="165"/>
      <c r="K7" s="165"/>
      <c r="L7" s="165"/>
    </row>
    <row r="8" spans="1:12" x14ac:dyDescent="0.25">
      <c r="A8" s="10"/>
      <c r="B8" s="34" t="s">
        <v>94</v>
      </c>
      <c r="C8" s="73">
        <v>4</v>
      </c>
      <c r="D8" s="73">
        <v>2</v>
      </c>
      <c r="E8" s="348">
        <v>10</v>
      </c>
      <c r="I8" s="165"/>
      <c r="J8" s="165"/>
      <c r="K8" s="165"/>
      <c r="L8" s="165"/>
    </row>
    <row r="9" spans="1:12" ht="15" customHeight="1" x14ac:dyDescent="0.25">
      <c r="A9" s="10"/>
      <c r="B9" s="34" t="s">
        <v>6</v>
      </c>
      <c r="C9" s="73">
        <v>20.503507499999994</v>
      </c>
      <c r="D9" s="73">
        <v>0.40199999999999997</v>
      </c>
      <c r="E9" s="73">
        <v>39.4</v>
      </c>
      <c r="I9" s="165"/>
      <c r="J9" s="165"/>
      <c r="K9" s="165"/>
      <c r="L9" s="165"/>
    </row>
    <row r="10" spans="1:12" ht="15" customHeight="1" x14ac:dyDescent="0.25">
      <c r="B10" s="778" t="s">
        <v>934</v>
      </c>
      <c r="C10" s="592"/>
      <c r="D10" s="592"/>
      <c r="I10" s="165"/>
      <c r="J10" s="165"/>
      <c r="K10" s="165"/>
      <c r="L10" s="165"/>
    </row>
    <row r="11" spans="1:12" x14ac:dyDescent="0.25">
      <c r="B11" s="18" t="s">
        <v>1063</v>
      </c>
      <c r="C11" s="593"/>
      <c r="D11" s="593"/>
      <c r="I11" s="165"/>
      <c r="J11" s="165"/>
      <c r="K11" s="165"/>
      <c r="L11" s="165"/>
    </row>
    <row r="12" spans="1:12" x14ac:dyDescent="0.25">
      <c r="C12" s="593"/>
      <c r="D12" s="593"/>
      <c r="F12" s="729"/>
      <c r="I12" s="165"/>
      <c r="J12" s="165"/>
      <c r="K12" s="165"/>
      <c r="L12" s="165"/>
    </row>
    <row r="13" spans="1:12" x14ac:dyDescent="0.25">
      <c r="A13" s="10" t="s">
        <v>842</v>
      </c>
      <c r="B13" s="32" t="s">
        <v>825</v>
      </c>
      <c r="C13" s="32"/>
      <c r="D13" s="32"/>
    </row>
    <row r="14" spans="1:12" x14ac:dyDescent="0.25">
      <c r="B14" s="436"/>
      <c r="C14" s="437" t="s">
        <v>3</v>
      </c>
      <c r="D14" s="437" t="s">
        <v>94</v>
      </c>
      <c r="E14" s="437" t="s">
        <v>5</v>
      </c>
      <c r="F14" s="437" t="s">
        <v>6</v>
      </c>
    </row>
    <row r="15" spans="1:12" x14ac:dyDescent="0.25">
      <c r="A15" s="10"/>
      <c r="B15" s="351" t="s">
        <v>194</v>
      </c>
      <c r="C15" s="438">
        <v>10</v>
      </c>
      <c r="D15" s="438">
        <v>2</v>
      </c>
      <c r="E15" s="438"/>
      <c r="F15" s="439"/>
      <c r="G15" s="146"/>
    </row>
    <row r="16" spans="1:12" ht="15" customHeight="1" x14ac:dyDescent="0.25">
      <c r="B16" s="778" t="s">
        <v>934</v>
      </c>
      <c r="C16" s="592"/>
      <c r="D16" s="592"/>
      <c r="E16" s="592"/>
      <c r="F16" s="592"/>
    </row>
    <row r="17" spans="1:12" x14ac:dyDescent="0.25">
      <c r="B17" s="296"/>
    </row>
    <row r="18" spans="1:12" x14ac:dyDescent="0.25">
      <c r="A18" s="10" t="s">
        <v>843</v>
      </c>
      <c r="B18" s="49" t="s">
        <v>582</v>
      </c>
      <c r="C18" s="25"/>
      <c r="D18" s="25"/>
      <c r="E18" s="25"/>
      <c r="F18" s="25"/>
      <c r="G18" s="25"/>
    </row>
    <row r="19" spans="1:12" x14ac:dyDescent="0.25">
      <c r="B19" s="602"/>
      <c r="C19" s="312" t="s">
        <v>191</v>
      </c>
      <c r="D19" s="312" t="s">
        <v>192</v>
      </c>
      <c r="E19" s="312" t="s">
        <v>193</v>
      </c>
      <c r="F19" s="312" t="s">
        <v>194</v>
      </c>
      <c r="G19" s="312" t="s">
        <v>31</v>
      </c>
    </row>
    <row r="20" spans="1:12" x14ac:dyDescent="0.25">
      <c r="B20" s="602" t="s">
        <v>3</v>
      </c>
      <c r="C20" s="602">
        <v>11</v>
      </c>
      <c r="D20" s="602">
        <v>19</v>
      </c>
      <c r="E20" s="602">
        <v>25</v>
      </c>
      <c r="F20" s="602">
        <v>10</v>
      </c>
      <c r="G20" s="602">
        <v>65</v>
      </c>
    </row>
    <row r="21" spans="1:12" x14ac:dyDescent="0.25">
      <c r="B21" s="602" t="s">
        <v>94</v>
      </c>
      <c r="C21" s="602">
        <v>3</v>
      </c>
      <c r="D21" s="602">
        <v>1</v>
      </c>
      <c r="E21" s="602">
        <v>4</v>
      </c>
      <c r="F21" s="602">
        <v>2</v>
      </c>
      <c r="G21" s="602">
        <v>10</v>
      </c>
    </row>
    <row r="22" spans="1:12" ht="15" customHeight="1" x14ac:dyDescent="0.25">
      <c r="B22" s="795" t="s">
        <v>846</v>
      </c>
      <c r="C22" s="768"/>
      <c r="D22" s="768"/>
      <c r="E22" s="768"/>
      <c r="F22" s="768"/>
      <c r="G22" s="768"/>
    </row>
    <row r="23" spans="1:12" x14ac:dyDescent="0.25">
      <c r="B23" s="294"/>
      <c r="C23" s="294"/>
      <c r="D23" s="294"/>
      <c r="E23" s="294"/>
      <c r="F23" s="294"/>
      <c r="G23" s="294"/>
    </row>
    <row r="24" spans="1:12" x14ac:dyDescent="0.25">
      <c r="A24" s="10" t="s">
        <v>844</v>
      </c>
      <c r="B24" s="49" t="s">
        <v>583</v>
      </c>
      <c r="C24" s="25"/>
      <c r="D24" s="25"/>
      <c r="E24" s="25"/>
      <c r="F24" s="25"/>
      <c r="G24" s="25"/>
    </row>
    <row r="25" spans="1:12" x14ac:dyDescent="0.25">
      <c r="B25" s="602"/>
      <c r="C25" s="312" t="s">
        <v>191</v>
      </c>
      <c r="D25" s="312" t="s">
        <v>192</v>
      </c>
      <c r="E25" s="312" t="s">
        <v>193</v>
      </c>
      <c r="F25" s="312" t="s">
        <v>194</v>
      </c>
      <c r="G25" s="312" t="s">
        <v>31</v>
      </c>
    </row>
    <row r="26" spans="1:12" x14ac:dyDescent="0.25">
      <c r="B26" s="602" t="s">
        <v>5</v>
      </c>
      <c r="C26" s="577" t="s">
        <v>698</v>
      </c>
      <c r="D26" s="577" t="s">
        <v>698</v>
      </c>
      <c r="E26" s="577" t="s">
        <v>698</v>
      </c>
      <c r="F26" s="578" t="s">
        <v>698</v>
      </c>
      <c r="G26" s="579" t="s">
        <v>698</v>
      </c>
    </row>
    <row r="27" spans="1:12" x14ac:dyDescent="0.25">
      <c r="B27" s="602" t="s">
        <v>6</v>
      </c>
      <c r="C27" s="440">
        <v>9.8537169999999996</v>
      </c>
      <c r="D27" s="441">
        <v>9.9264960000000002</v>
      </c>
      <c r="E27" s="440">
        <v>19.192041</v>
      </c>
      <c r="F27" s="440">
        <v>0.4</v>
      </c>
      <c r="G27" s="348">
        <v>39.372253999999998</v>
      </c>
      <c r="I27" s="165"/>
      <c r="J27" s="165"/>
      <c r="K27" s="165"/>
      <c r="L27" s="165"/>
    </row>
    <row r="28" spans="1:12" ht="15" customHeight="1" x14ac:dyDescent="0.25">
      <c r="B28" s="795" t="s">
        <v>847</v>
      </c>
      <c r="C28" s="768"/>
      <c r="D28" s="768"/>
      <c r="E28" s="768"/>
      <c r="F28" s="768"/>
      <c r="G28" s="768"/>
      <c r="I28" s="165"/>
      <c r="J28" s="165"/>
      <c r="K28" s="165"/>
      <c r="L28" s="165"/>
    </row>
    <row r="29" spans="1:12" x14ac:dyDescent="0.25">
      <c r="I29" s="165"/>
      <c r="J29" s="165"/>
      <c r="K29" s="165"/>
      <c r="L29" s="165"/>
    </row>
    <row r="30" spans="1:12" ht="15.75" thickBot="1" x14ac:dyDescent="0.3">
      <c r="A30" s="295" t="s">
        <v>195</v>
      </c>
      <c r="B30" s="51"/>
      <c r="C30" s="51"/>
      <c r="D30" s="51"/>
      <c r="E30" s="51"/>
      <c r="F30" s="51"/>
      <c r="G30" s="51"/>
      <c r="H30" s="51"/>
      <c r="I30" s="165"/>
      <c r="J30" s="165"/>
      <c r="K30" s="165"/>
      <c r="L30" s="165"/>
    </row>
    <row r="31" spans="1:12" x14ac:dyDescent="0.25">
      <c r="I31" s="165"/>
      <c r="J31" s="165"/>
      <c r="K31" s="165"/>
      <c r="L31" s="165"/>
    </row>
    <row r="32" spans="1:12" x14ac:dyDescent="0.25">
      <c r="A32" s="10" t="s">
        <v>350</v>
      </c>
      <c r="B32" s="32" t="s">
        <v>584</v>
      </c>
      <c r="C32" s="32"/>
      <c r="I32" s="165"/>
      <c r="J32" s="165"/>
      <c r="K32" s="165"/>
      <c r="L32" s="165"/>
    </row>
    <row r="33" spans="1:14" x14ac:dyDescent="0.25">
      <c r="B33" s="35"/>
      <c r="C33" s="267" t="s">
        <v>320</v>
      </c>
      <c r="D33" s="267" t="s">
        <v>321</v>
      </c>
      <c r="E33" s="267" t="s">
        <v>322</v>
      </c>
      <c r="F33" s="267" t="s">
        <v>323</v>
      </c>
      <c r="G33" s="267" t="s">
        <v>31</v>
      </c>
      <c r="I33" s="165"/>
      <c r="J33" s="165"/>
      <c r="K33" s="165"/>
      <c r="L33" s="165"/>
    </row>
    <row r="34" spans="1:14" x14ac:dyDescent="0.25">
      <c r="A34" s="10"/>
      <c r="B34" s="34" t="s">
        <v>94</v>
      </c>
      <c r="C34" s="73">
        <v>1</v>
      </c>
      <c r="D34" s="73">
        <v>3</v>
      </c>
      <c r="E34" s="73">
        <v>4</v>
      </c>
      <c r="F34" s="442">
        <v>3</v>
      </c>
      <c r="G34" s="73">
        <v>11</v>
      </c>
      <c r="I34" s="165"/>
      <c r="J34" s="165"/>
      <c r="K34" s="165"/>
      <c r="L34" s="165"/>
    </row>
    <row r="35" spans="1:14" x14ac:dyDescent="0.25">
      <c r="A35" s="10"/>
      <c r="B35" s="34" t="s">
        <v>120</v>
      </c>
      <c r="C35" s="73">
        <v>400000</v>
      </c>
      <c r="D35" s="73">
        <v>7503889</v>
      </c>
      <c r="E35" s="73">
        <v>7585347</v>
      </c>
      <c r="F35" s="73">
        <v>6792435</v>
      </c>
      <c r="G35" s="348">
        <v>22281671</v>
      </c>
      <c r="I35" s="165"/>
      <c r="J35" s="165"/>
      <c r="K35" s="165"/>
      <c r="L35" s="165"/>
    </row>
    <row r="36" spans="1:14" x14ac:dyDescent="0.25">
      <c r="B36" s="18" t="s">
        <v>1063</v>
      </c>
      <c r="I36" s="165"/>
      <c r="J36" s="165"/>
      <c r="K36" s="165"/>
      <c r="L36" s="165"/>
    </row>
    <row r="38" spans="1:14" x14ac:dyDescent="0.25">
      <c r="A38" s="10" t="s">
        <v>351</v>
      </c>
      <c r="B38" s="32" t="s">
        <v>852</v>
      </c>
      <c r="C38" s="32"/>
    </row>
    <row r="39" spans="1:14" x14ac:dyDescent="0.25">
      <c r="B39" s="35"/>
      <c r="C39" s="20">
        <v>2014</v>
      </c>
      <c r="D39" s="20">
        <v>2015</v>
      </c>
      <c r="E39" s="20">
        <v>2016</v>
      </c>
    </row>
    <row r="40" spans="1:14" x14ac:dyDescent="0.25">
      <c r="A40" s="10"/>
      <c r="B40" s="34" t="s">
        <v>94</v>
      </c>
      <c r="C40" s="73">
        <v>19</v>
      </c>
      <c r="D40" s="73">
        <v>10</v>
      </c>
      <c r="E40" s="73">
        <v>11</v>
      </c>
    </row>
    <row r="41" spans="1:14" x14ac:dyDescent="0.25">
      <c r="A41" s="10"/>
      <c r="B41" s="34" t="s">
        <v>6</v>
      </c>
      <c r="C41" s="73">
        <v>34.394909568074986</v>
      </c>
      <c r="D41" s="73">
        <v>28.943999999999996</v>
      </c>
      <c r="E41" s="73">
        <v>22</v>
      </c>
    </row>
    <row r="42" spans="1:14" x14ac:dyDescent="0.25">
      <c r="B42" s="18" t="s">
        <v>1063</v>
      </c>
      <c r="H42" s="165"/>
      <c r="I42" s="165"/>
      <c r="J42" s="165"/>
      <c r="K42" s="165"/>
      <c r="L42" s="165"/>
      <c r="M42" s="165"/>
      <c r="N42" s="165"/>
    </row>
    <row r="43" spans="1:14" x14ac:dyDescent="0.25">
      <c r="H43" s="165"/>
      <c r="I43" s="165"/>
      <c r="J43" s="165"/>
      <c r="K43" s="165"/>
      <c r="L43" s="165"/>
      <c r="M43" s="165"/>
      <c r="N43" s="165"/>
    </row>
    <row r="44" spans="1:14" x14ac:dyDescent="0.25">
      <c r="A44" s="10" t="s">
        <v>352</v>
      </c>
      <c r="B44" s="32" t="s">
        <v>585</v>
      </c>
      <c r="C44" s="32"/>
      <c r="H44" s="167"/>
      <c r="I44" s="32"/>
      <c r="J44" s="32"/>
      <c r="K44" s="165"/>
      <c r="L44" s="443"/>
      <c r="M44" s="443"/>
      <c r="N44" s="443"/>
    </row>
    <row r="45" spans="1:14" x14ac:dyDescent="0.25">
      <c r="B45" s="35"/>
      <c r="C45" s="267" t="s">
        <v>324</v>
      </c>
      <c r="D45" s="267" t="s">
        <v>720</v>
      </c>
      <c r="E45" s="267" t="s">
        <v>721</v>
      </c>
      <c r="F45" s="267" t="s">
        <v>722</v>
      </c>
      <c r="G45" s="267" t="s">
        <v>31</v>
      </c>
      <c r="H45" s="170"/>
      <c r="I45" s="170"/>
      <c r="J45" s="170"/>
      <c r="K45" s="165"/>
      <c r="L45" s="443"/>
      <c r="M45" s="443"/>
      <c r="N45" s="443"/>
    </row>
    <row r="46" spans="1:14" x14ac:dyDescent="0.25">
      <c r="A46" s="10"/>
      <c r="B46" s="34" t="s">
        <v>94</v>
      </c>
      <c r="C46" s="73">
        <v>1</v>
      </c>
      <c r="D46" s="73">
        <v>6</v>
      </c>
      <c r="E46" s="73">
        <v>6</v>
      </c>
      <c r="F46" s="73">
        <v>3</v>
      </c>
      <c r="G46" s="73">
        <v>16</v>
      </c>
      <c r="H46" s="148"/>
      <c r="I46" s="148"/>
      <c r="J46" s="148"/>
      <c r="K46" s="165"/>
      <c r="L46" s="444"/>
      <c r="M46" s="444"/>
      <c r="N46" s="444"/>
    </row>
    <row r="47" spans="1:14" x14ac:dyDescent="0.25">
      <c r="A47" s="10"/>
      <c r="B47" s="34" t="s">
        <v>120</v>
      </c>
      <c r="C47" s="73">
        <v>626640</v>
      </c>
      <c r="D47" s="73">
        <v>7455782</v>
      </c>
      <c r="E47" s="73">
        <v>8183998</v>
      </c>
      <c r="F47" s="73">
        <v>7781416</v>
      </c>
      <c r="G47" s="73">
        <v>24047836</v>
      </c>
      <c r="H47" s="148"/>
      <c r="I47" s="148"/>
      <c r="J47" s="148"/>
      <c r="K47" s="165"/>
      <c r="L47" s="444"/>
      <c r="M47" s="444"/>
      <c r="N47" s="444"/>
    </row>
    <row r="48" spans="1:14" x14ac:dyDescent="0.25">
      <c r="B48" s="18" t="s">
        <v>1063</v>
      </c>
      <c r="H48" s="165"/>
      <c r="I48" s="165"/>
      <c r="J48" s="165"/>
      <c r="K48" s="165"/>
      <c r="L48" s="165"/>
      <c r="M48" s="165"/>
      <c r="N48" s="165"/>
    </row>
    <row r="49" spans="1:14" x14ac:dyDescent="0.25">
      <c r="H49" s="165"/>
      <c r="I49" s="165"/>
      <c r="J49" s="165"/>
      <c r="K49" s="165"/>
      <c r="L49" s="165"/>
      <c r="M49" s="165"/>
      <c r="N49" s="165"/>
    </row>
    <row r="50" spans="1:14" x14ac:dyDescent="0.25">
      <c r="A50" s="10" t="s">
        <v>353</v>
      </c>
      <c r="B50" s="32" t="s">
        <v>853</v>
      </c>
      <c r="C50" s="32"/>
      <c r="H50" s="165"/>
      <c r="I50" s="165"/>
      <c r="J50" s="165"/>
      <c r="K50" s="165"/>
      <c r="L50" s="165"/>
      <c r="M50" s="165"/>
      <c r="N50" s="165"/>
    </row>
    <row r="51" spans="1:14" x14ac:dyDescent="0.25">
      <c r="B51" s="35"/>
      <c r="C51" s="20">
        <v>2014</v>
      </c>
      <c r="D51" s="20">
        <v>2015</v>
      </c>
      <c r="E51" s="20">
        <v>2016</v>
      </c>
    </row>
    <row r="52" spans="1:14" x14ac:dyDescent="0.25">
      <c r="A52" s="10"/>
      <c r="B52" s="34" t="s">
        <v>94</v>
      </c>
      <c r="C52" s="73">
        <v>17</v>
      </c>
      <c r="D52" s="73">
        <v>25</v>
      </c>
      <c r="E52" s="73">
        <v>16</v>
      </c>
    </row>
    <row r="53" spans="1:14" x14ac:dyDescent="0.25">
      <c r="A53" s="10"/>
      <c r="B53" s="34" t="s">
        <v>6</v>
      </c>
      <c r="C53" s="73">
        <v>31.289165515124992</v>
      </c>
      <c r="D53" s="73">
        <v>35.878500000000003</v>
      </c>
      <c r="E53" s="73">
        <v>24</v>
      </c>
    </row>
    <row r="54" spans="1:14" x14ac:dyDescent="0.25">
      <c r="B54" s="18" t="s">
        <v>1063</v>
      </c>
    </row>
    <row r="56" spans="1:14" x14ac:dyDescent="0.25">
      <c r="A56" s="10" t="s">
        <v>354</v>
      </c>
      <c r="B56" s="32" t="s">
        <v>854</v>
      </c>
      <c r="C56" s="32"/>
    </row>
    <row r="57" spans="1:14" x14ac:dyDescent="0.25">
      <c r="B57" s="35"/>
      <c r="C57" s="20">
        <v>2014</v>
      </c>
      <c r="D57" s="20">
        <v>2015</v>
      </c>
      <c r="E57" s="20">
        <v>2016</v>
      </c>
    </row>
    <row r="58" spans="1:14" x14ac:dyDescent="0.25">
      <c r="A58" s="10"/>
      <c r="B58" s="34" t="s">
        <v>94</v>
      </c>
      <c r="C58" s="73">
        <v>11</v>
      </c>
      <c r="D58" s="73">
        <v>26</v>
      </c>
      <c r="E58" s="73">
        <v>35</v>
      </c>
    </row>
    <row r="59" spans="1:14" x14ac:dyDescent="0.25">
      <c r="A59" s="10"/>
      <c r="B59" s="34" t="s">
        <v>6</v>
      </c>
      <c r="C59" s="73">
        <v>23.230574999999995</v>
      </c>
      <c r="D59" s="73">
        <v>53.566499999999991</v>
      </c>
      <c r="E59" s="73">
        <v>69</v>
      </c>
    </row>
    <row r="60" spans="1:14" x14ac:dyDescent="0.25">
      <c r="A60" s="11"/>
      <c r="B60" s="18" t="s">
        <v>1063</v>
      </c>
      <c r="C60" s="31"/>
    </row>
    <row r="62" spans="1:14" x14ac:dyDescent="0.25">
      <c r="A62" s="10" t="s">
        <v>845</v>
      </c>
      <c r="B62" s="49" t="s">
        <v>586</v>
      </c>
      <c r="C62" s="25"/>
      <c r="D62" s="25"/>
      <c r="E62" s="25"/>
      <c r="F62" s="25"/>
      <c r="G62" s="25"/>
      <c r="H62" s="25"/>
      <c r="I62" s="25"/>
      <c r="J62" s="25"/>
      <c r="K62" s="25"/>
      <c r="L62" s="25"/>
    </row>
    <row r="63" spans="1:14" x14ac:dyDescent="0.25">
      <c r="A63" s="25"/>
      <c r="B63" s="602"/>
      <c r="C63" s="312" t="s">
        <v>320</v>
      </c>
      <c r="D63" s="312" t="s">
        <v>321</v>
      </c>
      <c r="E63" s="312" t="s">
        <v>322</v>
      </c>
      <c r="F63" s="312" t="s">
        <v>323</v>
      </c>
      <c r="G63" s="312" t="s">
        <v>31</v>
      </c>
      <c r="H63" s="143"/>
      <c r="I63" s="143"/>
      <c r="J63" s="25"/>
      <c r="K63" s="25"/>
      <c r="L63" s="25"/>
    </row>
    <row r="64" spans="1:14" x14ac:dyDescent="0.25">
      <c r="A64" s="25"/>
      <c r="B64" s="602" t="s">
        <v>94</v>
      </c>
      <c r="C64" s="75">
        <v>1</v>
      </c>
      <c r="D64" s="75">
        <v>3</v>
      </c>
      <c r="E64" s="73">
        <v>4</v>
      </c>
      <c r="F64" s="73">
        <v>3</v>
      </c>
      <c r="G64" s="602">
        <v>11</v>
      </c>
      <c r="H64" s="144"/>
      <c r="I64" s="144"/>
      <c r="J64" s="25"/>
      <c r="K64" s="25"/>
      <c r="L64" s="25"/>
    </row>
    <row r="65" spans="1:14" x14ac:dyDescent="0.25">
      <c r="A65" s="25"/>
      <c r="B65" s="602" t="s">
        <v>120</v>
      </c>
      <c r="C65" s="73">
        <v>400000</v>
      </c>
      <c r="D65" s="73">
        <v>7503889</v>
      </c>
      <c r="E65" s="73">
        <v>7585347</v>
      </c>
      <c r="F65" s="73">
        <v>6792435</v>
      </c>
      <c r="G65" s="348">
        <v>22281671</v>
      </c>
      <c r="H65" s="145"/>
      <c r="I65" s="145"/>
      <c r="J65" s="16"/>
      <c r="K65" s="16"/>
      <c r="L65" s="16"/>
      <c r="M65" s="165"/>
      <c r="N65" s="165"/>
    </row>
    <row r="66" spans="1:14" x14ac:dyDescent="0.25">
      <c r="A66" s="25"/>
      <c r="B66" s="16"/>
      <c r="C66" s="25"/>
      <c r="D66" s="25"/>
      <c r="E66" s="25"/>
      <c r="F66" s="25"/>
      <c r="G66" s="25"/>
      <c r="H66" s="16"/>
      <c r="I66" s="16"/>
      <c r="J66" s="16"/>
      <c r="K66" s="16"/>
      <c r="L66" s="16"/>
      <c r="M66" s="165"/>
      <c r="N66" s="165"/>
    </row>
    <row r="67" spans="1:14" x14ac:dyDescent="0.25">
      <c r="A67" s="25"/>
      <c r="B67" s="25"/>
      <c r="C67" s="25"/>
      <c r="D67" s="25"/>
      <c r="E67" s="25"/>
      <c r="F67" s="25"/>
      <c r="G67" s="25"/>
      <c r="H67" s="16"/>
      <c r="I67" s="16"/>
      <c r="J67" s="16"/>
      <c r="K67" s="16"/>
      <c r="L67" s="16"/>
      <c r="M67" s="165"/>
      <c r="N67" s="165"/>
    </row>
    <row r="68" spans="1:14" x14ac:dyDescent="0.25">
      <c r="A68" s="10" t="s">
        <v>855</v>
      </c>
      <c r="B68" s="49" t="s">
        <v>587</v>
      </c>
      <c r="C68" s="25"/>
      <c r="D68" s="25"/>
      <c r="E68" s="25"/>
      <c r="F68" s="25"/>
      <c r="G68" s="25"/>
      <c r="H68" s="16"/>
      <c r="I68" s="16"/>
      <c r="J68" s="16"/>
      <c r="K68" s="16"/>
      <c r="L68" s="16"/>
      <c r="M68" s="165"/>
      <c r="N68" s="165"/>
    </row>
    <row r="69" spans="1:14" x14ac:dyDescent="0.25">
      <c r="A69" s="25"/>
      <c r="B69" s="602"/>
      <c r="C69" s="312" t="s">
        <v>324</v>
      </c>
      <c r="D69" s="312" t="s">
        <v>720</v>
      </c>
      <c r="E69" s="312" t="s">
        <v>721</v>
      </c>
      <c r="F69" s="312" t="s">
        <v>722</v>
      </c>
      <c r="G69" s="312" t="s">
        <v>31</v>
      </c>
      <c r="H69" s="446"/>
      <c r="I69" s="446"/>
      <c r="J69" s="446"/>
      <c r="K69" s="16"/>
      <c r="L69" s="16"/>
      <c r="M69" s="165"/>
      <c r="N69" s="165"/>
    </row>
    <row r="70" spans="1:14" x14ac:dyDescent="0.25">
      <c r="A70" s="25"/>
      <c r="B70" s="602" t="s">
        <v>94</v>
      </c>
      <c r="C70" s="73">
        <v>1</v>
      </c>
      <c r="D70" s="73">
        <v>6</v>
      </c>
      <c r="E70" s="73">
        <v>6</v>
      </c>
      <c r="F70" s="73">
        <v>3</v>
      </c>
      <c r="G70" s="73">
        <v>16</v>
      </c>
      <c r="H70" s="148"/>
      <c r="I70" s="148"/>
      <c r="J70" s="148"/>
      <c r="K70" s="16"/>
      <c r="L70" s="16"/>
      <c r="M70" s="165"/>
      <c r="N70" s="165"/>
    </row>
    <row r="71" spans="1:14" x14ac:dyDescent="0.25">
      <c r="A71" s="25"/>
      <c r="B71" s="602" t="s">
        <v>120</v>
      </c>
      <c r="C71" s="73">
        <v>626640</v>
      </c>
      <c r="D71" s="73">
        <v>7455782</v>
      </c>
      <c r="E71" s="73">
        <v>8183998</v>
      </c>
      <c r="F71" s="73">
        <v>7781416</v>
      </c>
      <c r="G71" s="348">
        <v>24047836</v>
      </c>
      <c r="H71" s="148"/>
      <c r="I71" s="148"/>
      <c r="J71" s="148"/>
      <c r="K71" s="16"/>
      <c r="L71" s="16"/>
      <c r="M71" s="165"/>
      <c r="N71" s="165"/>
    </row>
    <row r="72" spans="1:14" x14ac:dyDescent="0.25">
      <c r="A72" s="25"/>
      <c r="B72" s="25"/>
      <c r="C72" s="25"/>
      <c r="D72" s="25"/>
      <c r="E72" s="25"/>
      <c r="F72" s="25"/>
      <c r="G72" s="25"/>
      <c r="H72" s="16"/>
      <c r="I72" s="16"/>
      <c r="J72" s="16"/>
      <c r="K72" s="16"/>
      <c r="L72" s="16"/>
      <c r="M72" s="165"/>
      <c r="N72" s="165"/>
    </row>
    <row r="73" spans="1:14" x14ac:dyDescent="0.25">
      <c r="A73" s="25"/>
      <c r="B73" s="25"/>
      <c r="C73" s="25"/>
      <c r="D73" s="25"/>
      <c r="E73" s="25"/>
      <c r="F73" s="25"/>
      <c r="G73" s="25"/>
      <c r="H73" s="16"/>
      <c r="I73" s="16"/>
      <c r="J73" s="16"/>
      <c r="K73" s="16"/>
      <c r="L73" s="16"/>
      <c r="M73" s="165"/>
      <c r="N73" s="165"/>
    </row>
    <row r="74" spans="1:14" x14ac:dyDescent="0.25">
      <c r="A74" s="10" t="s">
        <v>856</v>
      </c>
      <c r="B74" s="49" t="s">
        <v>588</v>
      </c>
      <c r="C74" s="25"/>
      <c r="D74" s="25"/>
      <c r="E74" s="25"/>
      <c r="F74" s="25"/>
      <c r="G74" s="25"/>
      <c r="H74" s="16"/>
      <c r="I74" s="16"/>
      <c r="J74" s="16"/>
      <c r="K74" s="16"/>
      <c r="L74" s="16"/>
      <c r="M74" s="165"/>
      <c r="N74" s="165"/>
    </row>
    <row r="75" spans="1:14" x14ac:dyDescent="0.25">
      <c r="A75" s="25"/>
      <c r="B75" s="602"/>
      <c r="C75" s="312" t="s">
        <v>196</v>
      </c>
      <c r="D75" s="312" t="s">
        <v>723</v>
      </c>
      <c r="E75" s="312" t="s">
        <v>31</v>
      </c>
      <c r="F75" s="16"/>
      <c r="G75" s="25"/>
      <c r="H75" s="16"/>
      <c r="I75" s="16"/>
      <c r="J75" s="145"/>
      <c r="K75" s="16"/>
      <c r="L75" s="16"/>
      <c r="M75" s="165"/>
      <c r="N75" s="165"/>
    </row>
    <row r="76" spans="1:14" x14ac:dyDescent="0.25">
      <c r="A76" s="25"/>
      <c r="B76" s="602" t="s">
        <v>94</v>
      </c>
      <c r="C76" s="602">
        <v>35</v>
      </c>
      <c r="D76" s="602">
        <v>7</v>
      </c>
      <c r="E76" s="602">
        <v>35</v>
      </c>
      <c r="F76" s="16"/>
      <c r="G76" s="25"/>
      <c r="H76" s="16"/>
      <c r="I76" s="16"/>
      <c r="J76" s="16"/>
      <c r="K76" s="16"/>
      <c r="L76" s="16"/>
      <c r="M76" s="165"/>
      <c r="N76" s="165"/>
    </row>
    <row r="77" spans="1:14" x14ac:dyDescent="0.25">
      <c r="A77" s="25"/>
      <c r="B77" s="602" t="s">
        <v>120</v>
      </c>
      <c r="C77" s="73">
        <v>69727068</v>
      </c>
      <c r="D77" s="73">
        <v>12019887</v>
      </c>
      <c r="E77" s="348">
        <v>81746955</v>
      </c>
      <c r="F77" s="16"/>
      <c r="G77" s="25"/>
      <c r="H77" s="16"/>
      <c r="I77" s="16"/>
      <c r="J77" s="16"/>
      <c r="K77" s="16"/>
      <c r="L77" s="16"/>
      <c r="M77" s="165"/>
      <c r="N77" s="165"/>
    </row>
    <row r="78" spans="1:14" x14ac:dyDescent="0.25">
      <c r="A78" s="25"/>
      <c r="B78" s="730" t="s">
        <v>859</v>
      </c>
      <c r="C78" s="730"/>
      <c r="D78" s="730"/>
      <c r="E78" s="730"/>
      <c r="F78" s="25"/>
      <c r="G78" s="25"/>
      <c r="H78" s="16"/>
      <c r="I78" s="16"/>
      <c r="J78" s="16"/>
      <c r="K78" s="16"/>
      <c r="L78" s="16"/>
      <c r="M78" s="165"/>
      <c r="N78" s="165"/>
    </row>
    <row r="79" spans="1:14" x14ac:dyDescent="0.25">
      <c r="A79" s="25"/>
      <c r="B79" s="16"/>
      <c r="C79" s="25"/>
      <c r="D79" s="25"/>
      <c r="E79" s="25"/>
      <c r="F79" s="25"/>
      <c r="G79" s="25"/>
      <c r="H79" s="25"/>
      <c r="I79" s="25"/>
      <c r="J79" s="25"/>
      <c r="K79" s="25"/>
      <c r="L79" s="25"/>
    </row>
    <row r="80" spans="1:14" x14ac:dyDescent="0.25">
      <c r="A80" s="25"/>
      <c r="B80" s="25"/>
      <c r="C80" s="25"/>
      <c r="D80" s="25"/>
      <c r="E80" s="25"/>
      <c r="F80" s="25"/>
      <c r="G80" s="25"/>
      <c r="H80" s="25"/>
      <c r="I80" s="25"/>
      <c r="J80" s="25"/>
      <c r="K80" s="25"/>
      <c r="L80" s="25"/>
    </row>
    <row r="81" spans="1:12" x14ac:dyDescent="0.25">
      <c r="A81" s="10" t="s">
        <v>857</v>
      </c>
      <c r="B81" s="49" t="s">
        <v>589</v>
      </c>
      <c r="C81" s="25"/>
      <c r="D81" s="25"/>
      <c r="E81" s="25"/>
      <c r="F81" s="25"/>
      <c r="G81" s="25"/>
      <c r="H81" s="25"/>
      <c r="I81" s="25"/>
      <c r="J81" s="25"/>
      <c r="K81" s="25"/>
      <c r="L81" s="25"/>
    </row>
    <row r="82" spans="1:12" x14ac:dyDescent="0.25">
      <c r="A82" s="25"/>
      <c r="B82" s="602"/>
      <c r="C82" s="312" t="s">
        <v>197</v>
      </c>
      <c r="D82" s="25"/>
      <c r="E82" s="25"/>
      <c r="F82" s="25"/>
      <c r="G82" s="25"/>
      <c r="H82" s="25"/>
      <c r="I82" s="25"/>
      <c r="J82" s="25"/>
      <c r="K82" s="25"/>
      <c r="L82" s="25"/>
    </row>
    <row r="83" spans="1:12" x14ac:dyDescent="0.25">
      <c r="A83" s="25"/>
      <c r="B83" s="602" t="s">
        <v>94</v>
      </c>
      <c r="C83" s="602">
        <v>1</v>
      </c>
      <c r="D83" s="25"/>
      <c r="E83" s="25"/>
      <c r="F83" s="25"/>
      <c r="G83" s="25"/>
      <c r="H83" s="25"/>
      <c r="I83" s="25"/>
      <c r="J83" s="25"/>
      <c r="K83" s="25"/>
      <c r="L83" s="25"/>
    </row>
    <row r="84" spans="1:12" x14ac:dyDescent="0.25">
      <c r="A84" s="25"/>
      <c r="B84" s="602" t="s">
        <v>120</v>
      </c>
      <c r="C84" s="348">
        <v>3362880</v>
      </c>
      <c r="D84" s="25"/>
      <c r="E84" s="25"/>
      <c r="F84" s="25"/>
      <c r="G84" s="25"/>
      <c r="H84" s="25"/>
      <c r="I84" s="25"/>
      <c r="J84" s="25"/>
      <c r="K84" s="25"/>
      <c r="L84" s="25"/>
    </row>
    <row r="85" spans="1:12" ht="15" customHeight="1" x14ac:dyDescent="0.25">
      <c r="A85" s="25"/>
      <c r="B85" s="730" t="s">
        <v>858</v>
      </c>
      <c r="C85" s="772"/>
      <c r="D85" s="25"/>
      <c r="E85" s="25"/>
      <c r="F85" s="25"/>
      <c r="G85" s="25"/>
      <c r="H85" s="25"/>
      <c r="I85" s="25"/>
      <c r="J85" s="25"/>
      <c r="K85" s="25"/>
      <c r="L85" s="25"/>
    </row>
    <row r="86" spans="1:12" x14ac:dyDescent="0.25">
      <c r="A86" s="25"/>
      <c r="B86" s="773"/>
      <c r="C86" s="773"/>
      <c r="D86" s="25"/>
      <c r="E86" s="25"/>
      <c r="F86" s="25"/>
      <c r="G86" s="25"/>
      <c r="H86" s="25"/>
      <c r="I86" s="25"/>
      <c r="J86" s="25"/>
      <c r="K86" s="25"/>
      <c r="L86" s="25"/>
    </row>
    <row r="87" spans="1:12" x14ac:dyDescent="0.25">
      <c r="B87" s="25"/>
      <c r="C87" s="25"/>
      <c r="D87" s="25"/>
      <c r="E87" s="25"/>
      <c r="F87" s="25"/>
      <c r="G87" s="25"/>
      <c r="H87" s="25"/>
      <c r="I87" s="25"/>
      <c r="J87" s="25"/>
      <c r="K87" s="25"/>
      <c r="L87" s="53"/>
    </row>
    <row r="88" spans="1:12" x14ac:dyDescent="0.25">
      <c r="B88" s="25"/>
      <c r="C88" s="25"/>
      <c r="D88" s="25"/>
      <c r="E88" s="25"/>
      <c r="F88" s="25"/>
      <c r="G88" s="25"/>
      <c r="H88" s="25"/>
      <c r="I88" s="25"/>
      <c r="J88" s="25"/>
      <c r="K88" s="25"/>
      <c r="L88" s="25"/>
    </row>
    <row r="89" spans="1:12" x14ac:dyDescent="0.25">
      <c r="B89" s="25"/>
      <c r="C89" s="25"/>
      <c r="D89" s="25"/>
      <c r="E89" s="25"/>
      <c r="F89" s="25"/>
      <c r="G89" s="25"/>
      <c r="H89" s="25"/>
      <c r="I89" s="25"/>
      <c r="J89" s="25"/>
      <c r="K89" s="25"/>
      <c r="L89" s="25"/>
    </row>
    <row r="90" spans="1:12" x14ac:dyDescent="0.25">
      <c r="B90" s="25"/>
      <c r="C90" s="25"/>
      <c r="D90" s="25"/>
      <c r="E90" s="25"/>
      <c r="F90" s="25"/>
      <c r="G90" s="25"/>
      <c r="H90" s="25"/>
      <c r="I90" s="25"/>
      <c r="J90" s="25"/>
      <c r="K90" s="25"/>
      <c r="L90" s="2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zoomScale="70" zoomScaleNormal="70" workbookViewId="0"/>
  </sheetViews>
  <sheetFormatPr defaultColWidth="9.140625" defaultRowHeight="15" x14ac:dyDescent="0.25"/>
  <cols>
    <col min="1" max="1" width="16.140625" style="79" customWidth="1"/>
    <col min="2" max="2" width="28.28515625" style="79" customWidth="1"/>
    <col min="3" max="8" width="18.28515625" style="79" customWidth="1"/>
    <col min="9" max="9" width="17.42578125" style="79" bestFit="1" customWidth="1"/>
    <col min="10" max="10" width="20.140625" style="79" bestFit="1" customWidth="1"/>
    <col min="11" max="16384" width="9.140625" style="79"/>
  </cols>
  <sheetData>
    <row r="1" spans="1:11" ht="33" x14ac:dyDescent="0.45">
      <c r="A1" s="1" t="s">
        <v>366</v>
      </c>
    </row>
    <row r="4" spans="1:11" ht="21.75" thickBot="1" x14ac:dyDescent="0.3">
      <c r="A4" s="44" t="s">
        <v>365</v>
      </c>
      <c r="B4" s="51"/>
      <c r="C4" s="51"/>
      <c r="D4" s="51"/>
      <c r="E4" s="51"/>
      <c r="F4" s="51"/>
      <c r="G4" s="51"/>
      <c r="H4" s="51"/>
      <c r="I4" s="51"/>
      <c r="J4" s="51"/>
      <c r="K4" s="51"/>
    </row>
    <row r="6" spans="1:11" x14ac:dyDescent="0.25">
      <c r="A6" s="10" t="s">
        <v>355</v>
      </c>
      <c r="B6" s="32" t="s">
        <v>880</v>
      </c>
    </row>
    <row r="7" spans="1:11" x14ac:dyDescent="0.25">
      <c r="B7" s="35"/>
      <c r="C7" s="833">
        <v>2014</v>
      </c>
      <c r="D7" s="834"/>
      <c r="E7" s="833">
        <v>2015</v>
      </c>
      <c r="F7" s="834"/>
      <c r="G7" s="833">
        <v>2016</v>
      </c>
      <c r="H7" s="834"/>
      <c r="I7" s="833" t="s">
        <v>31</v>
      </c>
      <c r="J7" s="834"/>
    </row>
    <row r="8" spans="1:11" ht="12.95" customHeight="1" x14ac:dyDescent="0.25">
      <c r="B8" s="35"/>
      <c r="C8" s="297" t="s">
        <v>5</v>
      </c>
      <c r="D8" s="297" t="s">
        <v>6</v>
      </c>
      <c r="E8" s="297" t="s">
        <v>5</v>
      </c>
      <c r="F8" s="297" t="s">
        <v>6</v>
      </c>
      <c r="G8" s="297" t="s">
        <v>5</v>
      </c>
      <c r="H8" s="297" t="s">
        <v>6</v>
      </c>
      <c r="I8" s="297" t="s">
        <v>5</v>
      </c>
      <c r="J8" s="297" t="s">
        <v>6</v>
      </c>
    </row>
    <row r="9" spans="1:11" ht="12.95" customHeight="1" x14ac:dyDescent="0.25">
      <c r="B9" s="34" t="s">
        <v>438</v>
      </c>
      <c r="C9" s="152">
        <v>180864.11233498613</v>
      </c>
      <c r="D9" s="152">
        <v>24052.095741677807</v>
      </c>
      <c r="E9" s="152">
        <v>221431.36559243247</v>
      </c>
      <c r="F9" s="152">
        <v>24191.820993956408</v>
      </c>
      <c r="G9" s="152">
        <v>84730.331960667099</v>
      </c>
      <c r="H9" s="152">
        <v>9594.0391646036242</v>
      </c>
      <c r="I9" s="550">
        <v>487025.8098880857</v>
      </c>
      <c r="J9" s="550">
        <v>57837.955900237837</v>
      </c>
    </row>
    <row r="10" spans="1:11" ht="12.95" customHeight="1" x14ac:dyDescent="0.25">
      <c r="B10" s="34" t="s">
        <v>440</v>
      </c>
      <c r="C10" s="152">
        <v>86882.332246562204</v>
      </c>
      <c r="D10" s="152">
        <v>13379.85616490016</v>
      </c>
      <c r="E10" s="152">
        <v>97500.113956802539</v>
      </c>
      <c r="F10" s="152">
        <v>10804.755083536267</v>
      </c>
      <c r="G10" s="152">
        <v>73461.039580016761</v>
      </c>
      <c r="H10" s="152">
        <v>11561.786052176465</v>
      </c>
      <c r="I10" s="550">
        <v>257843.4857833815</v>
      </c>
      <c r="J10" s="550">
        <v>35746.397300612894</v>
      </c>
    </row>
    <row r="11" spans="1:11" ht="12.95" customHeight="1" x14ac:dyDescent="0.25">
      <c r="B11" s="34" t="s">
        <v>450</v>
      </c>
      <c r="C11" s="152">
        <v>138296.08529741186</v>
      </c>
      <c r="D11" s="152">
        <v>21615.808372739073</v>
      </c>
      <c r="E11" s="152">
        <v>185000.33250015631</v>
      </c>
      <c r="F11" s="152">
        <v>21084.721190517466</v>
      </c>
      <c r="G11" s="152">
        <v>120399.43008622722</v>
      </c>
      <c r="H11" s="152">
        <v>23783.463897021946</v>
      </c>
      <c r="I11" s="550">
        <v>443695.84788379539</v>
      </c>
      <c r="J11" s="550">
        <v>66483.993460278492</v>
      </c>
    </row>
    <row r="12" spans="1:11" ht="12.95" customHeight="1" x14ac:dyDescent="0.25">
      <c r="B12" s="34" t="s">
        <v>359</v>
      </c>
      <c r="C12" s="152">
        <v>5512.4312043354485</v>
      </c>
      <c r="D12" s="152">
        <v>1079.1448675477673</v>
      </c>
      <c r="E12" s="152">
        <v>22425.477484953102</v>
      </c>
      <c r="F12" s="152">
        <v>1634.4563447695086</v>
      </c>
      <c r="G12" s="152">
        <v>23647.279571837837</v>
      </c>
      <c r="H12" s="152">
        <v>2168.5562652282797</v>
      </c>
      <c r="I12" s="550">
        <v>51585.188261126386</v>
      </c>
      <c r="J12" s="550">
        <v>4882.1574775455556</v>
      </c>
    </row>
    <row r="13" spans="1:11" ht="12.95" customHeight="1" x14ac:dyDescent="0.25">
      <c r="B13" s="34" t="s">
        <v>360</v>
      </c>
      <c r="C13" s="152">
        <v>5184.7964303754861</v>
      </c>
      <c r="D13" s="152">
        <v>4085.1041325143028</v>
      </c>
      <c r="E13" s="152">
        <v>0</v>
      </c>
      <c r="F13" s="152">
        <v>0</v>
      </c>
      <c r="G13" s="152">
        <v>1986.0868275118476</v>
      </c>
      <c r="H13" s="152">
        <v>810.77118702990936</v>
      </c>
      <c r="I13" s="550">
        <v>7170.8832578873335</v>
      </c>
      <c r="J13" s="550">
        <v>4895.8753195442123</v>
      </c>
    </row>
    <row r="14" spans="1:11" ht="12.95" customHeight="1" x14ac:dyDescent="0.25">
      <c r="B14" s="35" t="s">
        <v>31</v>
      </c>
      <c r="C14" s="550">
        <v>416739.75751367112</v>
      </c>
      <c r="D14" s="550">
        <v>64212.009279379112</v>
      </c>
      <c r="E14" s="550">
        <v>526357.28953434445</v>
      </c>
      <c r="F14" s="550">
        <v>57715.753612779634</v>
      </c>
      <c r="G14" s="550">
        <v>304224.1680262608</v>
      </c>
      <c r="H14" s="550">
        <v>47918.616566060227</v>
      </c>
      <c r="I14" s="550">
        <v>1247321.2150742763</v>
      </c>
      <c r="J14" s="550">
        <v>169846.37945821899</v>
      </c>
    </row>
    <row r="15" spans="1:11" ht="12.95" customHeight="1" x14ac:dyDescent="0.25">
      <c r="B15" s="79" t="s">
        <v>630</v>
      </c>
    </row>
    <row r="16" spans="1:11" x14ac:dyDescent="0.25">
      <c r="B16" s="79" t="s">
        <v>631</v>
      </c>
    </row>
    <row r="19" spans="1:10" ht="12.95" customHeight="1" x14ac:dyDescent="0.25">
      <c r="A19" s="10" t="s">
        <v>361</v>
      </c>
      <c r="B19" s="32" t="s">
        <v>870</v>
      </c>
    </row>
    <row r="20" spans="1:10" ht="12.95" customHeight="1" x14ac:dyDescent="0.25">
      <c r="B20" s="35"/>
      <c r="C20" s="833">
        <v>2014</v>
      </c>
      <c r="D20" s="834"/>
      <c r="E20" s="833">
        <v>2015</v>
      </c>
      <c r="F20" s="834"/>
      <c r="G20" s="833">
        <v>2016</v>
      </c>
      <c r="H20" s="834"/>
      <c r="I20" s="833" t="s">
        <v>300</v>
      </c>
      <c r="J20" s="834"/>
    </row>
    <row r="21" spans="1:10" ht="12.95" customHeight="1" x14ac:dyDescent="0.25">
      <c r="B21" s="35"/>
      <c r="C21" s="297" t="s">
        <v>3</v>
      </c>
      <c r="D21" s="297" t="s">
        <v>94</v>
      </c>
      <c r="E21" s="297" t="s">
        <v>3</v>
      </c>
      <c r="F21" s="297" t="s">
        <v>94</v>
      </c>
      <c r="G21" s="297" t="s">
        <v>3</v>
      </c>
      <c r="H21" s="297" t="s">
        <v>94</v>
      </c>
      <c r="I21" s="297" t="s">
        <v>3</v>
      </c>
      <c r="J21" s="297" t="s">
        <v>94</v>
      </c>
    </row>
    <row r="22" spans="1:10" ht="12.95" customHeight="1" x14ac:dyDescent="0.25">
      <c r="B22" s="34" t="s">
        <v>438</v>
      </c>
      <c r="C22" s="152">
        <v>18478</v>
      </c>
      <c r="D22" s="152">
        <v>2694</v>
      </c>
      <c r="E22" s="152">
        <v>22084</v>
      </c>
      <c r="F22" s="152">
        <v>2775</v>
      </c>
      <c r="G22" s="152">
        <v>12370</v>
      </c>
      <c r="H22" s="152">
        <v>1699</v>
      </c>
      <c r="I22" s="550">
        <v>52932</v>
      </c>
      <c r="J22" s="550">
        <v>7168</v>
      </c>
    </row>
    <row r="23" spans="1:10" ht="12.95" customHeight="1" x14ac:dyDescent="0.25">
      <c r="B23" s="34" t="s">
        <v>440</v>
      </c>
      <c r="C23" s="152">
        <v>6850</v>
      </c>
      <c r="D23" s="152">
        <v>843</v>
      </c>
      <c r="E23" s="152">
        <v>7195</v>
      </c>
      <c r="F23" s="152">
        <v>549</v>
      </c>
      <c r="G23" s="152">
        <v>6428</v>
      </c>
      <c r="H23" s="152">
        <v>755</v>
      </c>
      <c r="I23" s="550">
        <v>20473</v>
      </c>
      <c r="J23" s="550">
        <v>2147</v>
      </c>
    </row>
    <row r="24" spans="1:10" ht="12.95" customHeight="1" x14ac:dyDescent="0.25">
      <c r="B24" s="34" t="s">
        <v>450</v>
      </c>
      <c r="C24" s="152">
        <v>8045</v>
      </c>
      <c r="D24" s="152">
        <v>1032</v>
      </c>
      <c r="E24" s="152">
        <v>11424</v>
      </c>
      <c r="F24" s="152">
        <v>1088</v>
      </c>
      <c r="G24" s="152">
        <v>10484</v>
      </c>
      <c r="H24" s="152">
        <v>1259</v>
      </c>
      <c r="I24" s="550">
        <v>29953</v>
      </c>
      <c r="J24" s="550">
        <v>3379</v>
      </c>
    </row>
    <row r="25" spans="1:10" ht="12.95" customHeight="1" x14ac:dyDescent="0.25">
      <c r="B25" s="34" t="s">
        <v>359</v>
      </c>
      <c r="C25" s="152">
        <v>500</v>
      </c>
      <c r="D25" s="152">
        <v>69</v>
      </c>
      <c r="E25" s="152">
        <v>1813</v>
      </c>
      <c r="F25" s="152">
        <v>135</v>
      </c>
      <c r="G25" s="152">
        <v>1267</v>
      </c>
      <c r="H25" s="152">
        <v>85</v>
      </c>
      <c r="I25" s="550">
        <v>3580</v>
      </c>
      <c r="J25" s="550">
        <v>289</v>
      </c>
    </row>
    <row r="26" spans="1:10" ht="12.95" customHeight="1" x14ac:dyDescent="0.25">
      <c r="B26" s="34" t="s">
        <v>360</v>
      </c>
      <c r="C26" s="152">
        <v>67</v>
      </c>
      <c r="D26" s="152">
        <v>23</v>
      </c>
      <c r="E26" s="152">
        <v>0</v>
      </c>
      <c r="F26" s="152">
        <v>0</v>
      </c>
      <c r="G26" s="152">
        <v>70</v>
      </c>
      <c r="H26" s="152">
        <v>25</v>
      </c>
      <c r="I26" s="550">
        <v>137</v>
      </c>
      <c r="J26" s="550">
        <v>48</v>
      </c>
    </row>
    <row r="27" spans="1:10" x14ac:dyDescent="0.25">
      <c r="A27" s="10"/>
      <c r="B27" s="35" t="s">
        <v>300</v>
      </c>
      <c r="C27" s="550">
        <v>33940</v>
      </c>
      <c r="D27" s="550">
        <v>4661</v>
      </c>
      <c r="E27" s="550">
        <v>42516</v>
      </c>
      <c r="F27" s="550">
        <v>4547</v>
      </c>
      <c r="G27" s="550">
        <v>30619</v>
      </c>
      <c r="H27" s="550">
        <v>3823</v>
      </c>
      <c r="I27" s="553">
        <v>107075</v>
      </c>
      <c r="J27" s="553">
        <v>13031</v>
      </c>
    </row>
    <row r="28" spans="1:10" x14ac:dyDescent="0.25">
      <c r="B28" s="79" t="s">
        <v>877</v>
      </c>
    </row>
    <row r="29" spans="1:10" x14ac:dyDescent="0.25">
      <c r="B29" s="79" t="s">
        <v>631</v>
      </c>
    </row>
    <row r="32" spans="1:10" x14ac:dyDescent="0.25">
      <c r="A32" s="10" t="s">
        <v>362</v>
      </c>
      <c r="B32" s="32" t="s">
        <v>881</v>
      </c>
    </row>
    <row r="33" spans="1:10" ht="12.95" customHeight="1" x14ac:dyDescent="0.25">
      <c r="B33" s="35"/>
      <c r="C33" s="155">
        <v>2014</v>
      </c>
      <c r="D33" s="153">
        <v>2015</v>
      </c>
      <c r="E33" s="267">
        <v>2016</v>
      </c>
      <c r="F33" s="244" t="s">
        <v>31</v>
      </c>
    </row>
    <row r="34" spans="1:10" ht="12.95" customHeight="1" x14ac:dyDescent="0.25">
      <c r="B34" s="34" t="s">
        <v>438</v>
      </c>
      <c r="C34" s="554">
        <v>8.9280236606079466</v>
      </c>
      <c r="D34" s="317">
        <v>8.7177733311554615</v>
      </c>
      <c r="E34" s="317">
        <v>5.6468741404376832</v>
      </c>
      <c r="F34" s="551">
        <v>8.0689112584037161</v>
      </c>
    </row>
    <row r="35" spans="1:10" ht="12.95" customHeight="1" x14ac:dyDescent="0.25">
      <c r="B35" s="34" t="s">
        <v>440</v>
      </c>
      <c r="C35" s="554">
        <v>15.871715498102207</v>
      </c>
      <c r="D35" s="317">
        <v>19.680792501887556</v>
      </c>
      <c r="E35" s="317">
        <v>15.313623910167504</v>
      </c>
      <c r="F35" s="551">
        <v>16.649463111603584</v>
      </c>
    </row>
    <row r="36" spans="1:10" ht="12.95" customHeight="1" x14ac:dyDescent="0.25">
      <c r="B36" s="34" t="s">
        <v>450</v>
      </c>
      <c r="C36" s="554">
        <v>20.945550748778171</v>
      </c>
      <c r="D36" s="317">
        <v>19.37933932951973</v>
      </c>
      <c r="E36" s="317">
        <v>18.890757662447932</v>
      </c>
      <c r="F36" s="551">
        <v>19.675641746161141</v>
      </c>
    </row>
    <row r="37" spans="1:10" ht="12.95" customHeight="1" x14ac:dyDescent="0.25">
      <c r="B37" s="34" t="s">
        <v>359</v>
      </c>
      <c r="C37" s="554">
        <v>15.639780689098076</v>
      </c>
      <c r="D37" s="317">
        <v>12.107084035329693</v>
      </c>
      <c r="E37" s="317">
        <v>25.512426649744466</v>
      </c>
      <c r="F37" s="551">
        <v>16.893278469015762</v>
      </c>
    </row>
    <row r="38" spans="1:10" ht="12.95" customHeight="1" x14ac:dyDescent="0.25">
      <c r="B38" s="34" t="s">
        <v>360</v>
      </c>
      <c r="C38" s="554">
        <v>177.61322315279577</v>
      </c>
      <c r="D38" s="549">
        <v>0</v>
      </c>
      <c r="E38" s="317">
        <v>32.430847481196373</v>
      </c>
      <c r="F38" s="551">
        <v>101.99740249050443</v>
      </c>
    </row>
    <row r="39" spans="1:10" ht="12.95" customHeight="1" x14ac:dyDescent="0.25">
      <c r="B39" s="35" t="s">
        <v>31</v>
      </c>
      <c r="C39" s="552">
        <v>13.776444814284298</v>
      </c>
      <c r="D39" s="552">
        <v>12.693150123769438</v>
      </c>
      <c r="E39" s="552">
        <v>12.534296773753656</v>
      </c>
      <c r="F39" s="551">
        <v>13.034024975690199</v>
      </c>
    </row>
    <row r="40" spans="1:10" x14ac:dyDescent="0.25">
      <c r="B40" s="831" t="s">
        <v>878</v>
      </c>
      <c r="C40" s="831"/>
      <c r="D40" s="831"/>
      <c r="E40" s="835"/>
      <c r="F40" s="49"/>
    </row>
    <row r="41" spans="1:10" x14ac:dyDescent="0.25">
      <c r="B41" s="832"/>
      <c r="C41" s="832"/>
      <c r="D41" s="832"/>
      <c r="E41" s="832"/>
    </row>
    <row r="42" spans="1:10" x14ac:dyDescent="0.25">
      <c r="B42" s="79" t="s">
        <v>631</v>
      </c>
    </row>
    <row r="45" spans="1:10" x14ac:dyDescent="0.25">
      <c r="A45" s="10" t="s">
        <v>364</v>
      </c>
      <c r="B45" s="32" t="s">
        <v>872</v>
      </c>
    </row>
    <row r="46" spans="1:10" ht="12.95" customHeight="1" x14ac:dyDescent="0.25">
      <c r="B46" s="35"/>
      <c r="C46" s="833">
        <v>2014</v>
      </c>
      <c r="D46" s="834"/>
      <c r="E46" s="833">
        <v>2015</v>
      </c>
      <c r="F46" s="834"/>
      <c r="G46" s="833">
        <v>2016</v>
      </c>
      <c r="H46" s="834"/>
      <c r="I46" s="833" t="s">
        <v>31</v>
      </c>
      <c r="J46" s="834"/>
    </row>
    <row r="47" spans="1:10" ht="12.95" customHeight="1" x14ac:dyDescent="0.25">
      <c r="B47" s="35"/>
      <c r="C47" s="297" t="s">
        <v>363</v>
      </c>
      <c r="D47" s="297" t="s">
        <v>5</v>
      </c>
      <c r="E47" s="297" t="s">
        <v>363</v>
      </c>
      <c r="F47" s="297" t="s">
        <v>5</v>
      </c>
      <c r="G47" s="297" t="s">
        <v>363</v>
      </c>
      <c r="H47" s="297" t="s">
        <v>5</v>
      </c>
      <c r="I47" s="297" t="s">
        <v>363</v>
      </c>
      <c r="J47" s="297" t="s">
        <v>5</v>
      </c>
    </row>
    <row r="48" spans="1:10" ht="12.95" customHeight="1" x14ac:dyDescent="0.25">
      <c r="B48" s="34" t="s">
        <v>438</v>
      </c>
      <c r="C48" s="327">
        <v>0.14579499945881588</v>
      </c>
      <c r="D48" s="327">
        <v>0.13298434626505615</v>
      </c>
      <c r="E48" s="327">
        <v>0.12565658395218257</v>
      </c>
      <c r="F48" s="327">
        <v>0.10925200650428168</v>
      </c>
      <c r="G48" s="327">
        <v>0.13734842360549718</v>
      </c>
      <c r="H48" s="327">
        <v>0.11323027943590849</v>
      </c>
      <c r="I48" s="340">
        <v>0.13541902818710799</v>
      </c>
      <c r="J48" s="340">
        <v>0.11875747594060466</v>
      </c>
    </row>
    <row r="49" spans="1:11" ht="12.95" customHeight="1" x14ac:dyDescent="0.25">
      <c r="B49" s="34" t="s">
        <v>440</v>
      </c>
      <c r="C49" s="327">
        <v>0.12306569343065693</v>
      </c>
      <c r="D49" s="327">
        <v>0.15399973526182109</v>
      </c>
      <c r="E49" s="327">
        <v>7.6302988186240442E-2</v>
      </c>
      <c r="F49" s="327">
        <v>0.11081787133421524</v>
      </c>
      <c r="G49" s="327">
        <v>0.11745488487865588</v>
      </c>
      <c r="H49" s="327">
        <v>0.15738663811833067</v>
      </c>
      <c r="I49" s="340">
        <v>0.10486982855468177</v>
      </c>
      <c r="J49" s="340">
        <v>0.13863603027242669</v>
      </c>
    </row>
    <row r="50" spans="1:11" ht="12.95" customHeight="1" x14ac:dyDescent="0.25">
      <c r="B50" s="34" t="s">
        <v>450</v>
      </c>
      <c r="C50" s="327">
        <v>0.12827843380981976</v>
      </c>
      <c r="D50" s="327">
        <v>0.15630094175300277</v>
      </c>
      <c r="E50" s="327">
        <v>9.5238095238095233E-2</v>
      </c>
      <c r="F50" s="327">
        <v>0.11397126105435325</v>
      </c>
      <c r="G50" s="327">
        <v>0.1200877527661198</v>
      </c>
      <c r="H50" s="327">
        <v>0.19753801060344547</v>
      </c>
      <c r="I50" s="340">
        <v>0.11281006910826964</v>
      </c>
      <c r="J50" s="340">
        <v>0.14984136943668391</v>
      </c>
    </row>
    <row r="51" spans="1:11" ht="12.95" customHeight="1" x14ac:dyDescent="0.25">
      <c r="B51" s="34" t="s">
        <v>359</v>
      </c>
      <c r="C51" s="327">
        <v>0.13800000000000001</v>
      </c>
      <c r="D51" s="327">
        <v>0.19576568442233533</v>
      </c>
      <c r="E51" s="327">
        <v>7.4462217319360174E-2</v>
      </c>
      <c r="F51" s="327">
        <v>7.2883903848477039E-2</v>
      </c>
      <c r="G51" s="327">
        <v>6.7087608524072612E-2</v>
      </c>
      <c r="H51" s="327">
        <v>9.1704259622780032E-2</v>
      </c>
      <c r="I51" s="340">
        <v>8.0726256983240235E-2</v>
      </c>
      <c r="J51" s="340">
        <v>9.4642622080428784E-2</v>
      </c>
    </row>
    <row r="52" spans="1:11" ht="12.95" customHeight="1" x14ac:dyDescent="0.25">
      <c r="B52" s="34" t="s">
        <v>360</v>
      </c>
      <c r="C52" s="327">
        <v>0.34328358208955223</v>
      </c>
      <c r="D52" s="327">
        <v>0.78790058344073832</v>
      </c>
      <c r="E52" s="327">
        <v>0</v>
      </c>
      <c r="F52" s="327">
        <v>0</v>
      </c>
      <c r="G52" s="327">
        <v>0.35714285714285715</v>
      </c>
      <c r="H52" s="327">
        <v>0.40822544905835589</v>
      </c>
      <c r="I52" s="340">
        <v>0.35036496350364965</v>
      </c>
      <c r="J52" s="340">
        <v>0.68274369327644335</v>
      </c>
    </row>
    <row r="53" spans="1:11" ht="12.95" customHeight="1" x14ac:dyDescent="0.25">
      <c r="B53" s="35" t="s">
        <v>31</v>
      </c>
      <c r="C53" s="340">
        <v>0.13733058338243959</v>
      </c>
      <c r="D53" s="340">
        <v>0.1540817935453942</v>
      </c>
      <c r="E53" s="340">
        <v>0.10694797252798946</v>
      </c>
      <c r="F53" s="340">
        <v>0.10965128584775441</v>
      </c>
      <c r="G53" s="340">
        <v>0.12485711486332014</v>
      </c>
      <c r="H53" s="340">
        <v>0.15751088046996933</v>
      </c>
      <c r="I53" s="340">
        <v>0.12169974317067477</v>
      </c>
      <c r="J53" s="340">
        <v>0.13616891736111844</v>
      </c>
    </row>
    <row r="54" spans="1:11" x14ac:dyDescent="0.25">
      <c r="B54" s="79" t="s">
        <v>877</v>
      </c>
    </row>
    <row r="55" spans="1:11" x14ac:dyDescent="0.25">
      <c r="B55" s="79" t="s">
        <v>631</v>
      </c>
    </row>
    <row r="58" spans="1:11" ht="21.75" thickBot="1" x14ac:dyDescent="0.3">
      <c r="A58" s="44" t="s">
        <v>367</v>
      </c>
      <c r="B58" s="51"/>
      <c r="C58" s="51"/>
      <c r="D58" s="51"/>
      <c r="E58" s="51"/>
      <c r="F58" s="51"/>
      <c r="G58" s="51"/>
      <c r="H58" s="51"/>
      <c r="I58" s="51"/>
      <c r="J58" s="51"/>
      <c r="K58" s="51"/>
    </row>
    <row r="60" spans="1:11" x14ac:dyDescent="0.25">
      <c r="A60" s="10" t="s">
        <v>368</v>
      </c>
      <c r="B60" s="32" t="s">
        <v>882</v>
      </c>
    </row>
    <row r="61" spans="1:11" ht="12.95" customHeight="1" x14ac:dyDescent="0.25">
      <c r="B61" s="35"/>
      <c r="C61" s="833">
        <v>2014</v>
      </c>
      <c r="D61" s="834"/>
      <c r="E61" s="833">
        <v>2015</v>
      </c>
      <c r="F61" s="834"/>
      <c r="G61" s="833">
        <v>2016</v>
      </c>
      <c r="H61" s="834"/>
      <c r="I61" s="833" t="s">
        <v>31</v>
      </c>
      <c r="J61" s="834"/>
    </row>
    <row r="62" spans="1:11" ht="12.95" customHeight="1" x14ac:dyDescent="0.25">
      <c r="B62" s="35"/>
      <c r="C62" s="297" t="s">
        <v>5</v>
      </c>
      <c r="D62" s="297" t="s">
        <v>6</v>
      </c>
      <c r="E62" s="297" t="s">
        <v>5</v>
      </c>
      <c r="F62" s="297" t="s">
        <v>6</v>
      </c>
      <c r="G62" s="297" t="s">
        <v>5</v>
      </c>
      <c r="H62" s="297" t="s">
        <v>6</v>
      </c>
      <c r="I62" s="297" t="s">
        <v>5</v>
      </c>
      <c r="J62" s="297" t="s">
        <v>6</v>
      </c>
    </row>
    <row r="63" spans="1:11" ht="12.95" customHeight="1" x14ac:dyDescent="0.25">
      <c r="B63" s="34" t="s">
        <v>438</v>
      </c>
      <c r="C63" s="152">
        <v>4701.732376341095</v>
      </c>
      <c r="D63" s="152">
        <v>664.44287833815349</v>
      </c>
      <c r="E63" s="152">
        <v>6692.4898564418736</v>
      </c>
      <c r="F63" s="152">
        <v>610.30074363731853</v>
      </c>
      <c r="G63" s="152">
        <v>3033.7870232015466</v>
      </c>
      <c r="H63" s="152">
        <v>373.9457774171749</v>
      </c>
      <c r="I63" s="550">
        <v>14428.009255984516</v>
      </c>
      <c r="J63" s="550">
        <v>1648.6893993926469</v>
      </c>
    </row>
    <row r="64" spans="1:11" ht="12.95" customHeight="1" x14ac:dyDescent="0.25">
      <c r="B64" s="34" t="s">
        <v>440</v>
      </c>
      <c r="C64" s="152">
        <v>1459.1668507573415</v>
      </c>
      <c r="D64" s="152">
        <v>123.40338946302553</v>
      </c>
      <c r="E64" s="152">
        <v>1946.7036093935583</v>
      </c>
      <c r="F64" s="152">
        <v>255.83442933695395</v>
      </c>
      <c r="G64" s="152">
        <v>1457.2936760117141</v>
      </c>
      <c r="H64" s="152">
        <v>201.28447228918279</v>
      </c>
      <c r="I64" s="550">
        <v>4863.1641361626134</v>
      </c>
      <c r="J64" s="550">
        <v>580.52229108916231</v>
      </c>
    </row>
    <row r="65" spans="1:10" ht="12.95" customHeight="1" x14ac:dyDescent="0.25">
      <c r="B65" s="34" t="s">
        <v>450</v>
      </c>
      <c r="C65" s="152">
        <v>3812.2546848148563</v>
      </c>
      <c r="D65" s="152">
        <v>680.58020492008984</v>
      </c>
      <c r="E65" s="152">
        <v>5528.1904956275348</v>
      </c>
      <c r="F65" s="152">
        <v>641.2693657062888</v>
      </c>
      <c r="G65" s="152">
        <v>3153.5982659589263</v>
      </c>
      <c r="H65" s="152">
        <v>547.18455024382683</v>
      </c>
      <c r="I65" s="550">
        <v>12494.043446401318</v>
      </c>
      <c r="J65" s="550">
        <v>1869.0341208702055</v>
      </c>
    </row>
    <row r="66" spans="1:10" ht="12.95" customHeight="1" x14ac:dyDescent="0.25">
      <c r="B66" s="34" t="s">
        <v>359</v>
      </c>
      <c r="C66" s="152">
        <v>84.507037588350983</v>
      </c>
      <c r="D66" s="152">
        <v>14.422708938264634</v>
      </c>
      <c r="E66" s="152">
        <v>424.97183607019707</v>
      </c>
      <c r="F66" s="152">
        <v>31.257494110929898</v>
      </c>
      <c r="G66" s="152">
        <v>522.31152176695059</v>
      </c>
      <c r="H66" s="152">
        <v>9.3197823784259413</v>
      </c>
      <c r="I66" s="550">
        <v>1031.7903954254987</v>
      </c>
      <c r="J66" s="550">
        <v>54.999985427620473</v>
      </c>
    </row>
    <row r="67" spans="1:10" ht="12.95" customHeight="1" x14ac:dyDescent="0.25">
      <c r="B67" s="34" t="s">
        <v>360</v>
      </c>
      <c r="C67" s="152">
        <v>2.7372652609849779</v>
      </c>
      <c r="D67" s="152">
        <v>2.3451302145193962</v>
      </c>
      <c r="E67" s="152">
        <v>0</v>
      </c>
      <c r="F67" s="152">
        <v>0</v>
      </c>
      <c r="G67" s="152">
        <v>7.9645526570475011</v>
      </c>
      <c r="H67" s="152">
        <v>0</v>
      </c>
      <c r="I67" s="550">
        <v>10.701817918032479</v>
      </c>
      <c r="J67" s="550">
        <v>2.3451302145193962</v>
      </c>
    </row>
    <row r="68" spans="1:10" ht="12.95" customHeight="1" x14ac:dyDescent="0.25">
      <c r="B68" s="35" t="s">
        <v>31</v>
      </c>
      <c r="C68" s="550">
        <v>10060.398214762628</v>
      </c>
      <c r="D68" s="550">
        <v>1485.194311874053</v>
      </c>
      <c r="E68" s="550">
        <v>14592.355797533166</v>
      </c>
      <c r="F68" s="550">
        <v>1538.6620327914911</v>
      </c>
      <c r="G68" s="550">
        <v>8174.955039596186</v>
      </c>
      <c r="H68" s="550">
        <v>1131.7345823286105</v>
      </c>
      <c r="I68" s="550">
        <v>32827.709051891979</v>
      </c>
      <c r="J68" s="550">
        <v>4155.5909269941549</v>
      </c>
    </row>
    <row r="69" spans="1:10" x14ac:dyDescent="0.25">
      <c r="B69" s="79" t="s">
        <v>877</v>
      </c>
    </row>
    <row r="70" spans="1:10" x14ac:dyDescent="0.25">
      <c r="B70" s="79" t="s">
        <v>631</v>
      </c>
    </row>
    <row r="73" spans="1:10" x14ac:dyDescent="0.25">
      <c r="A73" s="10" t="s">
        <v>369</v>
      </c>
      <c r="B73" s="32" t="s">
        <v>874</v>
      </c>
    </row>
    <row r="74" spans="1:10" x14ac:dyDescent="0.25">
      <c r="B74" s="35"/>
      <c r="C74" s="833">
        <v>2014</v>
      </c>
      <c r="D74" s="834"/>
      <c r="E74" s="833">
        <v>2015</v>
      </c>
      <c r="F74" s="834"/>
      <c r="G74" s="833">
        <v>2016</v>
      </c>
      <c r="H74" s="834"/>
      <c r="I74" s="833" t="s">
        <v>31</v>
      </c>
      <c r="J74" s="834"/>
    </row>
    <row r="75" spans="1:10" x14ac:dyDescent="0.25">
      <c r="B75" s="35"/>
      <c r="C75" s="297" t="s">
        <v>3</v>
      </c>
      <c r="D75" s="297" t="s">
        <v>94</v>
      </c>
      <c r="E75" s="297" t="s">
        <v>3</v>
      </c>
      <c r="F75" s="297" t="s">
        <v>94</v>
      </c>
      <c r="G75" s="297" t="s">
        <v>3</v>
      </c>
      <c r="H75" s="297" t="s">
        <v>94</v>
      </c>
      <c r="I75" s="297" t="s">
        <v>3</v>
      </c>
      <c r="J75" s="297" t="s">
        <v>94</v>
      </c>
    </row>
    <row r="76" spans="1:10" x14ac:dyDescent="0.25">
      <c r="B76" s="34" t="s">
        <v>438</v>
      </c>
      <c r="C76" s="152">
        <v>869</v>
      </c>
      <c r="D76" s="152">
        <v>144</v>
      </c>
      <c r="E76" s="152">
        <v>1140</v>
      </c>
      <c r="F76" s="152">
        <v>114</v>
      </c>
      <c r="G76" s="152">
        <v>880</v>
      </c>
      <c r="H76" s="152">
        <v>119</v>
      </c>
      <c r="I76" s="550">
        <v>2889</v>
      </c>
      <c r="J76" s="550">
        <v>377</v>
      </c>
    </row>
    <row r="77" spans="1:10" x14ac:dyDescent="0.25">
      <c r="B77" s="34" t="s">
        <v>440</v>
      </c>
      <c r="C77" s="152">
        <v>346</v>
      </c>
      <c r="D77" s="152">
        <v>40</v>
      </c>
      <c r="E77" s="152">
        <v>369</v>
      </c>
      <c r="F77" s="152">
        <v>48</v>
      </c>
      <c r="G77" s="152">
        <v>298</v>
      </c>
      <c r="H77" s="152">
        <v>52</v>
      </c>
      <c r="I77" s="550">
        <v>1013</v>
      </c>
      <c r="J77" s="550">
        <v>140</v>
      </c>
    </row>
    <row r="78" spans="1:10" x14ac:dyDescent="0.25">
      <c r="B78" s="34" t="s">
        <v>450</v>
      </c>
      <c r="C78" s="152">
        <v>799</v>
      </c>
      <c r="D78" s="152">
        <v>136</v>
      </c>
      <c r="E78" s="152">
        <v>855</v>
      </c>
      <c r="F78" s="152">
        <v>122</v>
      </c>
      <c r="G78" s="152">
        <v>657</v>
      </c>
      <c r="H78" s="152">
        <v>164</v>
      </c>
      <c r="I78" s="550">
        <v>2311</v>
      </c>
      <c r="J78" s="550">
        <v>422</v>
      </c>
    </row>
    <row r="79" spans="1:10" x14ac:dyDescent="0.25">
      <c r="B79" s="34" t="s">
        <v>359</v>
      </c>
      <c r="C79" s="152">
        <v>38</v>
      </c>
      <c r="D79" s="152">
        <v>6</v>
      </c>
      <c r="E79" s="152">
        <v>148</v>
      </c>
      <c r="F79" s="152">
        <v>15</v>
      </c>
      <c r="G79" s="152">
        <v>118</v>
      </c>
      <c r="H79" s="152">
        <v>4</v>
      </c>
      <c r="I79" s="550">
        <v>304</v>
      </c>
      <c r="J79" s="550">
        <v>25</v>
      </c>
    </row>
    <row r="80" spans="1:10" x14ac:dyDescent="0.25">
      <c r="B80" s="34" t="s">
        <v>360</v>
      </c>
      <c r="C80" s="152">
        <v>4</v>
      </c>
      <c r="D80" s="152">
        <v>3</v>
      </c>
      <c r="E80" s="152">
        <v>0</v>
      </c>
      <c r="F80" s="152">
        <v>0</v>
      </c>
      <c r="G80" s="152">
        <v>2</v>
      </c>
      <c r="H80" s="152">
        <v>0</v>
      </c>
      <c r="I80" s="550">
        <v>6</v>
      </c>
      <c r="J80" s="550">
        <v>3</v>
      </c>
    </row>
    <row r="81" spans="1:10" x14ac:dyDescent="0.25">
      <c r="B81" s="35" t="s">
        <v>31</v>
      </c>
      <c r="C81" s="550">
        <v>2056</v>
      </c>
      <c r="D81" s="550">
        <v>329</v>
      </c>
      <c r="E81" s="550">
        <v>2512</v>
      </c>
      <c r="F81" s="550">
        <v>299</v>
      </c>
      <c r="G81" s="550">
        <v>1955</v>
      </c>
      <c r="H81" s="550">
        <v>339</v>
      </c>
      <c r="I81" s="550">
        <v>6523</v>
      </c>
      <c r="J81" s="550">
        <v>967</v>
      </c>
    </row>
    <row r="82" spans="1:10" x14ac:dyDescent="0.25">
      <c r="B82" s="79" t="s">
        <v>877</v>
      </c>
    </row>
    <row r="83" spans="1:10" x14ac:dyDescent="0.25">
      <c r="B83" s="79" t="s">
        <v>631</v>
      </c>
    </row>
    <row r="86" spans="1:10" x14ac:dyDescent="0.25">
      <c r="A86" s="10" t="s">
        <v>371</v>
      </c>
      <c r="B86" s="32" t="s">
        <v>883</v>
      </c>
    </row>
    <row r="87" spans="1:10" ht="12.95" customHeight="1" x14ac:dyDescent="0.25">
      <c r="B87" s="35"/>
      <c r="C87" s="155">
        <v>2014</v>
      </c>
      <c r="D87" s="153">
        <v>2015</v>
      </c>
      <c r="E87" s="154">
        <v>2016</v>
      </c>
      <c r="F87" s="244" t="s">
        <v>31</v>
      </c>
    </row>
    <row r="88" spans="1:10" ht="12.95" customHeight="1" x14ac:dyDescent="0.25">
      <c r="B88" s="34" t="s">
        <v>438</v>
      </c>
      <c r="C88" s="317">
        <v>23.191814640221942</v>
      </c>
      <c r="D88" s="317">
        <v>14.872018401591049</v>
      </c>
      <c r="E88" s="317">
        <v>20.019849884491396</v>
      </c>
      <c r="F88" s="552">
        <v>19.674783931638768</v>
      </c>
    </row>
    <row r="89" spans="1:10" ht="12.95" customHeight="1" x14ac:dyDescent="0.25">
      <c r="B89" s="34" t="s">
        <v>440</v>
      </c>
      <c r="C89" s="317">
        <v>29.356613966469929</v>
      </c>
      <c r="D89" s="317">
        <v>35.75117206925534</v>
      </c>
      <c r="E89" s="317">
        <v>37.391498381830907</v>
      </c>
      <c r="F89" s="552">
        <v>34.53341952741615</v>
      </c>
    </row>
    <row r="90" spans="1:10" ht="12.95" customHeight="1" x14ac:dyDescent="0.25">
      <c r="B90" s="34" t="s">
        <v>450</v>
      </c>
      <c r="C90" s="317">
        <v>35.612937392473484</v>
      </c>
      <c r="D90" s="317">
        <v>45.624209126188973</v>
      </c>
      <c r="E90" s="317">
        <v>42.67291829742269</v>
      </c>
      <c r="F90" s="552">
        <v>41.250880567651109</v>
      </c>
    </row>
    <row r="91" spans="1:10" ht="12.95" customHeight="1" x14ac:dyDescent="0.25">
      <c r="B91" s="34" t="s">
        <v>359</v>
      </c>
      <c r="C91" s="317">
        <v>17.715827635474515</v>
      </c>
      <c r="D91" s="317">
        <v>12.491253038356176</v>
      </c>
      <c r="E91" s="317">
        <v>17.617775584618848</v>
      </c>
      <c r="F91" s="552">
        <v>14.565394549066605</v>
      </c>
    </row>
    <row r="92" spans="1:10" ht="12.95" customHeight="1" x14ac:dyDescent="0.25">
      <c r="B92" s="34" t="s">
        <v>360</v>
      </c>
      <c r="C92" s="317">
        <v>65.268413836118611</v>
      </c>
      <c r="D92" s="317">
        <v>0</v>
      </c>
      <c r="E92" s="317">
        <v>0</v>
      </c>
      <c r="F92" s="552">
        <v>65.268413836118611</v>
      </c>
    </row>
    <row r="93" spans="1:10" ht="12.95" customHeight="1" x14ac:dyDescent="0.25">
      <c r="B93" s="35" t="s">
        <v>31</v>
      </c>
      <c r="C93" s="552">
        <v>29.359712946955483</v>
      </c>
      <c r="D93" s="552">
        <v>30.652136006943255</v>
      </c>
      <c r="E93" s="552">
        <v>33.61519101836425</v>
      </c>
      <c r="F93" s="552">
        <v>31.251172679265633</v>
      </c>
    </row>
    <row r="94" spans="1:10" x14ac:dyDescent="0.25">
      <c r="B94" s="831" t="s">
        <v>879</v>
      </c>
      <c r="C94" s="831"/>
      <c r="D94" s="831"/>
      <c r="E94" s="831"/>
    </row>
    <row r="95" spans="1:10" x14ac:dyDescent="0.25">
      <c r="B95" s="832"/>
      <c r="C95" s="832"/>
      <c r="D95" s="832"/>
      <c r="E95" s="832"/>
    </row>
    <row r="96" spans="1:10" x14ac:dyDescent="0.25">
      <c r="B96" s="832"/>
      <c r="C96" s="832"/>
      <c r="D96" s="832"/>
      <c r="E96" s="832"/>
    </row>
    <row r="97" spans="1:10" x14ac:dyDescent="0.25">
      <c r="B97" s="79" t="s">
        <v>631</v>
      </c>
    </row>
    <row r="100" spans="1:10" x14ac:dyDescent="0.25">
      <c r="A100" s="10" t="s">
        <v>370</v>
      </c>
      <c r="B100" s="32" t="s">
        <v>876</v>
      </c>
    </row>
    <row r="101" spans="1:10" ht="12.95" customHeight="1" x14ac:dyDescent="0.25">
      <c r="B101" s="35"/>
      <c r="C101" s="833">
        <v>2014</v>
      </c>
      <c r="D101" s="834"/>
      <c r="E101" s="833">
        <v>2015</v>
      </c>
      <c r="F101" s="834"/>
      <c r="G101" s="833">
        <v>2016</v>
      </c>
      <c r="H101" s="834"/>
      <c r="I101" s="833" t="s">
        <v>31</v>
      </c>
      <c r="J101" s="834"/>
    </row>
    <row r="102" spans="1:10" ht="12.95" customHeight="1" x14ac:dyDescent="0.25">
      <c r="B102" s="35"/>
      <c r="C102" s="297" t="s">
        <v>372</v>
      </c>
      <c r="D102" s="297" t="s">
        <v>5</v>
      </c>
      <c r="E102" s="297" t="s">
        <v>372</v>
      </c>
      <c r="F102" s="297" t="s">
        <v>5</v>
      </c>
      <c r="G102" s="297" t="s">
        <v>372</v>
      </c>
      <c r="H102" s="297" t="s">
        <v>5</v>
      </c>
      <c r="I102" s="297" t="s">
        <v>372</v>
      </c>
      <c r="J102" s="297" t="s">
        <v>5</v>
      </c>
    </row>
    <row r="103" spans="1:10" ht="12.95" customHeight="1" x14ac:dyDescent="0.25">
      <c r="B103" s="34" t="s">
        <v>438</v>
      </c>
      <c r="C103" s="327">
        <v>0.16570771001150747</v>
      </c>
      <c r="D103" s="327">
        <v>0.14131873640481965</v>
      </c>
      <c r="E103" s="327">
        <v>0.1</v>
      </c>
      <c r="F103" s="327">
        <v>9.1191881755318907E-2</v>
      </c>
      <c r="G103" s="327">
        <v>0.13522727272727272</v>
      </c>
      <c r="H103" s="327">
        <v>0.12326039189875333</v>
      </c>
      <c r="I103" s="340">
        <v>0.13049498096227069</v>
      </c>
      <c r="J103" s="340">
        <v>0.11423563335829405</v>
      </c>
    </row>
    <row r="104" spans="1:10" ht="12.95" customHeight="1" x14ac:dyDescent="0.25">
      <c r="B104" s="34" t="s">
        <v>440</v>
      </c>
      <c r="C104" s="327">
        <v>0.11560693641618497</v>
      </c>
      <c r="D104" s="327">
        <v>8.4571130024627628E-2</v>
      </c>
      <c r="E104" s="327">
        <v>0.13008130081300814</v>
      </c>
      <c r="F104" s="327">
        <v>0.13141930189190543</v>
      </c>
      <c r="G104" s="327">
        <v>0.17449664429530201</v>
      </c>
      <c r="H104" s="327">
        <v>0.13812210647894474</v>
      </c>
      <c r="I104" s="340">
        <v>0.13820335636722605</v>
      </c>
      <c r="J104" s="340">
        <v>0.11945135572919768</v>
      </c>
    </row>
    <row r="105" spans="1:10" ht="12.95" customHeight="1" x14ac:dyDescent="0.25">
      <c r="B105" s="34" t="s">
        <v>450</v>
      </c>
      <c r="C105" s="327">
        <v>0.1702127659574468</v>
      </c>
      <c r="D105" s="327">
        <v>0.17852432777668487</v>
      </c>
      <c r="E105" s="327">
        <v>0.14269005847953217</v>
      </c>
      <c r="F105" s="327">
        <v>0.11599986762639497</v>
      </c>
      <c r="G105" s="327">
        <v>0.24961948249619481</v>
      </c>
      <c r="H105" s="327">
        <v>0.17351117805661351</v>
      </c>
      <c r="I105" s="340">
        <v>0.18260493292946778</v>
      </c>
      <c r="J105" s="340">
        <v>0.14958027843386379</v>
      </c>
    </row>
    <row r="106" spans="1:10" ht="12.95" customHeight="1" x14ac:dyDescent="0.25">
      <c r="B106" s="34" t="s">
        <v>359</v>
      </c>
      <c r="C106" s="327">
        <v>0.15789473684210525</v>
      </c>
      <c r="D106" s="327">
        <v>0.17066873185781581</v>
      </c>
      <c r="E106" s="327">
        <v>0.10135135135135136</v>
      </c>
      <c r="F106" s="327">
        <v>7.3551919110627292E-2</v>
      </c>
      <c r="G106" s="327">
        <v>3.3898305084745763E-2</v>
      </c>
      <c r="H106" s="327">
        <v>1.7843340592789605E-2</v>
      </c>
      <c r="I106" s="340">
        <v>8.2236842105263164E-2</v>
      </c>
      <c r="J106" s="340">
        <v>5.3168096822527093E-2</v>
      </c>
    </row>
    <row r="107" spans="1:10" ht="12.95" customHeight="1" x14ac:dyDescent="0.25">
      <c r="B107" s="34" t="s">
        <v>360</v>
      </c>
      <c r="C107" s="327">
        <v>0.75</v>
      </c>
      <c r="D107" s="327">
        <v>0.8567420366397096</v>
      </c>
      <c r="E107" s="327">
        <v>0</v>
      </c>
      <c r="F107" s="327">
        <v>0</v>
      </c>
      <c r="G107" s="327">
        <v>0</v>
      </c>
      <c r="H107" s="327">
        <v>0</v>
      </c>
      <c r="I107" s="340">
        <v>0.5</v>
      </c>
      <c r="J107" s="340">
        <v>0.21751100090663558</v>
      </c>
    </row>
    <row r="108" spans="1:10" ht="12.95" customHeight="1" x14ac:dyDescent="0.25">
      <c r="B108" s="35" t="s">
        <v>31</v>
      </c>
      <c r="C108" s="340">
        <v>0.16001945525291827</v>
      </c>
      <c r="D108" s="340">
        <v>0.14762778571674021</v>
      </c>
      <c r="E108" s="340">
        <v>0.11902866242038217</v>
      </c>
      <c r="F108" s="340">
        <v>0.10544301784716638</v>
      </c>
      <c r="G108" s="340">
        <v>0.1734015345268542</v>
      </c>
      <c r="H108" s="340">
        <v>0.13843924239912569</v>
      </c>
      <c r="I108" s="340">
        <v>0.14824467269661198</v>
      </c>
      <c r="J108" s="340">
        <v>0.12657057791296358</v>
      </c>
    </row>
    <row r="109" spans="1:10" x14ac:dyDescent="0.25">
      <c r="B109" s="79" t="s">
        <v>877</v>
      </c>
    </row>
    <row r="110" spans="1:10" x14ac:dyDescent="0.25">
      <c r="B110" s="79" t="s">
        <v>631</v>
      </c>
    </row>
    <row r="112" spans="1:10" x14ac:dyDescent="0.25">
      <c r="A112" s="49" t="s">
        <v>884</v>
      </c>
      <c r="B112" s="49" t="s">
        <v>885</v>
      </c>
    </row>
    <row r="113" spans="1:6" x14ac:dyDescent="0.25">
      <c r="A113" s="49"/>
      <c r="B113" s="311"/>
      <c r="C113" s="22">
        <v>2014</v>
      </c>
      <c r="D113" s="22">
        <v>2015</v>
      </c>
      <c r="E113" s="22">
        <v>2016</v>
      </c>
      <c r="F113" s="312" t="s">
        <v>31</v>
      </c>
    </row>
    <row r="114" spans="1:6" x14ac:dyDescent="0.25">
      <c r="B114" s="311" t="s">
        <v>438</v>
      </c>
      <c r="C114" s="55">
        <v>3339.6213081919595</v>
      </c>
      <c r="D114" s="55">
        <v>1695.4100977813796</v>
      </c>
      <c r="E114" s="55">
        <v>2382.3621362544764</v>
      </c>
      <c r="F114" s="555">
        <v>7417.3935422278155</v>
      </c>
    </row>
    <row r="115" spans="1:6" x14ac:dyDescent="0.25">
      <c r="B115" s="311" t="s">
        <v>440</v>
      </c>
      <c r="C115" s="55">
        <v>1174.2645586587971</v>
      </c>
      <c r="D115" s="55">
        <v>1716.0562593242564</v>
      </c>
      <c r="E115" s="55">
        <v>1944.3579158552072</v>
      </c>
      <c r="F115" s="555">
        <v>4834.678733838261</v>
      </c>
    </row>
    <row r="116" spans="1:6" x14ac:dyDescent="0.25">
      <c r="B116" s="311" t="s">
        <v>450</v>
      </c>
      <c r="C116" s="55">
        <v>4843.3594853763934</v>
      </c>
      <c r="D116" s="55">
        <v>5566.1535133950547</v>
      </c>
      <c r="E116" s="55">
        <v>6998.358600777321</v>
      </c>
      <c r="F116" s="555">
        <v>17407.871599548769</v>
      </c>
    </row>
    <row r="117" spans="1:6" x14ac:dyDescent="0.25">
      <c r="B117" s="311" t="s">
        <v>359</v>
      </c>
      <c r="C117" s="55">
        <v>106.2949658128471</v>
      </c>
      <c r="D117" s="55">
        <v>187.36879557534263</v>
      </c>
      <c r="E117" s="55">
        <v>70.47110233847539</v>
      </c>
      <c r="F117" s="555">
        <v>364.13486372666512</v>
      </c>
    </row>
    <row r="118" spans="1:6" x14ac:dyDescent="0.25">
      <c r="B118" s="311" t="s">
        <v>360</v>
      </c>
      <c r="C118" s="55">
        <v>195.80524150835583</v>
      </c>
      <c r="D118" s="556">
        <v>0</v>
      </c>
      <c r="E118" s="556">
        <v>0</v>
      </c>
      <c r="F118" s="555">
        <v>195.80524150835583</v>
      </c>
    </row>
    <row r="119" spans="1:6" x14ac:dyDescent="0.25">
      <c r="B119" s="22" t="s">
        <v>31</v>
      </c>
      <c r="C119" s="555">
        <v>9659.3455595483538</v>
      </c>
      <c r="D119" s="555">
        <v>9164.988666076033</v>
      </c>
      <c r="E119" s="555">
        <v>11395.549755225482</v>
      </c>
      <c r="F119" s="555">
        <v>30219.883980849867</v>
      </c>
    </row>
    <row r="120" spans="1:6" x14ac:dyDescent="0.25">
      <c r="B120" s="79" t="s">
        <v>877</v>
      </c>
      <c r="C120" s="49"/>
      <c r="D120" s="49"/>
      <c r="E120" s="49"/>
      <c r="F120" s="49"/>
    </row>
    <row r="121" spans="1:6" x14ac:dyDescent="0.25">
      <c r="B121" s="79" t="s">
        <v>631</v>
      </c>
    </row>
    <row r="123" spans="1:6" x14ac:dyDescent="0.25">
      <c r="A123" s="146" t="s">
        <v>925</v>
      </c>
      <c r="B123" s="30" t="s">
        <v>929</v>
      </c>
      <c r="C123" s="18"/>
      <c r="D123" s="18"/>
    </row>
    <row r="124" spans="1:6" x14ac:dyDescent="0.25">
      <c r="A124" s="18"/>
      <c r="B124" s="34"/>
      <c r="C124" s="35" t="s">
        <v>178</v>
      </c>
      <c r="D124" s="35" t="s">
        <v>590</v>
      </c>
    </row>
    <row r="125" spans="1:6" x14ac:dyDescent="0.25">
      <c r="A125" s="18"/>
      <c r="B125" s="581" t="s">
        <v>924</v>
      </c>
      <c r="C125" s="582">
        <v>65</v>
      </c>
      <c r="D125" s="336">
        <v>0.19174041297935104</v>
      </c>
    </row>
    <row r="126" spans="1:6" x14ac:dyDescent="0.25">
      <c r="A126" s="18"/>
      <c r="B126" s="581" t="s">
        <v>923</v>
      </c>
      <c r="C126" s="582">
        <v>24</v>
      </c>
      <c r="D126" s="336">
        <v>7.0796460176991149E-2</v>
      </c>
    </row>
    <row r="127" spans="1:6" x14ac:dyDescent="0.25">
      <c r="A127" s="18"/>
      <c r="B127" s="581" t="s">
        <v>919</v>
      </c>
      <c r="C127" s="582">
        <v>185</v>
      </c>
      <c r="D127" s="336">
        <v>0.54572271386430682</v>
      </c>
    </row>
    <row r="128" spans="1:6" x14ac:dyDescent="0.25">
      <c r="A128" s="18"/>
      <c r="B128" s="581" t="s">
        <v>922</v>
      </c>
      <c r="C128" s="582">
        <v>42</v>
      </c>
      <c r="D128" s="336">
        <v>0.12389380530973451</v>
      </c>
    </row>
    <row r="129" spans="1:4" x14ac:dyDescent="0.25">
      <c r="A129" s="18"/>
      <c r="B129" s="581" t="s">
        <v>920</v>
      </c>
      <c r="C129" s="582">
        <v>19</v>
      </c>
      <c r="D129" s="336">
        <v>5.6047197640117993E-2</v>
      </c>
    </row>
    <row r="130" spans="1:4" x14ac:dyDescent="0.25">
      <c r="A130" s="18"/>
      <c r="B130" s="581" t="s">
        <v>921</v>
      </c>
      <c r="C130" s="582">
        <v>4</v>
      </c>
      <c r="D130" s="336">
        <v>1.1799410029498525E-2</v>
      </c>
    </row>
    <row r="131" spans="1:4" x14ac:dyDescent="0.25">
      <c r="A131" s="18"/>
      <c r="B131" s="583" t="s">
        <v>926</v>
      </c>
      <c r="C131" s="584">
        <v>339</v>
      </c>
      <c r="D131" s="345">
        <v>1</v>
      </c>
    </row>
    <row r="132" spans="1:4" x14ac:dyDescent="0.25">
      <c r="B132" s="79" t="s">
        <v>877</v>
      </c>
    </row>
    <row r="133" spans="1:4" x14ac:dyDescent="0.25">
      <c r="B133" s="79" t="s">
        <v>631</v>
      </c>
    </row>
    <row r="135" spans="1:4" x14ac:dyDescent="0.25">
      <c r="A135" s="146" t="s">
        <v>927</v>
      </c>
      <c r="B135" s="30" t="s">
        <v>928</v>
      </c>
      <c r="C135" s="18"/>
      <c r="D135" s="18"/>
    </row>
    <row r="136" spans="1:4" x14ac:dyDescent="0.25">
      <c r="A136" s="18"/>
      <c r="B136" s="34"/>
      <c r="C136" s="35" t="s">
        <v>178</v>
      </c>
      <c r="D136" s="35" t="s">
        <v>590</v>
      </c>
    </row>
    <row r="137" spans="1:4" x14ac:dyDescent="0.25">
      <c r="A137" s="18"/>
      <c r="B137" s="581" t="s">
        <v>924</v>
      </c>
      <c r="C137" s="55">
        <v>18.170309050925944</v>
      </c>
      <c r="D137" s="336">
        <v>1.6055274208851594E-2</v>
      </c>
    </row>
    <row r="138" spans="1:4" x14ac:dyDescent="0.25">
      <c r="A138" s="18"/>
      <c r="B138" s="581" t="s">
        <v>923</v>
      </c>
      <c r="C138" s="55">
        <v>17.440304805168779</v>
      </c>
      <c r="D138" s="336">
        <v>1.5410242893951646E-2</v>
      </c>
    </row>
    <row r="139" spans="1:4" x14ac:dyDescent="0.25">
      <c r="A139" s="18"/>
      <c r="B139" s="581" t="s">
        <v>919</v>
      </c>
      <c r="C139" s="55">
        <v>447.95285259517919</v>
      </c>
      <c r="D139" s="336">
        <v>0.39581087261068798</v>
      </c>
    </row>
    <row r="140" spans="1:4" x14ac:dyDescent="0.25">
      <c r="A140" s="18"/>
      <c r="B140" s="581" t="s">
        <v>922</v>
      </c>
      <c r="C140" s="55">
        <v>285.67989683396934</v>
      </c>
      <c r="D140" s="336">
        <v>0.25242658596343903</v>
      </c>
    </row>
    <row r="141" spans="1:4" x14ac:dyDescent="0.25">
      <c r="A141" s="18"/>
      <c r="B141" s="581" t="s">
        <v>920</v>
      </c>
      <c r="C141" s="55">
        <v>252.26409722358474</v>
      </c>
      <c r="D141" s="336">
        <v>0.22290040541531997</v>
      </c>
    </row>
    <row r="142" spans="1:4" x14ac:dyDescent="0.25">
      <c r="A142" s="18"/>
      <c r="B142" s="581" t="s">
        <v>921</v>
      </c>
      <c r="C142" s="55">
        <v>110.22712181978095</v>
      </c>
      <c r="D142" s="336">
        <v>9.7396618907749838E-2</v>
      </c>
    </row>
    <row r="143" spans="1:4" x14ac:dyDescent="0.25">
      <c r="A143" s="18"/>
      <c r="B143" s="583" t="s">
        <v>926</v>
      </c>
      <c r="C143" s="585">
        <v>1131.7345823286089</v>
      </c>
      <c r="D143" s="588">
        <v>1</v>
      </c>
    </row>
    <row r="144" spans="1:4" x14ac:dyDescent="0.25">
      <c r="B144" s="79" t="s">
        <v>877</v>
      </c>
    </row>
    <row r="145" spans="2:2" x14ac:dyDescent="0.25">
      <c r="B145" s="79" t="s">
        <v>631</v>
      </c>
    </row>
  </sheetData>
  <mergeCells count="26">
    <mergeCell ref="C7:D7"/>
    <mergeCell ref="E7:F7"/>
    <mergeCell ref="G7:H7"/>
    <mergeCell ref="I7:J7"/>
    <mergeCell ref="C20:D20"/>
    <mergeCell ref="E20:F20"/>
    <mergeCell ref="G20:H20"/>
    <mergeCell ref="I20:J20"/>
    <mergeCell ref="C61:D61"/>
    <mergeCell ref="E61:F61"/>
    <mergeCell ref="G61:H61"/>
    <mergeCell ref="I61:J61"/>
    <mergeCell ref="C74:D74"/>
    <mergeCell ref="E74:F74"/>
    <mergeCell ref="G74:H74"/>
    <mergeCell ref="I74:J74"/>
    <mergeCell ref="B40:E41"/>
    <mergeCell ref="C46:D46"/>
    <mergeCell ref="E46:F46"/>
    <mergeCell ref="G46:H46"/>
    <mergeCell ref="I46:J46"/>
    <mergeCell ref="B94:E96"/>
    <mergeCell ref="C101:D101"/>
    <mergeCell ref="E101:F101"/>
    <mergeCell ref="G101:H101"/>
    <mergeCell ref="I101:J10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5"/>
  <sheetViews>
    <sheetView zoomScale="70" zoomScaleNormal="70" workbookViewId="0"/>
  </sheetViews>
  <sheetFormatPr defaultColWidth="9.140625" defaultRowHeight="15" x14ac:dyDescent="0.25"/>
  <cols>
    <col min="1" max="1" width="14" style="79" customWidth="1"/>
    <col min="2" max="2" width="63.140625" style="79" customWidth="1"/>
    <col min="3" max="10" width="17.85546875" style="79" customWidth="1"/>
    <col min="11" max="13" width="9.140625" style="79"/>
    <col min="14" max="14" width="13.85546875" style="79" customWidth="1"/>
    <col min="15" max="16384" width="9.140625" style="79"/>
  </cols>
  <sheetData>
    <row r="1" spans="1:13" ht="33" x14ac:dyDescent="0.45">
      <c r="A1" s="1" t="s">
        <v>439</v>
      </c>
    </row>
    <row r="4" spans="1:13" ht="21.75" thickBot="1" x14ac:dyDescent="0.3">
      <c r="A4" s="44" t="s">
        <v>438</v>
      </c>
      <c r="B4" s="51"/>
      <c r="C4" s="51"/>
      <c r="D4" s="51"/>
      <c r="E4" s="51"/>
      <c r="F4" s="51"/>
      <c r="G4" s="51"/>
      <c r="H4" s="51"/>
      <c r="I4" s="51"/>
      <c r="J4" s="51"/>
      <c r="K4" s="51"/>
      <c r="L4" s="51"/>
      <c r="M4" s="51"/>
    </row>
    <row r="5" spans="1:13" s="25" customFormat="1" ht="15" customHeight="1" x14ac:dyDescent="0.25">
      <c r="A5" s="173"/>
      <c r="B5" s="165"/>
      <c r="C5" s="165"/>
      <c r="D5" s="165"/>
      <c r="E5" s="165"/>
      <c r="F5" s="165"/>
      <c r="G5" s="165"/>
      <c r="H5" s="165"/>
      <c r="I5" s="165"/>
      <c r="J5" s="165"/>
      <c r="K5" s="165"/>
      <c r="L5" s="165"/>
      <c r="M5" s="165"/>
    </row>
    <row r="6" spans="1:13" x14ac:dyDescent="0.25">
      <c r="A6" s="10" t="s">
        <v>429</v>
      </c>
      <c r="B6" s="32" t="s">
        <v>893</v>
      </c>
    </row>
    <row r="7" spans="1:13" x14ac:dyDescent="0.25">
      <c r="B7" s="35"/>
      <c r="C7" s="774">
        <v>2014</v>
      </c>
      <c r="D7" s="775"/>
      <c r="E7" s="774">
        <v>2015</v>
      </c>
      <c r="F7" s="775"/>
      <c r="G7" s="774">
        <v>2016</v>
      </c>
      <c r="H7" s="775"/>
      <c r="I7" s="774" t="s">
        <v>31</v>
      </c>
      <c r="J7" s="775"/>
    </row>
    <row r="8" spans="1:13" ht="12.95" customHeight="1" x14ac:dyDescent="0.25">
      <c r="B8" s="35"/>
      <c r="C8" s="297" t="s">
        <v>5</v>
      </c>
      <c r="D8" s="297" t="s">
        <v>6</v>
      </c>
      <c r="E8" s="297" t="s">
        <v>5</v>
      </c>
      <c r="F8" s="297" t="s">
        <v>6</v>
      </c>
      <c r="G8" s="297" t="s">
        <v>5</v>
      </c>
      <c r="H8" s="297" t="s">
        <v>6</v>
      </c>
      <c r="I8" s="297" t="s">
        <v>5</v>
      </c>
      <c r="J8" s="297" t="s">
        <v>6</v>
      </c>
    </row>
    <row r="9" spans="1:13" ht="12.95" customHeight="1" x14ac:dyDescent="0.25">
      <c r="B9" s="34" t="s">
        <v>430</v>
      </c>
      <c r="C9" s="152">
        <v>2538.3481628454051</v>
      </c>
      <c r="D9" s="152">
        <v>376.57283434381003</v>
      </c>
      <c r="E9" s="152">
        <v>3451.3205927461786</v>
      </c>
      <c r="F9" s="152">
        <v>333.11279377642927</v>
      </c>
      <c r="G9" s="152">
        <v>3.3456591548220005</v>
      </c>
      <c r="H9" s="152">
        <v>0</v>
      </c>
      <c r="I9" s="152">
        <v>5993.0144147464052</v>
      </c>
      <c r="J9" s="152">
        <v>709.68562812023924</v>
      </c>
    </row>
    <row r="10" spans="1:13" ht="12.95" customHeight="1" x14ac:dyDescent="0.25">
      <c r="B10" s="34" t="s">
        <v>431</v>
      </c>
      <c r="C10" s="152">
        <v>410.25569317524264</v>
      </c>
      <c r="D10" s="152">
        <v>42.770987595435706</v>
      </c>
      <c r="E10" s="152">
        <v>794.17816422616784</v>
      </c>
      <c r="F10" s="152">
        <v>36.648767481782272</v>
      </c>
      <c r="G10" s="152">
        <v>583.23172374536114</v>
      </c>
      <c r="H10" s="152">
        <v>26.471078381625006</v>
      </c>
      <c r="I10" s="152">
        <v>1787.6655811467717</v>
      </c>
      <c r="J10" s="152">
        <v>105.89083345884299</v>
      </c>
    </row>
    <row r="11" spans="1:13" ht="12.95" customHeight="1" x14ac:dyDescent="0.25">
      <c r="B11" s="34" t="s">
        <v>432</v>
      </c>
      <c r="C11" s="152">
        <v>1618.127145794432</v>
      </c>
      <c r="D11" s="152">
        <v>227.71690245789335</v>
      </c>
      <c r="E11" s="152">
        <v>2327.1186228592455</v>
      </c>
      <c r="F11" s="152">
        <v>211.50724052857061</v>
      </c>
      <c r="G11" s="152">
        <v>2356.6404921795574</v>
      </c>
      <c r="H11" s="152">
        <v>294.17213132988616</v>
      </c>
      <c r="I11" s="152">
        <v>6301.8862608332347</v>
      </c>
      <c r="J11" s="152">
        <v>733.39627431635017</v>
      </c>
    </row>
    <row r="12" spans="1:13" ht="12.95" customHeight="1" x14ac:dyDescent="0.25">
      <c r="B12" s="34" t="s">
        <v>433</v>
      </c>
      <c r="C12" s="152">
        <v>135.00137452601524</v>
      </c>
      <c r="D12" s="152">
        <v>17.382153941014327</v>
      </c>
      <c r="E12" s="152">
        <v>119.87247661025603</v>
      </c>
      <c r="F12" s="152">
        <v>29.031941850536455</v>
      </c>
      <c r="G12" s="152">
        <v>90.569148121813512</v>
      </c>
      <c r="H12" s="152">
        <v>53.302567705663499</v>
      </c>
      <c r="I12" s="152">
        <v>345.4429992580848</v>
      </c>
      <c r="J12" s="152">
        <v>99.716663497214284</v>
      </c>
    </row>
    <row r="13" spans="1:13" ht="12.95" customHeight="1" x14ac:dyDescent="0.25">
      <c r="B13" s="34" t="s">
        <v>31</v>
      </c>
      <c r="C13" s="152">
        <v>4701.732376341095</v>
      </c>
      <c r="D13" s="152">
        <v>664.44287833815349</v>
      </c>
      <c r="E13" s="152">
        <v>6692.4898564418481</v>
      </c>
      <c r="F13" s="152">
        <v>610.30074363731865</v>
      </c>
      <c r="G13" s="152">
        <v>3033.7870232015539</v>
      </c>
      <c r="H13" s="152">
        <v>373.94577741717461</v>
      </c>
      <c r="I13" s="152">
        <v>14428.009255984498</v>
      </c>
      <c r="J13" s="152">
        <v>1648.6893993926469</v>
      </c>
    </row>
    <row r="14" spans="1:13" ht="12.95" customHeight="1" x14ac:dyDescent="0.25">
      <c r="B14" s="79" t="s">
        <v>877</v>
      </c>
    </row>
    <row r="15" spans="1:13" x14ac:dyDescent="0.25">
      <c r="B15" s="79" t="s">
        <v>631</v>
      </c>
    </row>
    <row r="18" spans="1:10" x14ac:dyDescent="0.25">
      <c r="A18" s="10" t="s">
        <v>434</v>
      </c>
      <c r="B18" s="32" t="s">
        <v>888</v>
      </c>
    </row>
    <row r="19" spans="1:10" ht="12.95" customHeight="1" x14ac:dyDescent="0.25">
      <c r="B19" s="35"/>
      <c r="C19" s="774">
        <v>2014</v>
      </c>
      <c r="D19" s="775"/>
      <c r="E19" s="774">
        <v>2015</v>
      </c>
      <c r="F19" s="775"/>
      <c r="G19" s="774">
        <v>2016</v>
      </c>
      <c r="H19" s="775"/>
      <c r="I19" s="774" t="s">
        <v>31</v>
      </c>
      <c r="J19" s="775"/>
    </row>
    <row r="20" spans="1:10" ht="12.95" customHeight="1" x14ac:dyDescent="0.25">
      <c r="B20" s="35"/>
      <c r="C20" s="297" t="s">
        <v>3</v>
      </c>
      <c r="D20" s="297" t="s">
        <v>94</v>
      </c>
      <c r="E20" s="297" t="s">
        <v>3</v>
      </c>
      <c r="F20" s="297" t="s">
        <v>94</v>
      </c>
      <c r="G20" s="297" t="s">
        <v>3</v>
      </c>
      <c r="H20" s="297" t="s">
        <v>94</v>
      </c>
      <c r="I20" s="297" t="s">
        <v>3</v>
      </c>
      <c r="J20" s="297" t="s">
        <v>94</v>
      </c>
    </row>
    <row r="21" spans="1:10" ht="12.95" customHeight="1" x14ac:dyDescent="0.25">
      <c r="B21" s="34" t="s">
        <v>430</v>
      </c>
      <c r="C21" s="152">
        <v>200</v>
      </c>
      <c r="D21" s="152">
        <v>27</v>
      </c>
      <c r="E21" s="152">
        <v>275</v>
      </c>
      <c r="F21" s="152">
        <v>27</v>
      </c>
      <c r="G21" s="152">
        <v>3</v>
      </c>
      <c r="H21" s="152">
        <v>0</v>
      </c>
      <c r="I21" s="152">
        <v>478</v>
      </c>
      <c r="J21" s="152">
        <v>54</v>
      </c>
    </row>
    <row r="22" spans="1:10" ht="12.95" customHeight="1" x14ac:dyDescent="0.25">
      <c r="B22" s="34" t="s">
        <v>431</v>
      </c>
      <c r="C22" s="152">
        <v>88</v>
      </c>
      <c r="D22" s="152">
        <v>7</v>
      </c>
      <c r="E22" s="152">
        <v>145</v>
      </c>
      <c r="F22" s="152">
        <v>6</v>
      </c>
      <c r="G22" s="152">
        <v>86</v>
      </c>
      <c r="H22" s="152">
        <v>7</v>
      </c>
      <c r="I22" s="152">
        <v>319</v>
      </c>
      <c r="J22" s="152">
        <v>20</v>
      </c>
    </row>
    <row r="23" spans="1:10" ht="12.95" customHeight="1" x14ac:dyDescent="0.25">
      <c r="B23" s="34" t="s">
        <v>432</v>
      </c>
      <c r="C23" s="152">
        <v>546</v>
      </c>
      <c r="D23" s="152">
        <v>104</v>
      </c>
      <c r="E23" s="152">
        <v>695</v>
      </c>
      <c r="F23" s="152">
        <v>75</v>
      </c>
      <c r="G23" s="152">
        <v>767</v>
      </c>
      <c r="H23" s="152">
        <v>99</v>
      </c>
      <c r="I23" s="152">
        <v>2008</v>
      </c>
      <c r="J23" s="152">
        <v>278</v>
      </c>
    </row>
    <row r="24" spans="1:10" ht="12.95" customHeight="1" x14ac:dyDescent="0.25">
      <c r="B24" s="34" t="s">
        <v>433</v>
      </c>
      <c r="C24" s="152">
        <v>35</v>
      </c>
      <c r="D24" s="152">
        <v>6</v>
      </c>
      <c r="E24" s="152">
        <v>25</v>
      </c>
      <c r="F24" s="152">
        <v>6</v>
      </c>
      <c r="G24" s="152">
        <v>24</v>
      </c>
      <c r="H24" s="152">
        <v>13</v>
      </c>
      <c r="I24" s="152">
        <v>84</v>
      </c>
      <c r="J24" s="152">
        <v>25</v>
      </c>
    </row>
    <row r="25" spans="1:10" ht="12.95" customHeight="1" x14ac:dyDescent="0.25">
      <c r="B25" s="34" t="s">
        <v>31</v>
      </c>
      <c r="C25" s="152">
        <v>869</v>
      </c>
      <c r="D25" s="152">
        <v>144</v>
      </c>
      <c r="E25" s="152">
        <v>1140</v>
      </c>
      <c r="F25" s="152">
        <v>114</v>
      </c>
      <c r="G25" s="152">
        <v>880</v>
      </c>
      <c r="H25" s="152">
        <v>119</v>
      </c>
      <c r="I25" s="152">
        <v>2889</v>
      </c>
      <c r="J25" s="152">
        <v>377</v>
      </c>
    </row>
    <row r="26" spans="1:10" ht="15" customHeight="1" x14ac:dyDescent="0.25">
      <c r="B26" s="776" t="s">
        <v>891</v>
      </c>
      <c r="C26" s="776"/>
      <c r="D26" s="776"/>
      <c r="E26" s="776"/>
      <c r="F26" s="776"/>
      <c r="G26" s="776"/>
      <c r="H26" s="776"/>
      <c r="I26" s="776"/>
      <c r="J26" s="776"/>
    </row>
    <row r="27" spans="1:10" x14ac:dyDescent="0.25">
      <c r="B27" s="777"/>
      <c r="C27" s="777"/>
      <c r="D27" s="777"/>
      <c r="E27" s="777"/>
      <c r="F27" s="777"/>
      <c r="G27" s="777"/>
      <c r="H27" s="777"/>
      <c r="I27" s="777"/>
      <c r="J27" s="777"/>
    </row>
    <row r="28" spans="1:10" x14ac:dyDescent="0.25">
      <c r="B28" s="79" t="s">
        <v>632</v>
      </c>
    </row>
    <row r="31" spans="1:10" x14ac:dyDescent="0.25">
      <c r="A31" s="49" t="s">
        <v>435</v>
      </c>
      <c r="B31" s="49" t="s">
        <v>894</v>
      </c>
    </row>
    <row r="32" spans="1:10" x14ac:dyDescent="0.25">
      <c r="B32" s="311"/>
      <c r="C32" s="312">
        <v>2014</v>
      </c>
      <c r="D32" s="312">
        <v>2015</v>
      </c>
      <c r="E32" s="312">
        <v>2016</v>
      </c>
      <c r="F32" s="312" t="s">
        <v>31</v>
      </c>
    </row>
    <row r="33" spans="1:11" ht="12.95" customHeight="1" x14ac:dyDescent="0.25">
      <c r="B33" s="34" t="s">
        <v>430</v>
      </c>
      <c r="C33" s="561">
        <v>14.571254878606354</v>
      </c>
      <c r="D33" s="561">
        <v>12.875988270685442</v>
      </c>
      <c r="E33" s="81">
        <v>0</v>
      </c>
      <c r="F33" s="561">
        <v>13.723621574645897</v>
      </c>
    </row>
    <row r="34" spans="1:11" ht="12.95" customHeight="1" x14ac:dyDescent="0.25">
      <c r="B34" s="34" t="s">
        <v>431</v>
      </c>
      <c r="C34" s="561">
        <v>211.81103327519784</v>
      </c>
      <c r="D34" s="561">
        <v>27.858801520622162</v>
      </c>
      <c r="E34" s="101">
        <v>34.555099188930008</v>
      </c>
      <c r="F34" s="561">
        <v>94.585786818631405</v>
      </c>
    </row>
    <row r="35" spans="1:11" ht="12.95" customHeight="1" x14ac:dyDescent="0.25">
      <c r="B35" s="34" t="s">
        <v>432</v>
      </c>
      <c r="C35" s="561">
        <v>7.8693209529983372</v>
      </c>
      <c r="D35" s="561">
        <v>8.838268830584818</v>
      </c>
      <c r="E35" s="101">
        <v>10.310494940928001</v>
      </c>
      <c r="F35" s="561">
        <v>9.0000666926530943</v>
      </c>
    </row>
    <row r="36" spans="1:11" ht="12.95" customHeight="1" x14ac:dyDescent="0.25">
      <c r="B36" s="34" t="s">
        <v>433</v>
      </c>
      <c r="C36" s="561">
        <v>107.51846907189599</v>
      </c>
      <c r="D36" s="561">
        <v>86.28924050921394</v>
      </c>
      <c r="E36" s="101">
        <v>86.133649444623018</v>
      </c>
      <c r="F36" s="561">
        <v>91.303348010670348</v>
      </c>
    </row>
    <row r="37" spans="1:11" ht="12.95" customHeight="1" x14ac:dyDescent="0.25">
      <c r="B37" s="34" t="s">
        <v>31</v>
      </c>
      <c r="C37" s="561">
        <v>23.191814640221942</v>
      </c>
      <c r="D37" s="561">
        <v>14.872018401591093</v>
      </c>
      <c r="E37" s="101">
        <v>20.019849884491439</v>
      </c>
      <c r="F37" s="561">
        <v>19.674783931638796</v>
      </c>
    </row>
    <row r="38" spans="1:11" ht="12.95" customHeight="1" x14ac:dyDescent="0.25">
      <c r="B38" s="79" t="s">
        <v>877</v>
      </c>
    </row>
    <row r="39" spans="1:11" x14ac:dyDescent="0.25">
      <c r="B39" s="79" t="s">
        <v>631</v>
      </c>
    </row>
    <row r="42" spans="1:11" x14ac:dyDescent="0.25">
      <c r="A42" s="10" t="s">
        <v>437</v>
      </c>
      <c r="B42" s="32" t="s">
        <v>886</v>
      </c>
    </row>
    <row r="43" spans="1:11" ht="12.95" customHeight="1" x14ac:dyDescent="0.25">
      <c r="B43" s="35"/>
      <c r="C43" s="774">
        <v>2014</v>
      </c>
      <c r="D43" s="775"/>
      <c r="E43" s="774">
        <v>2015</v>
      </c>
      <c r="F43" s="775"/>
      <c r="G43" s="774">
        <v>2016</v>
      </c>
      <c r="H43" s="775"/>
      <c r="I43" s="774" t="s">
        <v>31</v>
      </c>
      <c r="J43" s="775"/>
    </row>
    <row r="44" spans="1:11" ht="12.95" customHeight="1" x14ac:dyDescent="0.25">
      <c r="B44" s="35"/>
      <c r="C44" s="297" t="s">
        <v>436</v>
      </c>
      <c r="D44" s="297" t="s">
        <v>6</v>
      </c>
      <c r="E44" s="297" t="s">
        <v>436</v>
      </c>
      <c r="F44" s="297" t="s">
        <v>6</v>
      </c>
      <c r="G44" s="297" t="s">
        <v>436</v>
      </c>
      <c r="H44" s="297" t="s">
        <v>6</v>
      </c>
      <c r="I44" s="297" t="s">
        <v>436</v>
      </c>
      <c r="J44" s="297" t="s">
        <v>6</v>
      </c>
    </row>
    <row r="45" spans="1:11" ht="12.95" customHeight="1" x14ac:dyDescent="0.25">
      <c r="B45" s="34" t="s">
        <v>430</v>
      </c>
      <c r="C45" s="327">
        <v>0.13500000000000001</v>
      </c>
      <c r="D45" s="327">
        <v>0.14835350006583978</v>
      </c>
      <c r="E45" s="327">
        <v>9.818181818181819E-2</v>
      </c>
      <c r="F45" s="327">
        <v>9.6517487965780371E-2</v>
      </c>
      <c r="G45" s="327">
        <v>0</v>
      </c>
      <c r="H45" s="327">
        <v>0</v>
      </c>
      <c r="I45" s="327">
        <v>0.11297071129707113</v>
      </c>
      <c r="J45" s="327">
        <v>0.11835526556620268</v>
      </c>
      <c r="K45" s="564"/>
    </row>
    <row r="46" spans="1:11" ht="12.95" customHeight="1" x14ac:dyDescent="0.25">
      <c r="B46" s="34" t="s">
        <v>431</v>
      </c>
      <c r="C46" s="327">
        <v>7.9545454545454544E-2</v>
      </c>
      <c r="D46" s="327">
        <v>0.10425446448872526</v>
      </c>
      <c r="E46" s="327">
        <v>4.1379310344827586E-2</v>
      </c>
      <c r="F46" s="327">
        <v>4.6146783093050842E-2</v>
      </c>
      <c r="G46" s="327">
        <v>8.1395348837209308E-2</v>
      </c>
      <c r="H46" s="327">
        <v>4.5386897358111258E-2</v>
      </c>
      <c r="I46" s="327">
        <v>6.2695924764890276E-2</v>
      </c>
      <c r="J46" s="327">
        <v>5.9160185641728293E-2</v>
      </c>
      <c r="K46" s="564"/>
    </row>
    <row r="47" spans="1:11" ht="12.95" customHeight="1" x14ac:dyDescent="0.25">
      <c r="B47" s="34" t="s">
        <v>432</v>
      </c>
      <c r="C47" s="327">
        <v>0.19047619047619047</v>
      </c>
      <c r="D47" s="327">
        <v>0.14072868318768239</v>
      </c>
      <c r="E47" s="327">
        <v>0.10791366906474821</v>
      </c>
      <c r="F47" s="327">
        <v>9.0888035724066091E-2</v>
      </c>
      <c r="G47" s="327">
        <v>0.12907431551499349</v>
      </c>
      <c r="H47" s="327">
        <v>0.12482690181471794</v>
      </c>
      <c r="I47" s="327">
        <v>0.13844621513944222</v>
      </c>
      <c r="J47" s="327">
        <v>0.1163619631651286</v>
      </c>
      <c r="K47" s="564"/>
    </row>
    <row r="48" spans="1:11" ht="12.95" customHeight="1" x14ac:dyDescent="0.25">
      <c r="B48" s="34" t="s">
        <v>433</v>
      </c>
      <c r="C48" s="327">
        <v>0.17142857142857143</v>
      </c>
      <c r="D48" s="327">
        <v>0.12875538491398636</v>
      </c>
      <c r="E48" s="327">
        <v>0.24</v>
      </c>
      <c r="F48" s="327">
        <v>0.24219022307287966</v>
      </c>
      <c r="G48" s="327">
        <v>0.54166666666666663</v>
      </c>
      <c r="H48" s="327">
        <v>0.58852897273553595</v>
      </c>
      <c r="I48" s="327">
        <v>0.29761904761904762</v>
      </c>
      <c r="J48" s="327">
        <v>0.28936760229601305</v>
      </c>
      <c r="K48" s="564"/>
    </row>
    <row r="49" spans="1:13" ht="12.95" customHeight="1" x14ac:dyDescent="0.25">
      <c r="B49" s="34" t="s">
        <v>31</v>
      </c>
      <c r="C49" s="327">
        <v>0.16570771001150747</v>
      </c>
      <c r="D49" s="327">
        <v>0.14131873640481965</v>
      </c>
      <c r="E49" s="327">
        <v>0.1</v>
      </c>
      <c r="F49" s="327">
        <v>9.1191881755319268E-2</v>
      </c>
      <c r="G49" s="327">
        <v>0.13522727272727272</v>
      </c>
      <c r="H49" s="327">
        <v>0.12326039189875294</v>
      </c>
      <c r="I49" s="327">
        <v>0.13049498096227069</v>
      </c>
      <c r="J49" s="327">
        <v>0.11423563335829419</v>
      </c>
      <c r="K49" s="564"/>
    </row>
    <row r="50" spans="1:13" x14ac:dyDescent="0.25">
      <c r="B50" s="79" t="s">
        <v>877</v>
      </c>
      <c r="C50" s="298"/>
      <c r="D50" s="298"/>
      <c r="E50" s="298"/>
      <c r="F50" s="298"/>
      <c r="G50" s="298"/>
      <c r="H50" s="298"/>
      <c r="I50" s="298"/>
      <c r="J50" s="298"/>
    </row>
    <row r="51" spans="1:13" x14ac:dyDescent="0.25">
      <c r="B51" s="79" t="s">
        <v>631</v>
      </c>
      <c r="C51" s="298"/>
      <c r="D51" s="298"/>
      <c r="E51" s="298"/>
      <c r="F51" s="298"/>
      <c r="G51" s="298"/>
      <c r="H51" s="298"/>
      <c r="I51" s="298"/>
      <c r="J51" s="298"/>
    </row>
    <row r="52" spans="1:13" x14ac:dyDescent="0.25">
      <c r="C52" s="298"/>
      <c r="D52" s="298"/>
      <c r="E52" s="298"/>
      <c r="F52" s="298"/>
      <c r="G52" s="298"/>
      <c r="H52" s="298"/>
      <c r="I52" s="298"/>
      <c r="J52" s="298"/>
    </row>
    <row r="53" spans="1:13" x14ac:dyDescent="0.25">
      <c r="A53" s="49" t="s">
        <v>907</v>
      </c>
      <c r="B53" s="49" t="s">
        <v>885</v>
      </c>
      <c r="C53" s="298"/>
      <c r="D53" s="298"/>
      <c r="E53" s="298"/>
      <c r="F53" s="298"/>
      <c r="G53" s="298"/>
      <c r="H53" s="298"/>
      <c r="I53" s="298"/>
      <c r="J53" s="298"/>
    </row>
    <row r="54" spans="1:13" x14ac:dyDescent="0.25">
      <c r="B54" s="557"/>
      <c r="C54" s="559">
        <v>2014</v>
      </c>
      <c r="D54" s="559">
        <v>2015</v>
      </c>
      <c r="E54" s="559">
        <v>2016</v>
      </c>
      <c r="F54" s="559" t="s">
        <v>31</v>
      </c>
      <c r="G54" s="298"/>
      <c r="H54" s="298"/>
      <c r="I54" s="298"/>
      <c r="J54" s="298"/>
    </row>
    <row r="55" spans="1:13" x14ac:dyDescent="0.25">
      <c r="B55" s="557" t="s">
        <v>430</v>
      </c>
      <c r="C55" s="558">
        <v>393.42388172237156</v>
      </c>
      <c r="D55" s="558">
        <v>347.6516833085069</v>
      </c>
      <c r="E55" s="560">
        <v>0</v>
      </c>
      <c r="F55" s="558">
        <v>741.07556503087847</v>
      </c>
      <c r="G55" s="298"/>
      <c r="H55" s="298"/>
      <c r="I55" s="298"/>
      <c r="J55" s="298"/>
    </row>
    <row r="56" spans="1:13" x14ac:dyDescent="0.25">
      <c r="B56" s="557" t="s">
        <v>431</v>
      </c>
      <c r="C56" s="558">
        <v>1482.6772329263849</v>
      </c>
      <c r="D56" s="558">
        <v>167.15280912373296</v>
      </c>
      <c r="E56" s="558">
        <v>241.88569432251003</v>
      </c>
      <c r="F56" s="558">
        <v>1891.715736372628</v>
      </c>
    </row>
    <row r="57" spans="1:13" x14ac:dyDescent="0.25">
      <c r="B57" s="557" t="s">
        <v>432</v>
      </c>
      <c r="C57" s="558">
        <v>818.40937911182709</v>
      </c>
      <c r="D57" s="558">
        <v>662.87016229386131</v>
      </c>
      <c r="E57" s="558">
        <v>1020.738999151872</v>
      </c>
      <c r="F57" s="558">
        <v>2502.0185405575603</v>
      </c>
    </row>
    <row r="58" spans="1:13" x14ac:dyDescent="0.25">
      <c r="B58" s="557" t="s">
        <v>433</v>
      </c>
      <c r="C58" s="558">
        <v>645.11081443137596</v>
      </c>
      <c r="D58" s="558">
        <v>517.73544305528367</v>
      </c>
      <c r="E58" s="558">
        <v>1119.7374427800992</v>
      </c>
      <c r="F58" s="558">
        <v>2282.5837002667586</v>
      </c>
    </row>
    <row r="59" spans="1:13" x14ac:dyDescent="0.25">
      <c r="B59" s="557" t="s">
        <v>31</v>
      </c>
      <c r="C59" s="558">
        <v>3339.6213081919595</v>
      </c>
      <c r="D59" s="558">
        <v>1695.4100977813846</v>
      </c>
      <c r="E59" s="558">
        <v>2382.3621362544814</v>
      </c>
      <c r="F59" s="558">
        <v>7417.3935422278264</v>
      </c>
    </row>
    <row r="60" spans="1:13" x14ac:dyDescent="0.25">
      <c r="B60" s="79" t="s">
        <v>877</v>
      </c>
      <c r="C60" s="60"/>
      <c r="D60" s="60"/>
      <c r="E60" s="60"/>
      <c r="F60" s="60"/>
    </row>
    <row r="61" spans="1:13" x14ac:dyDescent="0.25">
      <c r="B61" s="79" t="s">
        <v>631</v>
      </c>
      <c r="C61" s="60"/>
      <c r="D61" s="60"/>
      <c r="E61" s="60"/>
      <c r="F61" s="60"/>
    </row>
    <row r="63" spans="1:13" ht="21.75" thickBot="1" x14ac:dyDescent="0.3">
      <c r="A63" s="44" t="s">
        <v>440</v>
      </c>
      <c r="B63" s="51"/>
      <c r="C63" s="51"/>
      <c r="D63" s="51"/>
      <c r="E63" s="51"/>
      <c r="F63" s="51"/>
      <c r="G63" s="51"/>
      <c r="H63" s="51"/>
      <c r="I63" s="51"/>
      <c r="J63" s="51"/>
      <c r="K63" s="51"/>
      <c r="L63" s="51"/>
      <c r="M63" s="51"/>
    </row>
    <row r="65" spans="1:10" x14ac:dyDescent="0.25">
      <c r="A65" s="10" t="s">
        <v>441</v>
      </c>
      <c r="B65" s="32" t="s">
        <v>893</v>
      </c>
    </row>
    <row r="66" spans="1:10" ht="12.95" customHeight="1" x14ac:dyDescent="0.25">
      <c r="B66" s="35"/>
      <c r="C66" s="774">
        <v>2014</v>
      </c>
      <c r="D66" s="775"/>
      <c r="E66" s="774">
        <v>2015</v>
      </c>
      <c r="F66" s="775"/>
      <c r="G66" s="774">
        <v>2016</v>
      </c>
      <c r="H66" s="775"/>
      <c r="I66" s="774" t="s">
        <v>31</v>
      </c>
      <c r="J66" s="775"/>
    </row>
    <row r="67" spans="1:10" ht="12.95" customHeight="1" x14ac:dyDescent="0.25">
      <c r="B67" s="35"/>
      <c r="C67" s="297" t="s">
        <v>5</v>
      </c>
      <c r="D67" s="297" t="s">
        <v>6</v>
      </c>
      <c r="E67" s="297" t="s">
        <v>5</v>
      </c>
      <c r="F67" s="297" t="s">
        <v>6</v>
      </c>
      <c r="G67" s="297" t="s">
        <v>5</v>
      </c>
      <c r="H67" s="297" t="s">
        <v>6</v>
      </c>
      <c r="I67" s="297" t="s">
        <v>5</v>
      </c>
      <c r="J67" s="297" t="s">
        <v>6</v>
      </c>
    </row>
    <row r="68" spans="1:10" ht="12.95" customHeight="1" x14ac:dyDescent="0.25">
      <c r="B68" s="34" t="s">
        <v>442</v>
      </c>
      <c r="C68" s="152">
        <v>11.277677441173855</v>
      </c>
      <c r="D68" s="152">
        <v>0</v>
      </c>
      <c r="E68" s="152">
        <v>0</v>
      </c>
      <c r="F68" s="152">
        <v>0</v>
      </c>
      <c r="G68" s="152">
        <v>0</v>
      </c>
      <c r="H68" s="152">
        <v>0</v>
      </c>
      <c r="I68" s="152">
        <v>11.277677441173855</v>
      </c>
      <c r="J68" s="152">
        <v>0</v>
      </c>
    </row>
    <row r="69" spans="1:10" ht="12.95" customHeight="1" x14ac:dyDescent="0.25">
      <c r="B69" s="34" t="s">
        <v>443</v>
      </c>
      <c r="C69" s="152">
        <v>7.8066234509103358</v>
      </c>
      <c r="D69" s="152">
        <v>4.6967847189343832</v>
      </c>
      <c r="E69" s="152">
        <v>127.71228832985338</v>
      </c>
      <c r="F69" s="152">
        <v>1.5882425861989498</v>
      </c>
      <c r="G69" s="152">
        <v>62.479804450770004</v>
      </c>
      <c r="H69" s="152">
        <v>10.848847164795</v>
      </c>
      <c r="I69" s="152">
        <v>197.99871623153371</v>
      </c>
      <c r="J69" s="152">
        <v>17.133874469928333</v>
      </c>
    </row>
    <row r="70" spans="1:10" ht="12.95" customHeight="1" x14ac:dyDescent="0.25">
      <c r="B70" s="34" t="s">
        <v>444</v>
      </c>
      <c r="C70" s="152">
        <v>71.738606965251748</v>
      </c>
      <c r="D70" s="152">
        <v>13.6878999651536</v>
      </c>
      <c r="E70" s="152">
        <v>91.964161154301138</v>
      </c>
      <c r="F70" s="152">
        <v>18.663654080319599</v>
      </c>
      <c r="G70" s="152">
        <v>88.207183592503497</v>
      </c>
      <c r="H70" s="152">
        <v>8.7462933405000012</v>
      </c>
      <c r="I70" s="152">
        <v>251.9099517120564</v>
      </c>
      <c r="J70" s="152">
        <v>41.097847385973203</v>
      </c>
    </row>
    <row r="71" spans="1:10" ht="12.95" customHeight="1" x14ac:dyDescent="0.25">
      <c r="B71" s="34" t="s">
        <v>445</v>
      </c>
      <c r="C71" s="152">
        <v>844.90816087888129</v>
      </c>
      <c r="D71" s="152">
        <v>76.902719830527445</v>
      </c>
      <c r="E71" s="152">
        <v>952.59452404094998</v>
      </c>
      <c r="F71" s="152">
        <v>141.23721447107829</v>
      </c>
      <c r="G71" s="152">
        <v>848.17621179557398</v>
      </c>
      <c r="H71" s="152">
        <v>137.17043526822235</v>
      </c>
      <c r="I71" s="152">
        <v>2645.6788967154052</v>
      </c>
      <c r="J71" s="152">
        <v>355.31036956982808</v>
      </c>
    </row>
    <row r="72" spans="1:10" ht="12.95" customHeight="1" x14ac:dyDescent="0.25">
      <c r="B72" s="34" t="s">
        <v>892</v>
      </c>
      <c r="C72" s="152">
        <v>461.34125764909754</v>
      </c>
      <c r="D72" s="152">
        <v>20.272380482125044</v>
      </c>
      <c r="E72" s="152">
        <v>732.9202720445378</v>
      </c>
      <c r="F72" s="152">
        <v>85.335663430880103</v>
      </c>
      <c r="G72" s="152">
        <v>430.91382579271175</v>
      </c>
      <c r="H72" s="152">
        <v>38.076569300455446</v>
      </c>
      <c r="I72" s="152">
        <v>1625.1753554863471</v>
      </c>
      <c r="J72" s="152">
        <v>143.68461321346058</v>
      </c>
    </row>
    <row r="73" spans="1:10" ht="12.95" customHeight="1" x14ac:dyDescent="0.25">
      <c r="B73" s="34" t="s">
        <v>446</v>
      </c>
      <c r="C73" s="152">
        <v>62.094524372026669</v>
      </c>
      <c r="D73" s="152">
        <v>7.8436044662850612</v>
      </c>
      <c r="E73" s="152">
        <v>41.51236382391631</v>
      </c>
      <c r="F73" s="152">
        <v>9.0096547684769988</v>
      </c>
      <c r="G73" s="152">
        <v>27.516650380154999</v>
      </c>
      <c r="H73" s="152">
        <v>6.4423272152100006</v>
      </c>
      <c r="I73" s="152">
        <v>131.12353857609799</v>
      </c>
      <c r="J73" s="152">
        <v>23.29558644997206</v>
      </c>
    </row>
    <row r="74" spans="1:10" ht="12.95" customHeight="1" x14ac:dyDescent="0.25">
      <c r="B74" s="34" t="s">
        <v>31</v>
      </c>
      <c r="C74" s="152">
        <v>1459.1668507573415</v>
      </c>
      <c r="D74" s="152">
        <v>123.40338946302553</v>
      </c>
      <c r="E74" s="152">
        <v>1946.7036093935583</v>
      </c>
      <c r="F74" s="152">
        <v>255.83442933695395</v>
      </c>
      <c r="G74" s="152">
        <v>1457.2936760117143</v>
      </c>
      <c r="H74" s="152">
        <v>201.28447228918279</v>
      </c>
      <c r="I74" s="152">
        <v>4863.1641361626143</v>
      </c>
      <c r="J74" s="152">
        <v>580.52229108916231</v>
      </c>
    </row>
    <row r="75" spans="1:10" ht="12.95" customHeight="1" x14ac:dyDescent="0.25">
      <c r="B75" s="79" t="s">
        <v>877</v>
      </c>
    </row>
    <row r="76" spans="1:10" ht="12.95" customHeight="1" x14ac:dyDescent="0.25">
      <c r="B76" s="79" t="s">
        <v>631</v>
      </c>
    </row>
    <row r="77" spans="1:10" ht="12.95" customHeight="1" x14ac:dyDescent="0.25"/>
    <row r="79" spans="1:10" x14ac:dyDescent="0.25">
      <c r="A79" s="10" t="s">
        <v>447</v>
      </c>
      <c r="B79" s="32" t="s">
        <v>888</v>
      </c>
    </row>
    <row r="80" spans="1:10" ht="12.95" customHeight="1" x14ac:dyDescent="0.25">
      <c r="B80" s="35"/>
      <c r="C80" s="774">
        <v>2014</v>
      </c>
      <c r="D80" s="775"/>
      <c r="E80" s="774">
        <v>2015</v>
      </c>
      <c r="F80" s="775"/>
      <c r="G80" s="774">
        <v>2016</v>
      </c>
      <c r="H80" s="775"/>
      <c r="I80" s="774" t="s">
        <v>31</v>
      </c>
      <c r="J80" s="775"/>
    </row>
    <row r="81" spans="1:10" ht="12.95" customHeight="1" x14ac:dyDescent="0.25">
      <c r="B81" s="35"/>
      <c r="C81" s="297" t="s">
        <v>3</v>
      </c>
      <c r="D81" s="297" t="s">
        <v>94</v>
      </c>
      <c r="E81" s="297" t="s">
        <v>3</v>
      </c>
      <c r="F81" s="297" t="s">
        <v>94</v>
      </c>
      <c r="G81" s="297" t="s">
        <v>3</v>
      </c>
      <c r="H81" s="297" t="s">
        <v>94</v>
      </c>
      <c r="I81" s="297" t="s">
        <v>3</v>
      </c>
      <c r="J81" s="297" t="s">
        <v>94</v>
      </c>
    </row>
    <row r="82" spans="1:10" ht="12.95" customHeight="1" x14ac:dyDescent="0.25">
      <c r="B82" s="34" t="s">
        <v>442</v>
      </c>
      <c r="C82" s="152">
        <v>6</v>
      </c>
      <c r="D82" s="152">
        <v>0</v>
      </c>
      <c r="E82" s="152">
        <v>0</v>
      </c>
      <c r="F82" s="152">
        <v>0</v>
      </c>
      <c r="G82" s="152">
        <v>0</v>
      </c>
      <c r="H82" s="152">
        <v>0</v>
      </c>
      <c r="I82" s="152">
        <v>6</v>
      </c>
      <c r="J82" s="152">
        <v>0</v>
      </c>
    </row>
    <row r="83" spans="1:10" ht="12.95" customHeight="1" x14ac:dyDescent="0.25">
      <c r="B83" s="34" t="s">
        <v>443</v>
      </c>
      <c r="C83" s="152">
        <v>7</v>
      </c>
      <c r="D83" s="152">
        <v>4</v>
      </c>
      <c r="E83" s="152">
        <v>23</v>
      </c>
      <c r="F83" s="152">
        <v>2</v>
      </c>
      <c r="G83" s="152">
        <v>17</v>
      </c>
      <c r="H83" s="152">
        <v>7</v>
      </c>
      <c r="I83" s="152">
        <v>47</v>
      </c>
      <c r="J83" s="152">
        <v>13</v>
      </c>
    </row>
    <row r="84" spans="1:10" ht="12.95" customHeight="1" x14ac:dyDescent="0.25">
      <c r="B84" s="34" t="s">
        <v>444</v>
      </c>
      <c r="C84" s="152">
        <v>14</v>
      </c>
      <c r="D84" s="152">
        <v>3</v>
      </c>
      <c r="E84" s="152">
        <v>12</v>
      </c>
      <c r="F84" s="152">
        <v>2</v>
      </c>
      <c r="G84" s="152">
        <v>10</v>
      </c>
      <c r="H84" s="152">
        <v>3</v>
      </c>
      <c r="I84" s="152">
        <v>36</v>
      </c>
      <c r="J84" s="152">
        <v>8</v>
      </c>
    </row>
    <row r="85" spans="1:10" ht="12.95" customHeight="1" x14ac:dyDescent="0.25">
      <c r="B85" s="34" t="s">
        <v>445</v>
      </c>
      <c r="C85" s="152">
        <v>204</v>
      </c>
      <c r="D85" s="152">
        <v>20</v>
      </c>
      <c r="E85" s="152">
        <v>182</v>
      </c>
      <c r="F85" s="152">
        <v>24</v>
      </c>
      <c r="G85" s="152">
        <v>182</v>
      </c>
      <c r="H85" s="152">
        <v>25</v>
      </c>
      <c r="I85" s="152">
        <v>568</v>
      </c>
      <c r="J85" s="152">
        <v>69</v>
      </c>
    </row>
    <row r="86" spans="1:10" ht="12.95" customHeight="1" x14ac:dyDescent="0.25">
      <c r="B86" s="34" t="s">
        <v>892</v>
      </c>
      <c r="C86" s="152">
        <v>91</v>
      </c>
      <c r="D86" s="152">
        <v>9</v>
      </c>
      <c r="E86" s="152">
        <v>132</v>
      </c>
      <c r="F86" s="152">
        <v>16</v>
      </c>
      <c r="G86" s="152">
        <v>77</v>
      </c>
      <c r="H86" s="152">
        <v>15</v>
      </c>
      <c r="I86" s="152">
        <v>300</v>
      </c>
      <c r="J86" s="152">
        <v>40</v>
      </c>
    </row>
    <row r="87" spans="1:10" ht="12.95" customHeight="1" x14ac:dyDescent="0.25">
      <c r="B87" s="34" t="s">
        <v>446</v>
      </c>
      <c r="C87" s="152">
        <v>24</v>
      </c>
      <c r="D87" s="152">
        <v>4</v>
      </c>
      <c r="E87" s="152">
        <v>20</v>
      </c>
      <c r="F87" s="152">
        <v>4</v>
      </c>
      <c r="G87" s="152">
        <v>12</v>
      </c>
      <c r="H87" s="152">
        <v>2</v>
      </c>
      <c r="I87" s="152">
        <v>56</v>
      </c>
      <c r="J87" s="152">
        <v>10</v>
      </c>
    </row>
    <row r="88" spans="1:10" ht="12.95" customHeight="1" x14ac:dyDescent="0.25">
      <c r="B88" s="34" t="s">
        <v>31</v>
      </c>
      <c r="C88" s="152">
        <v>346</v>
      </c>
      <c r="D88" s="152">
        <v>40</v>
      </c>
      <c r="E88" s="152">
        <v>369</v>
      </c>
      <c r="F88" s="152">
        <v>48</v>
      </c>
      <c r="G88" s="152">
        <v>298</v>
      </c>
      <c r="H88" s="152">
        <v>52</v>
      </c>
      <c r="I88" s="152">
        <v>1013</v>
      </c>
      <c r="J88" s="152">
        <v>140</v>
      </c>
    </row>
    <row r="89" spans="1:10" ht="12.95" customHeight="1" x14ac:dyDescent="0.25">
      <c r="B89" s="79" t="s">
        <v>877</v>
      </c>
    </row>
    <row r="90" spans="1:10" x14ac:dyDescent="0.25">
      <c r="B90" s="79" t="s">
        <v>631</v>
      </c>
    </row>
    <row r="93" spans="1:10" x14ac:dyDescent="0.25">
      <c r="A93" s="49" t="s">
        <v>448</v>
      </c>
      <c r="B93" s="49" t="s">
        <v>894</v>
      </c>
    </row>
    <row r="94" spans="1:10" ht="12.95" customHeight="1" x14ac:dyDescent="0.25">
      <c r="B94" s="311"/>
      <c r="C94" s="312">
        <v>2014</v>
      </c>
      <c r="D94" s="312">
        <v>2015</v>
      </c>
      <c r="E94" s="312">
        <v>2016</v>
      </c>
      <c r="F94" s="312" t="s">
        <v>31</v>
      </c>
    </row>
    <row r="95" spans="1:10" ht="12.95" customHeight="1" x14ac:dyDescent="0.25">
      <c r="B95" s="34" t="s">
        <v>442</v>
      </c>
      <c r="C95" s="562">
        <v>0</v>
      </c>
      <c r="D95" s="562">
        <v>0</v>
      </c>
      <c r="E95" s="562">
        <v>0</v>
      </c>
      <c r="F95" s="562">
        <v>0</v>
      </c>
    </row>
    <row r="96" spans="1:10" ht="12.95" customHeight="1" x14ac:dyDescent="0.25">
      <c r="B96" s="34" t="s">
        <v>443</v>
      </c>
      <c r="C96" s="562">
        <v>7.6865725638571858</v>
      </c>
      <c r="D96" s="562">
        <v>17.203717275946161</v>
      </c>
      <c r="E96" s="562">
        <v>10.63029885083893</v>
      </c>
      <c r="F96" s="562">
        <v>10.735832058707199</v>
      </c>
      <c r="G96" s="565"/>
    </row>
    <row r="97" spans="1:10" ht="12.95" customHeight="1" x14ac:dyDescent="0.25">
      <c r="B97" s="34" t="s">
        <v>444</v>
      </c>
      <c r="C97" s="562">
        <v>59.374526706533779</v>
      </c>
      <c r="D97" s="562">
        <v>59.589820658555546</v>
      </c>
      <c r="E97" s="562">
        <v>32.793236378149963</v>
      </c>
      <c r="F97" s="562">
        <v>49.460366321395284</v>
      </c>
      <c r="G97" s="565"/>
    </row>
    <row r="98" spans="1:10" ht="12.95" customHeight="1" x14ac:dyDescent="0.25">
      <c r="B98" s="34" t="s">
        <v>445</v>
      </c>
      <c r="C98" s="562">
        <v>26.117622435973242</v>
      </c>
      <c r="D98" s="562">
        <v>37.34795947446478</v>
      </c>
      <c r="E98" s="562">
        <v>50.818683204989256</v>
      </c>
      <c r="F98" s="562">
        <v>38.973486322193494</v>
      </c>
      <c r="G98" s="565"/>
    </row>
    <row r="99" spans="1:10" ht="12.95" customHeight="1" x14ac:dyDescent="0.25">
      <c r="B99" s="34" t="s">
        <v>892</v>
      </c>
      <c r="C99" s="562">
        <v>37.547628430408942</v>
      </c>
      <c r="D99" s="562">
        <v>37.526032917278705</v>
      </c>
      <c r="E99" s="562">
        <v>30.72979293505308</v>
      </c>
      <c r="F99" s="562">
        <v>34.982301914398398</v>
      </c>
      <c r="G99" s="565"/>
    </row>
    <row r="100" spans="1:10" ht="12.95" customHeight="1" x14ac:dyDescent="0.25">
      <c r="B100" s="34" t="s">
        <v>446</v>
      </c>
      <c r="C100" s="562">
        <v>26.278395922655434</v>
      </c>
      <c r="D100" s="562">
        <v>16.4254073479098</v>
      </c>
      <c r="E100" s="562">
        <v>20.07607030717875</v>
      </c>
      <c r="F100" s="562">
        <v>21.096735369661843</v>
      </c>
      <c r="G100" s="565"/>
    </row>
    <row r="101" spans="1:10" ht="12.95" customHeight="1" x14ac:dyDescent="0.25">
      <c r="B101" s="34" t="s">
        <v>31</v>
      </c>
      <c r="C101" s="562">
        <v>29.356613966469929</v>
      </c>
      <c r="D101" s="562">
        <v>35.751172069255347</v>
      </c>
      <c r="E101" s="562">
        <v>37.391498381830914</v>
      </c>
      <c r="F101" s="562">
        <v>34.53341952741615</v>
      </c>
    </row>
    <row r="102" spans="1:10" x14ac:dyDescent="0.25">
      <c r="B102" s="79" t="s">
        <v>879</v>
      </c>
    </row>
    <row r="103" spans="1:10" x14ac:dyDescent="0.25">
      <c r="B103" s="79" t="s">
        <v>631</v>
      </c>
    </row>
    <row r="106" spans="1:10" x14ac:dyDescent="0.25">
      <c r="A106" s="10" t="s">
        <v>449</v>
      </c>
      <c r="B106" s="32" t="s">
        <v>886</v>
      </c>
    </row>
    <row r="107" spans="1:10" ht="12.95" customHeight="1" x14ac:dyDescent="0.25">
      <c r="B107" s="35"/>
      <c r="C107" s="774">
        <v>2014</v>
      </c>
      <c r="D107" s="775"/>
      <c r="E107" s="774">
        <v>2015</v>
      </c>
      <c r="F107" s="775"/>
      <c r="G107" s="774">
        <v>2016</v>
      </c>
      <c r="H107" s="775"/>
      <c r="I107" s="774" t="s">
        <v>31</v>
      </c>
      <c r="J107" s="775"/>
    </row>
    <row r="108" spans="1:10" ht="12.95" customHeight="1" x14ac:dyDescent="0.25">
      <c r="B108" s="35"/>
      <c r="C108" s="297" t="s">
        <v>436</v>
      </c>
      <c r="D108" s="297" t="s">
        <v>6</v>
      </c>
      <c r="E108" s="297" t="s">
        <v>436</v>
      </c>
      <c r="F108" s="297" t="s">
        <v>6</v>
      </c>
      <c r="G108" s="297" t="s">
        <v>436</v>
      </c>
      <c r="H108" s="297" t="s">
        <v>6</v>
      </c>
      <c r="I108" s="297" t="s">
        <v>436</v>
      </c>
      <c r="J108" s="297" t="s">
        <v>6</v>
      </c>
    </row>
    <row r="109" spans="1:10" ht="12.95" customHeight="1" x14ac:dyDescent="0.25">
      <c r="B109" s="34" t="s">
        <v>442</v>
      </c>
      <c r="C109" s="327">
        <v>0</v>
      </c>
      <c r="D109" s="327">
        <v>0</v>
      </c>
      <c r="E109" s="327">
        <v>0</v>
      </c>
      <c r="F109" s="327">
        <v>0</v>
      </c>
      <c r="G109" s="327">
        <v>0</v>
      </c>
      <c r="H109" s="327">
        <v>0</v>
      </c>
      <c r="I109" s="327">
        <v>0</v>
      </c>
      <c r="J109" s="327">
        <v>0</v>
      </c>
    </row>
    <row r="110" spans="1:10" ht="12.95" customHeight="1" x14ac:dyDescent="0.25">
      <c r="B110" s="34" t="s">
        <v>443</v>
      </c>
      <c r="C110" s="327">
        <v>0.5714285714285714</v>
      </c>
      <c r="D110" s="327">
        <v>0.60164099734907639</v>
      </c>
      <c r="E110" s="327">
        <v>8.6956521739130432E-2</v>
      </c>
      <c r="F110" s="327">
        <v>1.2436098412839184E-2</v>
      </c>
      <c r="G110" s="327">
        <v>0.41176470588235292</v>
      </c>
      <c r="H110" s="327">
        <v>0.17363766196392599</v>
      </c>
      <c r="I110" s="327">
        <v>0.27659574468085107</v>
      </c>
      <c r="J110" s="327">
        <v>8.6571617248850957E-2</v>
      </c>
    </row>
    <row r="111" spans="1:10" ht="12.95" customHeight="1" x14ac:dyDescent="0.25">
      <c r="B111" s="34" t="s">
        <v>444</v>
      </c>
      <c r="C111" s="327">
        <v>0.21428571428571427</v>
      </c>
      <c r="D111" s="327">
        <v>0.19080242207356565</v>
      </c>
      <c r="E111" s="327">
        <v>0.16666666666666663</v>
      </c>
      <c r="F111" s="327">
        <v>0.20294486293421385</v>
      </c>
      <c r="G111" s="327">
        <v>0.3</v>
      </c>
      <c r="H111" s="327">
        <v>9.9156247646516246E-2</v>
      </c>
      <c r="I111" s="327">
        <v>0.22222222222222221</v>
      </c>
      <c r="J111" s="327">
        <v>0.16299382901547113</v>
      </c>
    </row>
    <row r="112" spans="1:10" ht="12.95" customHeight="1" x14ac:dyDescent="0.25">
      <c r="B112" s="34" t="s">
        <v>445</v>
      </c>
      <c r="C112" s="327">
        <v>9.8039215686274522E-2</v>
      </c>
      <c r="D112" s="327">
        <v>9.1019028329105647E-2</v>
      </c>
      <c r="E112" s="327">
        <v>0.13186813186813187</v>
      </c>
      <c r="F112" s="327">
        <v>0.14826582654700082</v>
      </c>
      <c r="G112" s="327">
        <v>0.13736263736263737</v>
      </c>
      <c r="H112" s="327">
        <v>0.16172398301272206</v>
      </c>
      <c r="I112" s="327">
        <v>0.12147887323943662</v>
      </c>
      <c r="J112" s="327">
        <v>0.13441109587379121</v>
      </c>
    </row>
    <row r="113" spans="1:10" ht="12.95" customHeight="1" x14ac:dyDescent="0.25">
      <c r="B113" s="34" t="s">
        <v>892</v>
      </c>
      <c r="C113" s="327">
        <v>9.8901098901098911E-2</v>
      </c>
      <c r="D113" s="327">
        <v>4.3942266480628732E-2</v>
      </c>
      <c r="E113" s="327">
        <v>0.12121212121212122</v>
      </c>
      <c r="F113" s="327">
        <v>0.11643239610882869</v>
      </c>
      <c r="G113" s="327">
        <v>0.19480519480519484</v>
      </c>
      <c r="H113" s="327">
        <v>8.8362375540885815E-2</v>
      </c>
      <c r="I113" s="327">
        <v>0.13333333333333333</v>
      </c>
      <c r="J113" s="327">
        <v>8.8474503919332925E-2</v>
      </c>
    </row>
    <row r="114" spans="1:10" ht="12.95" customHeight="1" x14ac:dyDescent="0.25">
      <c r="B114" s="34" t="s">
        <v>446</v>
      </c>
      <c r="C114" s="327">
        <v>0.16666666666666663</v>
      </c>
      <c r="D114" s="327">
        <v>0.12631716798878603</v>
      </c>
      <c r="E114" s="327">
        <v>0.2</v>
      </c>
      <c r="F114" s="327">
        <v>0.21703545494767301</v>
      </c>
      <c r="G114" s="327">
        <v>0.16666666666666663</v>
      </c>
      <c r="H114" s="327">
        <v>0.2341246890957413</v>
      </c>
      <c r="I114" s="327">
        <v>0.17857142857142858</v>
      </c>
      <c r="J114" s="327">
        <v>0.17784181000919072</v>
      </c>
    </row>
    <row r="115" spans="1:10" ht="12.95" customHeight="1" x14ac:dyDescent="0.25">
      <c r="B115" s="34" t="s">
        <v>31</v>
      </c>
      <c r="C115" s="327">
        <v>0.11560693641618497</v>
      </c>
      <c r="D115" s="327">
        <v>8.4571130024627628E-2</v>
      </c>
      <c r="E115" s="327">
        <v>0.13008130081300814</v>
      </c>
      <c r="F115" s="327">
        <v>0.13141930189190543</v>
      </c>
      <c r="G115" s="327">
        <v>0.17449664429530201</v>
      </c>
      <c r="H115" s="327">
        <v>0.13812210647894474</v>
      </c>
      <c r="I115" s="327">
        <v>0.13820335636722605</v>
      </c>
      <c r="J115" s="327">
        <v>0.11945135572919768</v>
      </c>
    </row>
    <row r="116" spans="1:10" x14ac:dyDescent="0.25">
      <c r="B116" s="79" t="s">
        <v>879</v>
      </c>
    </row>
    <row r="117" spans="1:10" x14ac:dyDescent="0.25">
      <c r="B117" s="79" t="s">
        <v>631</v>
      </c>
    </row>
    <row r="119" spans="1:10" x14ac:dyDescent="0.25">
      <c r="A119" s="49" t="s">
        <v>906</v>
      </c>
      <c r="B119" s="49" t="s">
        <v>885</v>
      </c>
    </row>
    <row r="120" spans="1:10" x14ac:dyDescent="0.25">
      <c r="B120" s="557"/>
      <c r="C120" s="559">
        <v>2014</v>
      </c>
      <c r="D120" s="559">
        <v>2015</v>
      </c>
      <c r="E120" s="559">
        <v>2016</v>
      </c>
      <c r="F120" s="559" t="s">
        <v>31</v>
      </c>
    </row>
    <row r="121" spans="1:10" x14ac:dyDescent="0.25">
      <c r="B121" s="34" t="s">
        <v>442</v>
      </c>
      <c r="C121" s="560">
        <v>0</v>
      </c>
      <c r="D121" s="560">
        <v>0</v>
      </c>
      <c r="E121" s="560">
        <v>0</v>
      </c>
      <c r="F121" s="560">
        <v>0</v>
      </c>
    </row>
    <row r="122" spans="1:10" x14ac:dyDescent="0.25">
      <c r="B122" s="34" t="s">
        <v>443</v>
      </c>
      <c r="C122" s="560">
        <v>30.746290255428743</v>
      </c>
      <c r="D122" s="560">
        <v>34.407434551892322</v>
      </c>
      <c r="E122" s="560">
        <v>74.412091955872512</v>
      </c>
      <c r="F122" s="560">
        <v>139.5658167631936</v>
      </c>
    </row>
    <row r="123" spans="1:10" x14ac:dyDescent="0.25">
      <c r="B123" s="34" t="s">
        <v>444</v>
      </c>
      <c r="C123" s="560">
        <v>178.12358011960134</v>
      </c>
      <c r="D123" s="560">
        <v>119.17964131711109</v>
      </c>
      <c r="E123" s="560">
        <v>98.379709134449882</v>
      </c>
      <c r="F123" s="560">
        <v>395.68293057116227</v>
      </c>
    </row>
    <row r="124" spans="1:10" x14ac:dyDescent="0.25">
      <c r="B124" s="34" t="s">
        <v>445</v>
      </c>
      <c r="C124" s="560">
        <v>522.35244871946486</v>
      </c>
      <c r="D124" s="560">
        <v>896.35102738715477</v>
      </c>
      <c r="E124" s="560">
        <v>1270.4670801247314</v>
      </c>
      <c r="F124" s="560">
        <v>2689.1705562313509</v>
      </c>
    </row>
    <row r="125" spans="1:10" x14ac:dyDescent="0.25">
      <c r="B125" s="34" t="s">
        <v>892</v>
      </c>
      <c r="C125" s="560">
        <v>337.9286558736805</v>
      </c>
      <c r="D125" s="560">
        <v>600.41652667645928</v>
      </c>
      <c r="E125" s="560">
        <v>460.94689402579621</v>
      </c>
      <c r="F125" s="560">
        <v>1399.2920765759359</v>
      </c>
    </row>
    <row r="126" spans="1:10" x14ac:dyDescent="0.25">
      <c r="B126" s="34" t="s">
        <v>446</v>
      </c>
      <c r="C126" s="560">
        <v>105.11358369062174</v>
      </c>
      <c r="D126" s="560">
        <v>65.701629391639202</v>
      </c>
      <c r="E126" s="560">
        <v>40.152140614357499</v>
      </c>
      <c r="F126" s="560">
        <v>210.96735369661843</v>
      </c>
    </row>
    <row r="127" spans="1:10" x14ac:dyDescent="0.25">
      <c r="B127" s="557" t="s">
        <v>31</v>
      </c>
      <c r="C127" s="560">
        <v>1174.2645586587971</v>
      </c>
      <c r="D127" s="560">
        <v>1716.0562593242566</v>
      </c>
      <c r="E127" s="560">
        <v>1944.3579158552075</v>
      </c>
      <c r="F127" s="560">
        <v>4834.678733838261</v>
      </c>
    </row>
    <row r="128" spans="1:10" x14ac:dyDescent="0.25">
      <c r="B128" s="79" t="s">
        <v>877</v>
      </c>
      <c r="C128" s="53"/>
      <c r="D128" s="53"/>
      <c r="E128" s="53"/>
      <c r="F128" s="53"/>
    </row>
    <row r="129" spans="1:13" x14ac:dyDescent="0.25">
      <c r="B129" s="79" t="s">
        <v>631</v>
      </c>
      <c r="C129" s="53"/>
      <c r="D129" s="53"/>
      <c r="E129" s="53"/>
      <c r="F129" s="53"/>
    </row>
    <row r="130" spans="1:13" x14ac:dyDescent="0.25">
      <c r="C130" s="53"/>
      <c r="D130" s="53"/>
      <c r="E130" s="53"/>
      <c r="F130" s="53"/>
    </row>
    <row r="131" spans="1:13" ht="21.75" thickBot="1" x14ac:dyDescent="0.3">
      <c r="A131" s="44" t="s">
        <v>450</v>
      </c>
      <c r="B131" s="51"/>
      <c r="C131" s="51"/>
      <c r="D131" s="51"/>
      <c r="E131" s="51"/>
      <c r="F131" s="51"/>
      <c r="G131" s="51"/>
      <c r="H131" s="51"/>
      <c r="I131" s="51"/>
      <c r="J131" s="51"/>
      <c r="K131" s="51"/>
      <c r="L131" s="51"/>
      <c r="M131" s="51"/>
    </row>
    <row r="133" spans="1:13" x14ac:dyDescent="0.25">
      <c r="A133" s="10" t="s">
        <v>451</v>
      </c>
      <c r="B133" s="32" t="s">
        <v>893</v>
      </c>
    </row>
    <row r="134" spans="1:13" ht="12.95" customHeight="1" x14ac:dyDescent="0.25">
      <c r="B134" s="35"/>
      <c r="C134" s="774">
        <v>2014</v>
      </c>
      <c r="D134" s="775"/>
      <c r="E134" s="774">
        <v>2015</v>
      </c>
      <c r="F134" s="775"/>
      <c r="G134" s="774">
        <v>2016</v>
      </c>
      <c r="H134" s="775"/>
      <c r="I134" s="774" t="s">
        <v>31</v>
      </c>
      <c r="J134" s="775"/>
    </row>
    <row r="135" spans="1:13" ht="12.95" customHeight="1" x14ac:dyDescent="0.25">
      <c r="B135" s="35"/>
      <c r="C135" s="297" t="s">
        <v>5</v>
      </c>
      <c r="D135" s="297" t="s">
        <v>452</v>
      </c>
      <c r="E135" s="297" t="s">
        <v>5</v>
      </c>
      <c r="F135" s="297" t="s">
        <v>452</v>
      </c>
      <c r="G135" s="297" t="s">
        <v>5</v>
      </c>
      <c r="H135" s="297" t="s">
        <v>6</v>
      </c>
      <c r="I135" s="297" t="s">
        <v>5</v>
      </c>
      <c r="J135" s="297" t="s">
        <v>452</v>
      </c>
    </row>
    <row r="136" spans="1:13" ht="12.95" customHeight="1" x14ac:dyDescent="0.25">
      <c r="B136" s="34" t="s">
        <v>453</v>
      </c>
      <c r="C136" s="152">
        <v>455.36761330300874</v>
      </c>
      <c r="D136" s="152">
        <v>109.97842252187542</v>
      </c>
      <c r="E136" s="152">
        <v>1079.4426027173795</v>
      </c>
      <c r="F136" s="152">
        <v>56.213651568020481</v>
      </c>
      <c r="G136" s="152">
        <v>528.10103435815404</v>
      </c>
      <c r="H136" s="152">
        <v>117.71685591242606</v>
      </c>
      <c r="I136" s="152">
        <v>2062.9112503785423</v>
      </c>
      <c r="J136" s="152">
        <v>283.90893000232194</v>
      </c>
    </row>
    <row r="137" spans="1:13" ht="12.95" customHeight="1" x14ac:dyDescent="0.25">
      <c r="B137" s="34" t="s">
        <v>454</v>
      </c>
      <c r="C137" s="152">
        <v>872.42244290931512</v>
      </c>
      <c r="D137" s="152">
        <v>175.27614358365696</v>
      </c>
      <c r="E137" s="152">
        <v>1314.7745038752319</v>
      </c>
      <c r="F137" s="152">
        <v>283.49697659744697</v>
      </c>
      <c r="G137" s="152">
        <v>925.8043149565458</v>
      </c>
      <c r="H137" s="152">
        <v>140.84222808532488</v>
      </c>
      <c r="I137" s="152">
        <v>3113.001261741093</v>
      </c>
      <c r="J137" s="152">
        <v>599.61534826642878</v>
      </c>
    </row>
    <row r="138" spans="1:13" ht="12.95" customHeight="1" x14ac:dyDescent="0.25">
      <c r="B138" s="34" t="s">
        <v>455</v>
      </c>
      <c r="C138" s="152">
        <v>256.9216419298034</v>
      </c>
      <c r="D138" s="152">
        <v>54.961755031157807</v>
      </c>
      <c r="E138" s="152">
        <v>305.90172867802187</v>
      </c>
      <c r="F138" s="152">
        <v>63.781290683310665</v>
      </c>
      <c r="G138" s="152">
        <v>227.51897592533402</v>
      </c>
      <c r="H138" s="152">
        <v>54.786297544422006</v>
      </c>
      <c r="I138" s="152">
        <v>790.34234653315934</v>
      </c>
      <c r="J138" s="152">
        <v>173.52934325889049</v>
      </c>
    </row>
    <row r="139" spans="1:13" ht="12.95" customHeight="1" x14ac:dyDescent="0.25">
      <c r="B139" s="34" t="s">
        <v>456</v>
      </c>
      <c r="C139" s="152">
        <v>181.54912219956606</v>
      </c>
      <c r="D139" s="152">
        <v>15.349406576106377</v>
      </c>
      <c r="E139" s="152">
        <v>415.51014062274362</v>
      </c>
      <c r="F139" s="152">
        <v>17.560379558502117</v>
      </c>
      <c r="G139" s="152">
        <v>280.8250252476434</v>
      </c>
      <c r="H139" s="152">
        <v>19.204911384691503</v>
      </c>
      <c r="I139" s="152">
        <v>877.88428806995307</v>
      </c>
      <c r="J139" s="152">
        <v>52.114697519299995</v>
      </c>
    </row>
    <row r="140" spans="1:13" ht="12.95" customHeight="1" x14ac:dyDescent="0.25">
      <c r="B140" s="34" t="s">
        <v>457</v>
      </c>
      <c r="C140" s="152">
        <v>201.65250362028706</v>
      </c>
      <c r="D140" s="152">
        <v>6.9347290952440872</v>
      </c>
      <c r="E140" s="152">
        <v>188.85098704029554</v>
      </c>
      <c r="F140" s="152">
        <v>6.9219158575008741</v>
      </c>
      <c r="G140" s="152">
        <v>112.23759621639667</v>
      </c>
      <c r="H140" s="152">
        <v>17.55055768654416</v>
      </c>
      <c r="I140" s="152">
        <v>502.74108687697924</v>
      </c>
      <c r="J140" s="152">
        <v>31.407202639289121</v>
      </c>
    </row>
    <row r="141" spans="1:13" ht="12.95" customHeight="1" x14ac:dyDescent="0.25">
      <c r="B141" s="34" t="s">
        <v>458</v>
      </c>
      <c r="C141" s="152">
        <v>1480.4767062749872</v>
      </c>
      <c r="D141" s="152">
        <v>163.25221989718352</v>
      </c>
      <c r="E141" s="152">
        <v>1824.2455797695411</v>
      </c>
      <c r="F141" s="152">
        <v>147.70463505369574</v>
      </c>
      <c r="G141" s="152">
        <v>852.19725916375637</v>
      </c>
      <c r="H141" s="152">
        <v>117.46817602894045</v>
      </c>
      <c r="I141" s="152">
        <v>4156.919545208284</v>
      </c>
      <c r="J141" s="152">
        <v>428.42503097981967</v>
      </c>
    </row>
    <row r="142" spans="1:13" ht="12.95" customHeight="1" x14ac:dyDescent="0.25">
      <c r="B142" s="34" t="s">
        <v>459</v>
      </c>
      <c r="C142" s="152">
        <v>363.86465457788859</v>
      </c>
      <c r="D142" s="152">
        <v>154.82752821486577</v>
      </c>
      <c r="E142" s="152">
        <v>399.46495292432331</v>
      </c>
      <c r="F142" s="152">
        <v>65.590516387811874</v>
      </c>
      <c r="G142" s="152">
        <v>226.91406009109579</v>
      </c>
      <c r="H142" s="152">
        <v>79.615523601477847</v>
      </c>
      <c r="I142" s="152">
        <v>990.24366759330769</v>
      </c>
      <c r="J142" s="152">
        <v>300.03356820415547</v>
      </c>
    </row>
    <row r="143" spans="1:13" ht="12.95" customHeight="1" x14ac:dyDescent="0.25">
      <c r="B143" s="34" t="s">
        <v>31</v>
      </c>
      <c r="C143" s="152">
        <v>3812.2546848148563</v>
      </c>
      <c r="D143" s="152">
        <v>680.58020492008984</v>
      </c>
      <c r="E143" s="152">
        <v>5528.1904956275366</v>
      </c>
      <c r="F143" s="152">
        <v>641.26936570628868</v>
      </c>
      <c r="G143" s="152">
        <v>3153.5982659589263</v>
      </c>
      <c r="H143" s="152">
        <v>547.18455024382683</v>
      </c>
      <c r="I143" s="152">
        <v>12494.04344640132</v>
      </c>
      <c r="J143" s="152">
        <v>1869.0341208702052</v>
      </c>
    </row>
    <row r="144" spans="1:13" x14ac:dyDescent="0.25">
      <c r="B144" s="79" t="s">
        <v>877</v>
      </c>
    </row>
    <row r="145" spans="1:10" x14ac:dyDescent="0.25">
      <c r="B145" s="79" t="s">
        <v>631</v>
      </c>
    </row>
    <row r="148" spans="1:10" x14ac:dyDescent="0.25">
      <c r="A148" s="10" t="s">
        <v>460</v>
      </c>
      <c r="B148" s="32" t="s">
        <v>888</v>
      </c>
    </row>
    <row r="149" spans="1:10" ht="12.95" customHeight="1" x14ac:dyDescent="0.25">
      <c r="B149" s="35"/>
      <c r="C149" s="774">
        <v>2014</v>
      </c>
      <c r="D149" s="775"/>
      <c r="E149" s="774">
        <v>2015</v>
      </c>
      <c r="F149" s="775"/>
      <c r="G149" s="774">
        <v>2016</v>
      </c>
      <c r="H149" s="775"/>
      <c r="I149" s="774" t="s">
        <v>31</v>
      </c>
      <c r="J149" s="775"/>
    </row>
    <row r="150" spans="1:10" ht="12.95" customHeight="1" x14ac:dyDescent="0.25">
      <c r="B150" s="35"/>
      <c r="C150" s="297" t="s">
        <v>3</v>
      </c>
      <c r="D150" s="297" t="s">
        <v>94</v>
      </c>
      <c r="E150" s="297" t="s">
        <v>3</v>
      </c>
      <c r="F150" s="297" t="s">
        <v>94</v>
      </c>
      <c r="G150" s="297" t="s">
        <v>3</v>
      </c>
      <c r="H150" s="297" t="s">
        <v>94</v>
      </c>
      <c r="I150" s="297" t="s">
        <v>3</v>
      </c>
      <c r="J150" s="297" t="s">
        <v>94</v>
      </c>
    </row>
    <row r="151" spans="1:10" ht="12.95" customHeight="1" x14ac:dyDescent="0.25">
      <c r="B151" s="34" t="s">
        <v>453</v>
      </c>
      <c r="C151" s="152">
        <v>125</v>
      </c>
      <c r="D151" s="152">
        <v>29</v>
      </c>
      <c r="E151" s="152">
        <v>120</v>
      </c>
      <c r="F151" s="152">
        <v>18</v>
      </c>
      <c r="G151" s="152">
        <v>119</v>
      </c>
      <c r="H151" s="152">
        <v>36</v>
      </c>
      <c r="I151" s="152">
        <v>364</v>
      </c>
      <c r="J151" s="152">
        <v>83</v>
      </c>
    </row>
    <row r="152" spans="1:10" ht="12.95" customHeight="1" x14ac:dyDescent="0.25">
      <c r="B152" s="34" t="s">
        <v>454</v>
      </c>
      <c r="C152" s="152">
        <v>176</v>
      </c>
      <c r="D152" s="152">
        <v>31</v>
      </c>
      <c r="E152" s="152">
        <v>176</v>
      </c>
      <c r="F152" s="152">
        <v>31</v>
      </c>
      <c r="G152" s="152">
        <v>157</v>
      </c>
      <c r="H152" s="152">
        <v>34</v>
      </c>
      <c r="I152" s="152">
        <v>509</v>
      </c>
      <c r="J152" s="152">
        <v>96</v>
      </c>
    </row>
    <row r="153" spans="1:10" ht="12.95" customHeight="1" x14ac:dyDescent="0.25">
      <c r="B153" s="34" t="s">
        <v>455</v>
      </c>
      <c r="C153" s="152">
        <v>78</v>
      </c>
      <c r="D153" s="152">
        <v>15</v>
      </c>
      <c r="E153" s="152">
        <v>72</v>
      </c>
      <c r="F153" s="152">
        <v>20</v>
      </c>
      <c r="G153" s="152">
        <v>52</v>
      </c>
      <c r="H153" s="152">
        <v>15</v>
      </c>
      <c r="I153" s="152">
        <v>202</v>
      </c>
      <c r="J153" s="152">
        <v>50</v>
      </c>
    </row>
    <row r="154" spans="1:10" ht="12.95" customHeight="1" x14ac:dyDescent="0.25">
      <c r="B154" s="34" t="s">
        <v>456</v>
      </c>
      <c r="C154" s="152">
        <v>69</v>
      </c>
      <c r="D154" s="152">
        <v>7</v>
      </c>
      <c r="E154" s="152">
        <v>129</v>
      </c>
      <c r="F154" s="152">
        <v>10</v>
      </c>
      <c r="G154" s="152">
        <v>64</v>
      </c>
      <c r="H154" s="152">
        <v>6</v>
      </c>
      <c r="I154" s="152">
        <v>262</v>
      </c>
      <c r="J154" s="152">
        <v>23</v>
      </c>
    </row>
    <row r="155" spans="1:10" ht="12.95" customHeight="1" x14ac:dyDescent="0.25">
      <c r="B155" s="34" t="s">
        <v>457</v>
      </c>
      <c r="C155" s="152">
        <v>43</v>
      </c>
      <c r="D155" s="152">
        <v>3</v>
      </c>
      <c r="E155" s="152">
        <v>46</v>
      </c>
      <c r="F155" s="152">
        <v>4</v>
      </c>
      <c r="G155" s="152">
        <v>33</v>
      </c>
      <c r="H155" s="152">
        <v>5</v>
      </c>
      <c r="I155" s="152">
        <v>122</v>
      </c>
      <c r="J155" s="152">
        <v>12</v>
      </c>
    </row>
    <row r="156" spans="1:10" ht="12.95" customHeight="1" x14ac:dyDescent="0.25">
      <c r="B156" s="34" t="s">
        <v>458</v>
      </c>
      <c r="C156" s="152">
        <v>248</v>
      </c>
      <c r="D156" s="152">
        <v>33</v>
      </c>
      <c r="E156" s="152">
        <v>255</v>
      </c>
      <c r="F156" s="152">
        <v>29</v>
      </c>
      <c r="G156" s="152">
        <v>164</v>
      </c>
      <c r="H156" s="152">
        <v>32</v>
      </c>
      <c r="I156" s="152">
        <v>667</v>
      </c>
      <c r="J156" s="152">
        <v>94</v>
      </c>
    </row>
    <row r="157" spans="1:10" ht="12.95" customHeight="1" x14ac:dyDescent="0.25">
      <c r="B157" s="34" t="s">
        <v>459</v>
      </c>
      <c r="C157" s="152">
        <v>60</v>
      </c>
      <c r="D157" s="152">
        <v>18</v>
      </c>
      <c r="E157" s="152">
        <v>57</v>
      </c>
      <c r="F157" s="152">
        <v>10</v>
      </c>
      <c r="G157" s="152">
        <v>68</v>
      </c>
      <c r="H157" s="152">
        <v>36</v>
      </c>
      <c r="I157" s="152">
        <v>185</v>
      </c>
      <c r="J157" s="152">
        <v>64</v>
      </c>
    </row>
    <row r="158" spans="1:10" ht="12.95" customHeight="1" x14ac:dyDescent="0.25">
      <c r="B158" s="34" t="s">
        <v>31</v>
      </c>
      <c r="C158" s="152">
        <v>799</v>
      </c>
      <c r="D158" s="152">
        <v>136</v>
      </c>
      <c r="E158" s="152">
        <v>855</v>
      </c>
      <c r="F158" s="152">
        <v>122</v>
      </c>
      <c r="G158" s="152">
        <v>657</v>
      </c>
      <c r="H158" s="152">
        <v>164</v>
      </c>
      <c r="I158" s="152">
        <v>2311</v>
      </c>
      <c r="J158" s="152">
        <v>422</v>
      </c>
    </row>
    <row r="159" spans="1:10" x14ac:dyDescent="0.25">
      <c r="B159" s="79" t="s">
        <v>877</v>
      </c>
    </row>
    <row r="160" spans="1:10" x14ac:dyDescent="0.25">
      <c r="B160" s="79" t="s">
        <v>631</v>
      </c>
    </row>
    <row r="163" spans="1:6" x14ac:dyDescent="0.25">
      <c r="A163" s="49" t="s">
        <v>461</v>
      </c>
      <c r="B163" s="49" t="s">
        <v>894</v>
      </c>
    </row>
    <row r="164" spans="1:6" ht="12.95" customHeight="1" x14ac:dyDescent="0.25">
      <c r="B164" s="311"/>
      <c r="C164" s="312">
        <v>2014</v>
      </c>
      <c r="D164" s="312">
        <v>2015</v>
      </c>
      <c r="E164" s="312">
        <v>2016</v>
      </c>
      <c r="F164" s="312" t="s">
        <v>31</v>
      </c>
    </row>
    <row r="165" spans="1:6" ht="12.95" customHeight="1" x14ac:dyDescent="0.25">
      <c r="B165" s="34" t="s">
        <v>453</v>
      </c>
      <c r="C165" s="562">
        <v>29.984611313022302</v>
      </c>
      <c r="D165" s="562">
        <v>42.633908970797656</v>
      </c>
      <c r="E165" s="562">
        <v>35.531298385197275</v>
      </c>
      <c r="F165" s="562">
        <v>35.133624474928993</v>
      </c>
    </row>
    <row r="166" spans="1:6" ht="12.95" customHeight="1" x14ac:dyDescent="0.25">
      <c r="B166" s="34" t="s">
        <v>454</v>
      </c>
      <c r="C166" s="562">
        <v>32.008891061164491</v>
      </c>
      <c r="D166" s="562">
        <v>53.517790645006016</v>
      </c>
      <c r="E166" s="562">
        <v>25.258633342639971</v>
      </c>
      <c r="F166" s="562">
        <v>36.563756943135878</v>
      </c>
    </row>
    <row r="167" spans="1:6" ht="12.95" customHeight="1" x14ac:dyDescent="0.25">
      <c r="B167" s="34" t="s">
        <v>455</v>
      </c>
      <c r="C167" s="562">
        <v>32.621029333266918</v>
      </c>
      <c r="D167" s="562">
        <v>50.599661667612807</v>
      </c>
      <c r="E167" s="562">
        <v>32.377403436472399</v>
      </c>
      <c r="F167" s="562">
        <v>39.73939449796692</v>
      </c>
    </row>
    <row r="168" spans="1:6" ht="12.95" customHeight="1" x14ac:dyDescent="0.25">
      <c r="B168" s="34" t="s">
        <v>456</v>
      </c>
      <c r="C168" s="562">
        <v>24.166977647253507</v>
      </c>
      <c r="D168" s="562">
        <v>21.151252991065014</v>
      </c>
      <c r="E168" s="562">
        <v>30.33817413595942</v>
      </c>
      <c r="F168" s="562">
        <v>24.465670359007881</v>
      </c>
    </row>
    <row r="169" spans="1:6" ht="12.95" customHeight="1" x14ac:dyDescent="0.25">
      <c r="B169" s="34" t="s">
        <v>457</v>
      </c>
      <c r="C169" s="562">
        <v>32.085094871586101</v>
      </c>
      <c r="D169" s="562">
        <v>14.42196084275904</v>
      </c>
      <c r="E169" s="562">
        <v>24.173982647509025</v>
      </c>
      <c r="F169" s="562">
        <v>22.901086768611634</v>
      </c>
    </row>
    <row r="170" spans="1:6" ht="12.95" customHeight="1" x14ac:dyDescent="0.25">
      <c r="B170" s="34" t="s">
        <v>458</v>
      </c>
      <c r="C170" s="562">
        <v>38.955641811154443</v>
      </c>
      <c r="D170" s="562">
        <v>43.34795670607749</v>
      </c>
      <c r="E170" s="562">
        <v>55.920728281657631</v>
      </c>
      <c r="F170" s="562">
        <v>46.086066268695618</v>
      </c>
    </row>
    <row r="171" spans="1:6" ht="12.95" customHeight="1" x14ac:dyDescent="0.25">
      <c r="B171" s="34" t="s">
        <v>459</v>
      </c>
      <c r="C171" s="562">
        <v>52.291910360556372</v>
      </c>
      <c r="D171" s="562">
        <v>60.140729081532228</v>
      </c>
      <c r="E171" s="562">
        <v>63.400416962417566</v>
      </c>
      <c r="F171" s="562">
        <v>59.766823249255772</v>
      </c>
    </row>
    <row r="172" spans="1:6" ht="12.95" customHeight="1" x14ac:dyDescent="0.25">
      <c r="B172" s="34" t="s">
        <v>31</v>
      </c>
      <c r="C172" s="562">
        <v>35.612937392473484</v>
      </c>
      <c r="D172" s="562">
        <v>45.62420912618898</v>
      </c>
      <c r="E172" s="562">
        <v>42.672918297422704</v>
      </c>
      <c r="F172" s="562">
        <v>41.250880567651123</v>
      </c>
    </row>
    <row r="173" spans="1:6" x14ac:dyDescent="0.25">
      <c r="B173" s="79" t="s">
        <v>879</v>
      </c>
    </row>
    <row r="174" spans="1:6" x14ac:dyDescent="0.25">
      <c r="B174" s="79" t="s">
        <v>631</v>
      </c>
    </row>
    <row r="177" spans="1:11" x14ac:dyDescent="0.25">
      <c r="A177" s="10" t="s">
        <v>462</v>
      </c>
      <c r="B177" s="32" t="s">
        <v>886</v>
      </c>
    </row>
    <row r="178" spans="1:11" ht="12.95" customHeight="1" x14ac:dyDescent="0.25">
      <c r="B178" s="35"/>
      <c r="C178" s="774">
        <v>2014</v>
      </c>
      <c r="D178" s="775"/>
      <c r="E178" s="774">
        <v>2015</v>
      </c>
      <c r="F178" s="775"/>
      <c r="G178" s="774">
        <v>2016</v>
      </c>
      <c r="H178" s="775"/>
      <c r="I178" s="774" t="s">
        <v>31</v>
      </c>
      <c r="J178" s="775"/>
    </row>
    <row r="179" spans="1:11" ht="12.95" customHeight="1" x14ac:dyDescent="0.25">
      <c r="B179" s="35"/>
      <c r="C179" s="297" t="s">
        <v>436</v>
      </c>
      <c r="D179" s="297" t="s">
        <v>6</v>
      </c>
      <c r="E179" s="297" t="s">
        <v>436</v>
      </c>
      <c r="F179" s="297" t="s">
        <v>6</v>
      </c>
      <c r="G179" s="297" t="s">
        <v>436</v>
      </c>
      <c r="H179" s="297" t="s">
        <v>6</v>
      </c>
      <c r="I179" s="297" t="s">
        <v>436</v>
      </c>
      <c r="J179" s="297" t="s">
        <v>6</v>
      </c>
    </row>
    <row r="180" spans="1:11" ht="12.95" customHeight="1" x14ac:dyDescent="0.25">
      <c r="B180" s="34" t="s">
        <v>453</v>
      </c>
      <c r="C180" s="327">
        <v>0.23200000000000004</v>
      </c>
      <c r="D180" s="327">
        <v>0.24151568822417344</v>
      </c>
      <c r="E180" s="327">
        <v>0.15</v>
      </c>
      <c r="F180" s="327">
        <v>5.2076554535191326E-2</v>
      </c>
      <c r="G180" s="327">
        <v>0.30252100840336132</v>
      </c>
      <c r="H180" s="327">
        <v>0.22290593703437322</v>
      </c>
      <c r="I180" s="327">
        <v>0.22802197802197802</v>
      </c>
      <c r="J180" s="327">
        <v>0.13762043857657852</v>
      </c>
      <c r="K180" s="564"/>
    </row>
    <row r="181" spans="1:11" ht="12.95" customHeight="1" x14ac:dyDescent="0.25">
      <c r="B181" s="34" t="s">
        <v>454</v>
      </c>
      <c r="C181" s="327">
        <v>0.17613636363636365</v>
      </c>
      <c r="D181" s="327">
        <v>0.20090742163756584</v>
      </c>
      <c r="E181" s="327">
        <v>0.17613636363636365</v>
      </c>
      <c r="F181" s="327">
        <v>0.21562402964299493</v>
      </c>
      <c r="G181" s="327">
        <v>0.21656050955414013</v>
      </c>
      <c r="H181" s="327">
        <v>0.1521295870088222</v>
      </c>
      <c r="I181" s="327">
        <v>0.18860510805500982</v>
      </c>
      <c r="J181" s="327">
        <v>0.19254472381817822</v>
      </c>
      <c r="K181" s="564"/>
    </row>
    <row r="182" spans="1:11" ht="12.95" customHeight="1" x14ac:dyDescent="0.25">
      <c r="B182" s="34" t="s">
        <v>455</v>
      </c>
      <c r="C182" s="327">
        <v>0.19230769230769235</v>
      </c>
      <c r="D182" s="327">
        <v>0.21392419345574074</v>
      </c>
      <c r="E182" s="327">
        <v>0.27777777777777779</v>
      </c>
      <c r="F182" s="327">
        <v>0.20850255066862966</v>
      </c>
      <c r="G182" s="327">
        <v>0.28846153846153844</v>
      </c>
      <c r="H182" s="327">
        <v>0.24079880511769486</v>
      </c>
      <c r="I182" s="327">
        <v>0.24752475247524752</v>
      </c>
      <c r="J182" s="327">
        <v>0.21960194194145008</v>
      </c>
      <c r="K182" s="564"/>
    </row>
    <row r="183" spans="1:11" ht="12.95" customHeight="1" x14ac:dyDescent="0.25">
      <c r="B183" s="34" t="s">
        <v>456</v>
      </c>
      <c r="C183" s="327">
        <v>0.10144927536231885</v>
      </c>
      <c r="D183" s="327">
        <v>8.4546850957691183E-2</v>
      </c>
      <c r="E183" s="327">
        <v>7.7519379844961239E-2</v>
      </c>
      <c r="F183" s="327">
        <v>4.2262216590390776E-2</v>
      </c>
      <c r="G183" s="327">
        <v>9.375E-2</v>
      </c>
      <c r="H183" s="327">
        <v>6.8387464285833491E-2</v>
      </c>
      <c r="I183" s="327">
        <v>8.7786259541984726E-2</v>
      </c>
      <c r="J183" s="327">
        <v>5.9352500286768549E-2</v>
      </c>
      <c r="K183" s="564"/>
    </row>
    <row r="184" spans="1:11" ht="12.95" customHeight="1" x14ac:dyDescent="0.25">
      <c r="B184" s="34" t="s">
        <v>457</v>
      </c>
      <c r="C184" s="327">
        <v>6.9767441860465115E-2</v>
      </c>
      <c r="D184" s="327">
        <v>3.438950159677772E-2</v>
      </c>
      <c r="E184" s="327">
        <v>8.6956521739130432E-2</v>
      </c>
      <c r="F184" s="327">
        <v>3.6652791526177883E-2</v>
      </c>
      <c r="G184" s="327">
        <v>0.15151515151515152</v>
      </c>
      <c r="H184" s="327">
        <v>0.15636968607832868</v>
      </c>
      <c r="I184" s="327">
        <v>9.8360655737704916E-2</v>
      </c>
      <c r="J184" s="327">
        <v>6.2632918836061299E-2</v>
      </c>
      <c r="K184" s="564"/>
    </row>
    <row r="185" spans="1:11" ht="12.95" customHeight="1" x14ac:dyDescent="0.25">
      <c r="B185" s="34" t="s">
        <v>458</v>
      </c>
      <c r="C185" s="327">
        <v>0.13306451612903225</v>
      </c>
      <c r="D185" s="327">
        <v>0.11027003613446969</v>
      </c>
      <c r="E185" s="327">
        <v>0.11372549019607843</v>
      </c>
      <c r="F185" s="327">
        <v>8.0967517033729314E-2</v>
      </c>
      <c r="G185" s="327">
        <v>0.1951219512195122</v>
      </c>
      <c r="H185" s="327">
        <v>0.13784153230463278</v>
      </c>
      <c r="I185" s="327">
        <v>0.1409295352323838</v>
      </c>
      <c r="J185" s="327">
        <v>0.10308600028182652</v>
      </c>
      <c r="K185" s="564"/>
    </row>
    <row r="186" spans="1:11" ht="12.95" customHeight="1" x14ac:dyDescent="0.25">
      <c r="B186" s="34" t="s">
        <v>459</v>
      </c>
      <c r="C186" s="327">
        <v>0.3</v>
      </c>
      <c r="D186" s="327">
        <v>0.42550856827376593</v>
      </c>
      <c r="E186" s="327">
        <v>0.17543859649122806</v>
      </c>
      <c r="F186" s="327">
        <v>0.16419592233974448</v>
      </c>
      <c r="G186" s="327">
        <v>0.52941176470588236</v>
      </c>
      <c r="H186" s="327">
        <v>0.35086201167753023</v>
      </c>
      <c r="I186" s="327">
        <v>0.34594594594594597</v>
      </c>
      <c r="J186" s="327">
        <v>0.30282039224586393</v>
      </c>
      <c r="K186" s="564"/>
    </row>
    <row r="187" spans="1:11" ht="12.95" customHeight="1" x14ac:dyDescent="0.25">
      <c r="B187" s="34" t="s">
        <v>31</v>
      </c>
      <c r="C187" s="327">
        <v>0.1702127659574468</v>
      </c>
      <c r="D187" s="327">
        <v>0.17852432777668487</v>
      </c>
      <c r="E187" s="327">
        <v>0.14269005847953217</v>
      </c>
      <c r="F187" s="327">
        <v>0.11599986762639493</v>
      </c>
      <c r="G187" s="327">
        <v>0.24961948249619481</v>
      </c>
      <c r="H187" s="327">
        <v>0.17351117805661351</v>
      </c>
      <c r="I187" s="327">
        <v>0.18260493292946778</v>
      </c>
      <c r="J187" s="327">
        <v>0.14958027843386379</v>
      </c>
      <c r="K187" s="564"/>
    </row>
    <row r="188" spans="1:11" x14ac:dyDescent="0.25">
      <c r="B188" s="79" t="s">
        <v>877</v>
      </c>
    </row>
    <row r="189" spans="1:11" x14ac:dyDescent="0.25">
      <c r="B189" s="79" t="s">
        <v>631</v>
      </c>
    </row>
    <row r="191" spans="1:11" x14ac:dyDescent="0.25">
      <c r="A191" s="49" t="s">
        <v>905</v>
      </c>
      <c r="B191" s="49" t="s">
        <v>885</v>
      </c>
    </row>
    <row r="192" spans="1:11" x14ac:dyDescent="0.25">
      <c r="B192" s="311"/>
      <c r="C192" s="559">
        <v>2014</v>
      </c>
      <c r="D192" s="559">
        <v>2015</v>
      </c>
      <c r="E192" s="559">
        <v>2016</v>
      </c>
      <c r="F192" s="559" t="s">
        <v>895</v>
      </c>
    </row>
    <row r="193" spans="1:13" x14ac:dyDescent="0.25">
      <c r="B193" s="557" t="s">
        <v>453</v>
      </c>
      <c r="C193" s="558">
        <v>869.55372807764672</v>
      </c>
      <c r="D193" s="558">
        <v>767.41036147435784</v>
      </c>
      <c r="E193" s="558">
        <v>1279.1267418671018</v>
      </c>
      <c r="F193" s="558">
        <v>2916.0908314191065</v>
      </c>
    </row>
    <row r="194" spans="1:13" x14ac:dyDescent="0.25">
      <c r="B194" s="557" t="s">
        <v>454</v>
      </c>
      <c r="C194" s="558">
        <v>992.27562289609921</v>
      </c>
      <c r="D194" s="558">
        <v>1659.0515099951865</v>
      </c>
      <c r="E194" s="558">
        <v>858.79353364975907</v>
      </c>
      <c r="F194" s="558">
        <v>3510.1206665410446</v>
      </c>
    </row>
    <row r="195" spans="1:13" x14ac:dyDescent="0.25">
      <c r="B195" s="557" t="s">
        <v>455</v>
      </c>
      <c r="C195" s="558">
        <v>489.31543999900373</v>
      </c>
      <c r="D195" s="558">
        <v>1011.9932333522562</v>
      </c>
      <c r="E195" s="558">
        <v>485.66105154708595</v>
      </c>
      <c r="F195" s="558">
        <v>1986.9697248983459</v>
      </c>
    </row>
    <row r="196" spans="1:13" x14ac:dyDescent="0.25">
      <c r="B196" s="557" t="s">
        <v>456</v>
      </c>
      <c r="C196" s="558">
        <v>169.16884353077455</v>
      </c>
      <c r="D196" s="558">
        <v>211.51252991065016</v>
      </c>
      <c r="E196" s="558">
        <v>182.02904481575652</v>
      </c>
      <c r="F196" s="558">
        <v>562.71041825718123</v>
      </c>
    </row>
    <row r="197" spans="1:13" x14ac:dyDescent="0.25">
      <c r="B197" s="557" t="s">
        <v>457</v>
      </c>
      <c r="C197" s="558">
        <v>96.25528461475831</v>
      </c>
      <c r="D197" s="558">
        <v>57.687843371036159</v>
      </c>
      <c r="E197" s="558">
        <v>120.86991323754512</v>
      </c>
      <c r="F197" s="558">
        <v>274.81304122333961</v>
      </c>
    </row>
    <row r="198" spans="1:13" x14ac:dyDescent="0.25">
      <c r="B198" s="557" t="s">
        <v>458</v>
      </c>
      <c r="C198" s="558">
        <v>1285.5361797680966</v>
      </c>
      <c r="D198" s="558">
        <v>1257.0907444762472</v>
      </c>
      <c r="E198" s="558">
        <v>1789.4633050130442</v>
      </c>
      <c r="F198" s="558">
        <v>4332.0902292573883</v>
      </c>
    </row>
    <row r="199" spans="1:13" x14ac:dyDescent="0.25">
      <c r="B199" s="557" t="s">
        <v>459</v>
      </c>
      <c r="C199" s="558">
        <v>941.25438649001467</v>
      </c>
      <c r="D199" s="558">
        <v>601.40729081532231</v>
      </c>
      <c r="E199" s="558">
        <v>2282.4150106470324</v>
      </c>
      <c r="F199" s="558">
        <v>3825.0766879523694</v>
      </c>
    </row>
    <row r="200" spans="1:13" x14ac:dyDescent="0.25">
      <c r="B200" s="557" t="s">
        <v>300</v>
      </c>
      <c r="C200" s="558">
        <v>4843.3594853763934</v>
      </c>
      <c r="D200" s="558">
        <v>5566.1535133950556</v>
      </c>
      <c r="E200" s="558">
        <v>6998.3586007773238</v>
      </c>
      <c r="F200" s="558">
        <v>17407.871599548773</v>
      </c>
    </row>
    <row r="201" spans="1:13" x14ac:dyDescent="0.25">
      <c r="B201" s="79" t="s">
        <v>877</v>
      </c>
    </row>
    <row r="202" spans="1:13" x14ac:dyDescent="0.25">
      <c r="B202" s="79" t="s">
        <v>631</v>
      </c>
    </row>
    <row r="204" spans="1:13" ht="21.75" thickBot="1" x14ac:dyDescent="0.3">
      <c r="A204" s="44" t="s">
        <v>359</v>
      </c>
      <c r="B204" s="51"/>
      <c r="C204" s="51"/>
      <c r="D204" s="51"/>
      <c r="E204" s="51"/>
      <c r="F204" s="51"/>
      <c r="G204" s="51"/>
      <c r="H204" s="51"/>
      <c r="I204" s="51"/>
      <c r="J204" s="51"/>
      <c r="K204" s="51"/>
      <c r="L204" s="51"/>
      <c r="M204" s="51"/>
    </row>
    <row r="206" spans="1:13" x14ac:dyDescent="0.25">
      <c r="A206" s="10" t="s">
        <v>466</v>
      </c>
      <c r="B206" s="32" t="s">
        <v>893</v>
      </c>
    </row>
    <row r="207" spans="1:13" x14ac:dyDescent="0.25">
      <c r="B207" s="35"/>
      <c r="C207" s="774">
        <v>2014</v>
      </c>
      <c r="D207" s="775"/>
      <c r="E207" s="774">
        <v>2015</v>
      </c>
      <c r="F207" s="775"/>
      <c r="G207" s="774">
        <v>2016</v>
      </c>
      <c r="H207" s="775"/>
      <c r="I207" s="774" t="s">
        <v>31</v>
      </c>
      <c r="J207" s="775"/>
    </row>
    <row r="208" spans="1:13" ht="12.95" customHeight="1" x14ac:dyDescent="0.25">
      <c r="B208" s="35"/>
      <c r="C208" s="297" t="s">
        <v>5</v>
      </c>
      <c r="D208" s="297" t="s">
        <v>6</v>
      </c>
      <c r="E208" s="297" t="s">
        <v>5</v>
      </c>
      <c r="F208" s="297" t="s">
        <v>6</v>
      </c>
      <c r="G208" s="297" t="s">
        <v>5</v>
      </c>
      <c r="H208" s="297" t="s">
        <v>6</v>
      </c>
      <c r="I208" s="297" t="s">
        <v>5</v>
      </c>
      <c r="J208" s="297" t="s">
        <v>6</v>
      </c>
    </row>
    <row r="209" spans="1:10" ht="12.95" customHeight="1" x14ac:dyDescent="0.25">
      <c r="B209" s="34" t="s">
        <v>463</v>
      </c>
      <c r="C209" s="152">
        <v>0</v>
      </c>
      <c r="D209" s="152">
        <v>0</v>
      </c>
      <c r="E209" s="152">
        <v>233.45093725317093</v>
      </c>
      <c r="F209" s="152">
        <v>7.5682374352232999</v>
      </c>
      <c r="G209" s="152">
        <v>462.14680104311407</v>
      </c>
      <c r="H209" s="152">
        <v>3.63145675118994</v>
      </c>
      <c r="I209" s="152">
        <v>695.597738296285</v>
      </c>
      <c r="J209" s="152">
        <v>11.19969418641324</v>
      </c>
    </row>
    <row r="210" spans="1:10" ht="12.95" customHeight="1" x14ac:dyDescent="0.25">
      <c r="B210" s="34" t="s">
        <v>464</v>
      </c>
      <c r="C210" s="152">
        <v>80.989387443420569</v>
      </c>
      <c r="D210" s="152">
        <v>14.422708938264634</v>
      </c>
      <c r="E210" s="152">
        <v>112.95302314436167</v>
      </c>
      <c r="F210" s="152">
        <v>11.184889162031475</v>
      </c>
      <c r="G210" s="152">
        <v>60.164720723836503</v>
      </c>
      <c r="H210" s="152">
        <v>5.6883256272359999</v>
      </c>
      <c r="I210" s="152">
        <v>254.10713131161873</v>
      </c>
      <c r="J210" s="152">
        <v>31.295923727532109</v>
      </c>
    </row>
    <row r="211" spans="1:10" ht="12.95" customHeight="1" x14ac:dyDescent="0.25">
      <c r="B211" s="34" t="s">
        <v>465</v>
      </c>
      <c r="C211" s="152">
        <v>3.5176501449304229</v>
      </c>
      <c r="D211" s="152">
        <v>0</v>
      </c>
      <c r="E211" s="152">
        <v>78.567875672664343</v>
      </c>
      <c r="F211" s="152">
        <v>12.504367513675124</v>
      </c>
      <c r="G211" s="152">
        <v>0</v>
      </c>
      <c r="H211" s="152">
        <v>0</v>
      </c>
      <c r="I211" s="152">
        <v>82.085525817594771</v>
      </c>
      <c r="J211" s="152">
        <v>12.504367513675124</v>
      </c>
    </row>
    <row r="212" spans="1:10" ht="12.95" customHeight="1" x14ac:dyDescent="0.25">
      <c r="B212" s="34" t="s">
        <v>31</v>
      </c>
      <c r="C212" s="152">
        <v>84.507037588350983</v>
      </c>
      <c r="D212" s="152">
        <v>14.422708938264634</v>
      </c>
      <c r="E212" s="152">
        <v>424.97183607019696</v>
      </c>
      <c r="F212" s="152">
        <v>31.257494110929898</v>
      </c>
      <c r="G212" s="152">
        <v>522.31152176695059</v>
      </c>
      <c r="H212" s="152">
        <v>9.3197823784259413</v>
      </c>
      <c r="I212" s="152">
        <v>1031.7903954254984</v>
      </c>
      <c r="J212" s="152">
        <v>54.999985427620473</v>
      </c>
    </row>
    <row r="213" spans="1:10" ht="12.95" customHeight="1" x14ac:dyDescent="0.25">
      <c r="B213" s="79" t="s">
        <v>877</v>
      </c>
    </row>
    <row r="214" spans="1:10" x14ac:dyDescent="0.25">
      <c r="B214" s="79" t="s">
        <v>631</v>
      </c>
    </row>
    <row r="217" spans="1:10" x14ac:dyDescent="0.25">
      <c r="A217" s="10" t="s">
        <v>467</v>
      </c>
      <c r="B217" s="32" t="s">
        <v>888</v>
      </c>
    </row>
    <row r="218" spans="1:10" ht="12.95" customHeight="1" x14ac:dyDescent="0.25">
      <c r="B218" s="35"/>
      <c r="C218" s="774">
        <v>2014</v>
      </c>
      <c r="D218" s="775"/>
      <c r="E218" s="774">
        <v>2015</v>
      </c>
      <c r="F218" s="775"/>
      <c r="G218" s="774">
        <v>2016</v>
      </c>
      <c r="H218" s="775"/>
      <c r="I218" s="774" t="s">
        <v>31</v>
      </c>
      <c r="J218" s="775"/>
    </row>
    <row r="219" spans="1:10" ht="12.95" customHeight="1" x14ac:dyDescent="0.25">
      <c r="B219" s="35"/>
      <c r="C219" s="297" t="s">
        <v>3</v>
      </c>
      <c r="D219" s="297" t="s">
        <v>94</v>
      </c>
      <c r="E219" s="297" t="s">
        <v>3</v>
      </c>
      <c r="F219" s="297" t="s">
        <v>94</v>
      </c>
      <c r="G219" s="297" t="s">
        <v>3</v>
      </c>
      <c r="H219" s="297" t="s">
        <v>94</v>
      </c>
      <c r="I219" s="297" t="s">
        <v>3</v>
      </c>
      <c r="J219" s="297" t="s">
        <v>94</v>
      </c>
    </row>
    <row r="220" spans="1:10" ht="12.95" customHeight="1" x14ac:dyDescent="0.25">
      <c r="B220" s="34" t="s">
        <v>463</v>
      </c>
      <c r="C220" s="152">
        <v>0</v>
      </c>
      <c r="D220" s="152">
        <v>0</v>
      </c>
      <c r="E220" s="152">
        <v>55</v>
      </c>
      <c r="F220" s="152">
        <v>2</v>
      </c>
      <c r="G220" s="152">
        <v>95</v>
      </c>
      <c r="H220" s="152">
        <v>1</v>
      </c>
      <c r="I220" s="152">
        <v>150</v>
      </c>
      <c r="J220" s="152">
        <v>3</v>
      </c>
    </row>
    <row r="221" spans="1:10" ht="12.95" customHeight="1" x14ac:dyDescent="0.25">
      <c r="B221" s="34" t="s">
        <v>464</v>
      </c>
      <c r="C221" s="152">
        <v>34</v>
      </c>
      <c r="D221" s="152">
        <v>6</v>
      </c>
      <c r="E221" s="152">
        <v>44</v>
      </c>
      <c r="F221" s="152">
        <v>6</v>
      </c>
      <c r="G221" s="152">
        <v>23</v>
      </c>
      <c r="H221" s="152">
        <v>3</v>
      </c>
      <c r="I221" s="152">
        <v>101</v>
      </c>
      <c r="J221" s="152">
        <v>15</v>
      </c>
    </row>
    <row r="222" spans="1:10" ht="12.95" customHeight="1" x14ac:dyDescent="0.25">
      <c r="B222" s="34" t="s">
        <v>465</v>
      </c>
      <c r="C222" s="152">
        <v>4</v>
      </c>
      <c r="D222" s="152">
        <v>0</v>
      </c>
      <c r="E222" s="152">
        <v>49</v>
      </c>
      <c r="F222" s="152">
        <v>7</v>
      </c>
      <c r="G222" s="152">
        <v>0</v>
      </c>
      <c r="H222" s="152">
        <v>0</v>
      </c>
      <c r="I222" s="152">
        <v>53</v>
      </c>
      <c r="J222" s="152">
        <v>7</v>
      </c>
    </row>
    <row r="223" spans="1:10" ht="12.95" customHeight="1" x14ac:dyDescent="0.25">
      <c r="B223" s="34" t="s">
        <v>31</v>
      </c>
      <c r="C223" s="152">
        <v>38</v>
      </c>
      <c r="D223" s="152">
        <v>6</v>
      </c>
      <c r="E223" s="152">
        <v>148</v>
      </c>
      <c r="F223" s="152">
        <v>15</v>
      </c>
      <c r="G223" s="152">
        <v>118</v>
      </c>
      <c r="H223" s="152">
        <v>4</v>
      </c>
      <c r="I223" s="152">
        <v>304</v>
      </c>
      <c r="J223" s="152">
        <v>25</v>
      </c>
    </row>
    <row r="224" spans="1:10" x14ac:dyDescent="0.25">
      <c r="B224" s="79" t="s">
        <v>877</v>
      </c>
    </row>
    <row r="225" spans="1:10" x14ac:dyDescent="0.25">
      <c r="B225" s="79" t="s">
        <v>631</v>
      </c>
    </row>
    <row r="228" spans="1:10" x14ac:dyDescent="0.25">
      <c r="A228" s="49" t="s">
        <v>469</v>
      </c>
      <c r="B228" s="49" t="s">
        <v>894</v>
      </c>
    </row>
    <row r="229" spans="1:10" ht="12.95" customHeight="1" x14ac:dyDescent="0.25">
      <c r="B229" s="311"/>
      <c r="C229" s="312">
        <v>2014</v>
      </c>
      <c r="D229" s="312">
        <v>2015</v>
      </c>
      <c r="E229" s="312">
        <v>2016</v>
      </c>
      <c r="F229" s="312" t="s">
        <v>31</v>
      </c>
    </row>
    <row r="230" spans="1:10" ht="12.95" customHeight="1" x14ac:dyDescent="0.25">
      <c r="B230" s="34" t="s">
        <v>463</v>
      </c>
      <c r="C230" s="563">
        <v>0</v>
      </c>
      <c r="D230" s="562">
        <v>17.390501410328451</v>
      </c>
      <c r="E230" s="562">
        <v>9.2456920603498798</v>
      </c>
      <c r="F230" s="562">
        <v>14.675564960335594</v>
      </c>
    </row>
    <row r="231" spans="1:10" ht="12.95" customHeight="1" x14ac:dyDescent="0.25">
      <c r="B231" s="34" t="s">
        <v>464</v>
      </c>
      <c r="C231" s="562">
        <v>17.715827635474515</v>
      </c>
      <c r="D231" s="562">
        <v>16.628654825187624</v>
      </c>
      <c r="E231" s="562">
        <v>20.408470092708502</v>
      </c>
      <c r="F231" s="562">
        <v>17.819487002806557</v>
      </c>
    </row>
    <row r="232" spans="1:10" ht="12.95" customHeight="1" x14ac:dyDescent="0.25">
      <c r="B232" s="34" t="s">
        <v>465</v>
      </c>
      <c r="C232" s="563">
        <v>0</v>
      </c>
      <c r="D232" s="562">
        <v>7.5451234005085706</v>
      </c>
      <c r="E232" s="562">
        <v>0</v>
      </c>
      <c r="F232" s="562">
        <v>7.5451234005085706</v>
      </c>
    </row>
    <row r="233" spans="1:10" ht="12.95" customHeight="1" x14ac:dyDescent="0.25">
      <c r="B233" s="34" t="s">
        <v>31</v>
      </c>
      <c r="C233" s="562">
        <v>17.715827635474515</v>
      </c>
      <c r="D233" s="562">
        <v>12.491253038356176</v>
      </c>
      <c r="E233" s="562">
        <v>17.617775584618848</v>
      </c>
      <c r="F233" s="562">
        <v>14.565394549066605</v>
      </c>
    </row>
    <row r="234" spans="1:10" x14ac:dyDescent="0.25">
      <c r="B234" s="79" t="s">
        <v>877</v>
      </c>
    </row>
    <row r="235" spans="1:10" x14ac:dyDescent="0.25">
      <c r="B235" s="79" t="s">
        <v>631</v>
      </c>
    </row>
    <row r="238" spans="1:10" x14ac:dyDescent="0.25">
      <c r="A238" s="10" t="s">
        <v>468</v>
      </c>
      <c r="B238" s="32" t="s">
        <v>890</v>
      </c>
    </row>
    <row r="239" spans="1:10" ht="12.95" customHeight="1" x14ac:dyDescent="0.25">
      <c r="B239" s="35"/>
      <c r="C239" s="774">
        <v>2014</v>
      </c>
      <c r="D239" s="775"/>
      <c r="E239" s="774">
        <v>2015</v>
      </c>
      <c r="F239" s="775"/>
      <c r="G239" s="774">
        <v>2016</v>
      </c>
      <c r="H239" s="775"/>
      <c r="I239" s="774" t="s">
        <v>31</v>
      </c>
      <c r="J239" s="775"/>
    </row>
    <row r="240" spans="1:10" ht="12.95" customHeight="1" x14ac:dyDescent="0.25">
      <c r="B240" s="35"/>
      <c r="C240" s="297" t="s">
        <v>436</v>
      </c>
      <c r="D240" s="297" t="s">
        <v>6</v>
      </c>
      <c r="E240" s="297" t="s">
        <v>436</v>
      </c>
      <c r="F240" s="297" t="s">
        <v>6</v>
      </c>
      <c r="G240" s="297" t="s">
        <v>436</v>
      </c>
      <c r="H240" s="297" t="s">
        <v>6</v>
      </c>
      <c r="I240" s="297" t="s">
        <v>436</v>
      </c>
      <c r="J240" s="297" t="s">
        <v>6</v>
      </c>
    </row>
    <row r="241" spans="1:10" ht="12.95" customHeight="1" x14ac:dyDescent="0.25">
      <c r="B241" s="34" t="s">
        <v>463</v>
      </c>
      <c r="C241" s="327">
        <v>0</v>
      </c>
      <c r="D241" s="327">
        <v>0</v>
      </c>
      <c r="E241" s="327">
        <v>3.6363636363636362E-2</v>
      </c>
      <c r="F241" s="327">
        <v>3.2418963591547979E-2</v>
      </c>
      <c r="G241" s="327">
        <v>1.0526315789473684E-2</v>
      </c>
      <c r="H241" s="327">
        <v>7.8577991733218954E-3</v>
      </c>
      <c r="I241" s="327">
        <v>0.02</v>
      </c>
      <c r="J241" s="327">
        <v>1.6073528142130096E-2</v>
      </c>
    </row>
    <row r="242" spans="1:10" ht="12.95" customHeight="1" x14ac:dyDescent="0.25">
      <c r="B242" s="34" t="s">
        <v>464</v>
      </c>
      <c r="C242" s="327">
        <v>0.17647058823529413</v>
      </c>
      <c r="D242" s="327">
        <v>0.17808146713469569</v>
      </c>
      <c r="E242" s="327">
        <v>0.13636363636363635</v>
      </c>
      <c r="F242" s="327">
        <v>9.9022486080221378E-2</v>
      </c>
      <c r="G242" s="327">
        <v>0.13043478260869565</v>
      </c>
      <c r="H242" s="327">
        <v>9.4545866062374279E-2</v>
      </c>
      <c r="I242" s="327">
        <v>0.14851485148514851</v>
      </c>
      <c r="J242" s="327">
        <v>0.12303934095507688</v>
      </c>
    </row>
    <row r="243" spans="1:10" ht="12.95" customHeight="1" x14ac:dyDescent="0.25">
      <c r="B243" s="34" t="s">
        <v>465</v>
      </c>
      <c r="C243" s="327">
        <v>0</v>
      </c>
      <c r="D243" s="327">
        <v>0</v>
      </c>
      <c r="E243" s="327">
        <v>0.14285714285714285</v>
      </c>
      <c r="F243" s="327">
        <v>0.1591536923534983</v>
      </c>
      <c r="G243" s="327">
        <v>0</v>
      </c>
      <c r="H243" s="327">
        <v>0</v>
      </c>
      <c r="I243" s="327">
        <v>0.13207547169811321</v>
      </c>
      <c r="J243" s="327">
        <v>0.15236588796814984</v>
      </c>
    </row>
    <row r="244" spans="1:10" ht="12.95" customHeight="1" x14ac:dyDescent="0.25">
      <c r="B244" s="34" t="s">
        <v>31</v>
      </c>
      <c r="C244" s="327">
        <v>0.15789473684210525</v>
      </c>
      <c r="D244" s="327">
        <v>0.17066873185781581</v>
      </c>
      <c r="E244" s="327">
        <v>0.10135135135135136</v>
      </c>
      <c r="F244" s="327">
        <v>7.355191911062732E-2</v>
      </c>
      <c r="G244" s="327">
        <v>3.3898305084745763E-2</v>
      </c>
      <c r="H244" s="327">
        <v>1.7843340592789605E-2</v>
      </c>
      <c r="I244" s="327">
        <v>8.2236842105263164E-2</v>
      </c>
      <c r="J244" s="327">
        <v>5.3168096822527093E-2</v>
      </c>
    </row>
    <row r="245" spans="1:10" x14ac:dyDescent="0.25">
      <c r="B245" s="79" t="s">
        <v>879</v>
      </c>
    </row>
    <row r="246" spans="1:10" x14ac:dyDescent="0.25">
      <c r="B246" s="79" t="s">
        <v>631</v>
      </c>
    </row>
    <row r="248" spans="1:10" x14ac:dyDescent="0.25">
      <c r="A248" s="49" t="s">
        <v>904</v>
      </c>
      <c r="B248" s="49" t="s">
        <v>885</v>
      </c>
    </row>
    <row r="249" spans="1:10" x14ac:dyDescent="0.25">
      <c r="B249" s="557"/>
      <c r="C249" s="559">
        <v>2014</v>
      </c>
      <c r="D249" s="559">
        <v>2015</v>
      </c>
      <c r="E249" s="559">
        <v>2016</v>
      </c>
      <c r="F249" s="559" t="s">
        <v>31</v>
      </c>
    </row>
    <row r="250" spans="1:10" x14ac:dyDescent="0.25">
      <c r="B250" s="557" t="s">
        <v>463</v>
      </c>
      <c r="C250" s="558">
        <v>0</v>
      </c>
      <c r="D250" s="558">
        <v>34.781002820656902</v>
      </c>
      <c r="E250" s="558">
        <v>9.2456920603498798</v>
      </c>
      <c r="F250" s="558">
        <v>44.026694881006783</v>
      </c>
    </row>
    <row r="251" spans="1:10" x14ac:dyDescent="0.25">
      <c r="B251" s="557" t="s">
        <v>464</v>
      </c>
      <c r="C251" s="558">
        <v>106.2949658128471</v>
      </c>
      <c r="D251" s="558">
        <v>99.771928951125744</v>
      </c>
      <c r="E251" s="558">
        <v>61.225410278125501</v>
      </c>
      <c r="F251" s="558">
        <v>267.29230504209835</v>
      </c>
    </row>
    <row r="252" spans="1:10" x14ac:dyDescent="0.25">
      <c r="B252" s="557" t="s">
        <v>465</v>
      </c>
      <c r="C252" s="558">
        <v>0</v>
      </c>
      <c r="D252" s="558">
        <v>52.815863803559992</v>
      </c>
      <c r="E252" s="558">
        <v>0</v>
      </c>
      <c r="F252" s="558">
        <v>52.815863803559992</v>
      </c>
    </row>
    <row r="253" spans="1:10" x14ac:dyDescent="0.25">
      <c r="B253" s="557" t="s">
        <v>31</v>
      </c>
      <c r="C253" s="558">
        <v>106.2949658128471</v>
      </c>
      <c r="D253" s="558">
        <v>187.36879557534263</v>
      </c>
      <c r="E253" s="558">
        <v>70.47110233847539</v>
      </c>
      <c r="F253" s="558">
        <v>364.13486372666512</v>
      </c>
    </row>
    <row r="254" spans="1:10" x14ac:dyDescent="0.25">
      <c r="B254" s="79" t="s">
        <v>877</v>
      </c>
    </row>
    <row r="255" spans="1:10" x14ac:dyDescent="0.25">
      <c r="B255" s="79" t="s">
        <v>631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heetViews>
  <sheetFormatPr defaultRowHeight="15" x14ac:dyDescent="0.25"/>
  <cols>
    <col min="1" max="1" width="20.140625" customWidth="1"/>
    <col min="2" max="4" width="25.7109375" customWidth="1"/>
    <col min="6" max="8" width="25.7109375" customWidth="1"/>
  </cols>
  <sheetData>
    <row r="1" spans="1:4" ht="15.75" thickBot="1" x14ac:dyDescent="0.3"/>
    <row r="2" spans="1:4" ht="12.95" customHeight="1" thickBot="1" x14ac:dyDescent="0.3">
      <c r="A2" t="s">
        <v>1032</v>
      </c>
      <c r="B2" s="706" t="s">
        <v>1042</v>
      </c>
      <c r="C2" s="707" t="s">
        <v>1030</v>
      </c>
      <c r="D2" s="707" t="s">
        <v>1031</v>
      </c>
    </row>
    <row r="3" spans="1:4" ht="107.25" customHeight="1" thickBot="1" x14ac:dyDescent="0.3">
      <c r="B3" s="699" t="s">
        <v>1033</v>
      </c>
      <c r="C3" s="702">
        <v>0.44</v>
      </c>
      <c r="D3" s="699"/>
    </row>
    <row r="4" spans="1:4" ht="86.25" customHeight="1" thickBot="1" x14ac:dyDescent="0.3">
      <c r="B4" s="700" t="s">
        <v>1034</v>
      </c>
      <c r="C4" s="703">
        <v>0.2</v>
      </c>
      <c r="D4" s="700" t="s">
        <v>1040</v>
      </c>
    </row>
    <row r="5" spans="1:4" ht="139.5" customHeight="1" thickBot="1" x14ac:dyDescent="0.3">
      <c r="B5" s="700" t="s">
        <v>1035</v>
      </c>
      <c r="C5" s="703">
        <v>0.2</v>
      </c>
      <c r="D5" s="700" t="s">
        <v>1039</v>
      </c>
    </row>
    <row r="6" spans="1:4" ht="30.75" customHeight="1" thickBot="1" x14ac:dyDescent="0.3">
      <c r="B6" s="700" t="s">
        <v>1036</v>
      </c>
      <c r="C6" s="704">
        <v>3.1E-2</v>
      </c>
      <c r="D6" s="700"/>
    </row>
    <row r="7" spans="1:4" ht="39" customHeight="1" thickBot="1" x14ac:dyDescent="0.3">
      <c r="B7" s="700" t="s">
        <v>1037</v>
      </c>
      <c r="C7" s="704">
        <v>3.1E-2</v>
      </c>
      <c r="D7" s="700"/>
    </row>
    <row r="8" spans="1:4" ht="60" customHeight="1" thickBot="1" x14ac:dyDescent="0.3">
      <c r="B8" s="701" t="s">
        <v>1038</v>
      </c>
      <c r="C8" s="705">
        <v>0</v>
      </c>
      <c r="D8" s="701" t="s">
        <v>1041</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XFD76"/>
  <sheetViews>
    <sheetView zoomScale="70" zoomScaleNormal="70" workbookViewId="0"/>
  </sheetViews>
  <sheetFormatPr defaultColWidth="9.140625" defaultRowHeight="15" x14ac:dyDescent="0.25"/>
  <cols>
    <col min="1" max="1" width="12.42578125" style="18" customWidth="1"/>
    <col min="2" max="2" width="61.5703125" style="18" customWidth="1"/>
    <col min="3" max="13" width="10" style="18" customWidth="1"/>
    <col min="14" max="16384" width="9.140625" style="18"/>
  </cols>
  <sheetData>
    <row r="1" spans="1:23" ht="34.5" x14ac:dyDescent="0.45">
      <c r="A1" s="179" t="s">
        <v>32</v>
      </c>
    </row>
    <row r="4" spans="1:23" x14ac:dyDescent="0.25">
      <c r="A4" s="13" t="s">
        <v>28</v>
      </c>
      <c r="B4" s="14" t="s">
        <v>634</v>
      </c>
      <c r="C4" s="15"/>
      <c r="D4" s="15"/>
      <c r="E4" s="16"/>
    </row>
    <row r="5" spans="1:23" x14ac:dyDescent="0.25">
      <c r="A5" s="16"/>
      <c r="B5" s="19"/>
      <c r="C5" s="20">
        <v>2008</v>
      </c>
      <c r="D5" s="20">
        <v>2009</v>
      </c>
      <c r="E5" s="20">
        <v>2010</v>
      </c>
      <c r="F5" s="20">
        <v>2011</v>
      </c>
      <c r="G5" s="20">
        <v>2012</v>
      </c>
      <c r="H5" s="20">
        <v>2013</v>
      </c>
      <c r="I5" s="20">
        <v>2014</v>
      </c>
      <c r="J5" s="20">
        <v>2015</v>
      </c>
    </row>
    <row r="6" spans="1:23" x14ac:dyDescent="0.25">
      <c r="A6" s="16"/>
      <c r="B6" s="19" t="s">
        <v>29</v>
      </c>
      <c r="C6" s="321">
        <v>1.89</v>
      </c>
      <c r="D6" s="321">
        <v>2.13</v>
      </c>
      <c r="E6" s="321">
        <v>1.96</v>
      </c>
      <c r="F6" s="321">
        <v>1.96</v>
      </c>
      <c r="G6" s="321">
        <v>1.95</v>
      </c>
      <c r="H6" s="321">
        <v>1.88</v>
      </c>
      <c r="I6" s="321">
        <v>1.86</v>
      </c>
      <c r="J6" s="321">
        <v>1.89</v>
      </c>
    </row>
    <row r="7" spans="1:23" x14ac:dyDescent="0.25">
      <c r="A7" s="16"/>
      <c r="B7" s="19" t="s">
        <v>30</v>
      </c>
      <c r="C7" s="321">
        <v>0.82</v>
      </c>
      <c r="D7" s="321">
        <v>0.92</v>
      </c>
      <c r="E7" s="321">
        <v>0.96</v>
      </c>
      <c r="F7" s="321">
        <v>0.98</v>
      </c>
      <c r="G7" s="321">
        <v>1.03</v>
      </c>
      <c r="H7" s="321">
        <v>1.0900000000000001</v>
      </c>
      <c r="I7" s="321">
        <v>1.06</v>
      </c>
      <c r="J7" s="321">
        <v>1.07</v>
      </c>
      <c r="L7" s="15"/>
      <c r="M7" s="15"/>
      <c r="N7" s="15"/>
      <c r="O7" s="15"/>
      <c r="P7" s="15"/>
      <c r="Q7" s="15"/>
      <c r="R7" s="15"/>
      <c r="S7" s="15"/>
      <c r="T7" s="15"/>
      <c r="V7" s="15"/>
      <c r="W7" s="15"/>
    </row>
    <row r="8" spans="1:23" x14ac:dyDescent="0.25">
      <c r="B8" s="19" t="s">
        <v>31</v>
      </c>
      <c r="C8" s="321">
        <v>2.71</v>
      </c>
      <c r="D8" s="321">
        <v>3.06</v>
      </c>
      <c r="E8" s="321">
        <v>2.92</v>
      </c>
      <c r="F8" s="321">
        <v>2.94</v>
      </c>
      <c r="G8" s="321">
        <v>2.98</v>
      </c>
      <c r="H8" s="321">
        <v>2.97</v>
      </c>
      <c r="I8" s="321">
        <v>2.92</v>
      </c>
      <c r="J8" s="321">
        <v>2.96</v>
      </c>
    </row>
    <row r="9" spans="1:23" ht="15" customHeight="1" x14ac:dyDescent="0.25">
      <c r="B9" s="780" t="s">
        <v>635</v>
      </c>
      <c r="C9" s="319"/>
      <c r="D9" s="319"/>
      <c r="E9" s="319"/>
      <c r="F9" s="319"/>
      <c r="G9" s="319"/>
      <c r="H9" s="319"/>
      <c r="I9" s="319"/>
      <c r="J9" s="319"/>
      <c r="K9" s="319"/>
      <c r="L9" s="319"/>
      <c r="M9" s="319"/>
    </row>
    <row r="10" spans="1:23" x14ac:dyDescent="0.25">
      <c r="B10" s="780" t="s">
        <v>636</v>
      </c>
      <c r="C10" s="319"/>
      <c r="D10" s="319"/>
      <c r="E10" s="319"/>
      <c r="F10" s="319"/>
      <c r="G10" s="319"/>
      <c r="H10" s="319"/>
      <c r="I10" s="319"/>
      <c r="J10" s="319"/>
      <c r="K10" s="319"/>
      <c r="L10" s="319"/>
      <c r="M10" s="319"/>
    </row>
    <row r="11" spans="1:23" ht="15.75" x14ac:dyDescent="0.25">
      <c r="B11" s="320"/>
      <c r="C11" s="319"/>
      <c r="D11" s="319"/>
      <c r="E11" s="319"/>
      <c r="F11" s="319"/>
      <c r="G11" s="319"/>
      <c r="H11" s="319"/>
      <c r="I11" s="319"/>
      <c r="J11" s="319"/>
      <c r="K11" s="319"/>
      <c r="L11" s="319"/>
      <c r="M11" s="319"/>
    </row>
    <row r="12" spans="1:23" ht="15.75" x14ac:dyDescent="0.25">
      <c r="B12" s="320"/>
      <c r="C12" s="319"/>
      <c r="D12" s="319"/>
      <c r="E12" s="319"/>
      <c r="F12" s="319"/>
      <c r="G12" s="319"/>
      <c r="H12" s="319"/>
      <c r="I12" s="319"/>
      <c r="J12" s="319"/>
      <c r="K12" s="319"/>
      <c r="L12" s="319"/>
      <c r="M12" s="319"/>
    </row>
    <row r="13" spans="1:23" ht="15.75" x14ac:dyDescent="0.25">
      <c r="A13" s="146" t="s">
        <v>652</v>
      </c>
      <c r="B13" s="324" t="s">
        <v>653</v>
      </c>
      <c r="C13" s="319"/>
      <c r="D13" s="319"/>
      <c r="E13" s="319"/>
      <c r="F13" s="319"/>
      <c r="G13" s="319"/>
      <c r="H13" s="319"/>
      <c r="I13" s="319"/>
      <c r="J13" s="319"/>
      <c r="K13" s="319"/>
      <c r="L13" s="319"/>
      <c r="M13" s="319"/>
    </row>
    <row r="14" spans="1:23" x14ac:dyDescent="0.25">
      <c r="B14" s="460" t="s">
        <v>637</v>
      </c>
      <c r="C14" s="461">
        <v>2016</v>
      </c>
      <c r="D14" s="319"/>
      <c r="E14" s="319"/>
      <c r="F14" s="319"/>
      <c r="G14" s="319"/>
      <c r="H14" s="319"/>
      <c r="I14" s="319"/>
      <c r="J14" s="319"/>
      <c r="K14" s="319"/>
      <c r="L14" s="319"/>
      <c r="M14" s="319"/>
    </row>
    <row r="15" spans="1:23" x14ac:dyDescent="0.25">
      <c r="B15" s="460" t="s">
        <v>381</v>
      </c>
      <c r="C15" s="462">
        <v>15385.9</v>
      </c>
      <c r="D15" s="319"/>
      <c r="E15" s="319"/>
      <c r="F15" s="319"/>
      <c r="G15" s="319"/>
      <c r="H15" s="319"/>
      <c r="I15" s="319"/>
      <c r="J15" s="319"/>
      <c r="K15" s="319"/>
      <c r="L15" s="319"/>
      <c r="M15" s="319"/>
    </row>
    <row r="16" spans="1:23" x14ac:dyDescent="0.25">
      <c r="B16" s="463" t="s">
        <v>638</v>
      </c>
      <c r="C16" s="464">
        <v>8526</v>
      </c>
      <c r="D16" s="319"/>
      <c r="E16" s="319"/>
      <c r="F16" s="319"/>
      <c r="G16" s="319"/>
      <c r="H16" s="319"/>
      <c r="I16" s="319"/>
      <c r="J16" s="319"/>
      <c r="K16" s="319"/>
      <c r="L16" s="319"/>
      <c r="M16" s="319"/>
    </row>
    <row r="17" spans="2:13" x14ac:dyDescent="0.25">
      <c r="B17" s="463" t="s">
        <v>639</v>
      </c>
      <c r="C17" s="464">
        <v>335.6</v>
      </c>
      <c r="D17" s="319"/>
      <c r="E17" s="319"/>
      <c r="F17" s="319"/>
      <c r="G17" s="319"/>
      <c r="H17" s="319"/>
      <c r="I17" s="319"/>
      <c r="J17" s="319"/>
      <c r="K17" s="319"/>
      <c r="L17" s="319"/>
      <c r="M17" s="319"/>
    </row>
    <row r="18" spans="2:13" ht="17.25" x14ac:dyDescent="0.25">
      <c r="B18" s="463" t="s">
        <v>649</v>
      </c>
      <c r="C18" s="464">
        <v>1217.6999999999998</v>
      </c>
      <c r="D18" s="319"/>
      <c r="E18" s="319"/>
      <c r="F18" s="319"/>
      <c r="G18" s="319"/>
      <c r="H18" s="319"/>
      <c r="I18" s="319"/>
      <c r="J18" s="319"/>
      <c r="K18" s="319"/>
      <c r="L18" s="319"/>
      <c r="M18" s="319"/>
    </row>
    <row r="19" spans="2:13" x14ac:dyDescent="0.25">
      <c r="B19" s="463" t="s">
        <v>640</v>
      </c>
      <c r="C19" s="464">
        <v>922.4</v>
      </c>
      <c r="D19" s="319"/>
      <c r="E19" s="319"/>
      <c r="F19" s="319"/>
      <c r="G19" s="319"/>
      <c r="H19" s="319"/>
      <c r="I19" s="319"/>
      <c r="J19" s="319"/>
      <c r="K19" s="319"/>
      <c r="L19" s="319"/>
      <c r="M19" s="319"/>
    </row>
    <row r="20" spans="2:13" x14ac:dyDescent="0.25">
      <c r="B20" s="463" t="s">
        <v>641</v>
      </c>
      <c r="C20" s="464">
        <v>320.3</v>
      </c>
      <c r="D20" s="319"/>
      <c r="E20" s="319"/>
      <c r="F20" s="319"/>
      <c r="G20" s="319"/>
      <c r="H20" s="319"/>
      <c r="I20" s="319"/>
      <c r="J20" s="319"/>
      <c r="K20" s="319"/>
      <c r="L20" s="319"/>
      <c r="M20" s="319"/>
    </row>
    <row r="21" spans="2:13" ht="17.25" x14ac:dyDescent="0.25">
      <c r="B21" s="463" t="s">
        <v>650</v>
      </c>
      <c r="C21" s="464">
        <v>302.40000000000003</v>
      </c>
      <c r="D21" s="319"/>
      <c r="E21" s="319"/>
      <c r="F21" s="319"/>
      <c r="G21" s="319"/>
      <c r="H21" s="319"/>
      <c r="I21" s="319"/>
      <c r="J21" s="319"/>
      <c r="K21" s="319"/>
      <c r="L21" s="319"/>
      <c r="M21" s="319"/>
    </row>
    <row r="22" spans="2:13" x14ac:dyDescent="0.25">
      <c r="B22" s="463" t="s">
        <v>642</v>
      </c>
      <c r="C22" s="464">
        <v>215</v>
      </c>
      <c r="D22" s="319"/>
      <c r="E22" s="319"/>
      <c r="F22" s="319"/>
      <c r="G22" s="319"/>
      <c r="H22" s="319"/>
      <c r="I22" s="319"/>
      <c r="J22" s="319"/>
      <c r="K22" s="319"/>
      <c r="L22" s="319"/>
      <c r="M22" s="319"/>
    </row>
    <row r="23" spans="2:13" x14ac:dyDescent="0.25">
      <c r="B23" s="463" t="s">
        <v>643</v>
      </c>
      <c r="C23" s="464">
        <v>758.40000000000691</v>
      </c>
      <c r="D23" s="319"/>
      <c r="E23" s="319"/>
      <c r="F23" s="319"/>
      <c r="G23" s="319"/>
      <c r="H23" s="319"/>
      <c r="I23" s="319"/>
      <c r="J23" s="319"/>
      <c r="K23" s="319"/>
      <c r="L23" s="319"/>
      <c r="M23" s="319"/>
    </row>
    <row r="24" spans="2:13" x14ac:dyDescent="0.25">
      <c r="B24" s="463" t="s">
        <v>644</v>
      </c>
      <c r="C24" s="464">
        <v>2788.0999999999949</v>
      </c>
      <c r="D24" s="319"/>
      <c r="E24" s="319"/>
      <c r="F24" s="319"/>
      <c r="G24" s="319"/>
      <c r="H24" s="319"/>
      <c r="I24" s="319"/>
      <c r="J24" s="319"/>
      <c r="K24" s="319"/>
      <c r="L24" s="319"/>
      <c r="M24" s="319"/>
    </row>
    <row r="25" spans="2:13" x14ac:dyDescent="0.25">
      <c r="B25" s="465" t="s">
        <v>645</v>
      </c>
      <c r="C25" s="462">
        <v>5339.5</v>
      </c>
      <c r="D25" s="319"/>
      <c r="E25" s="319"/>
      <c r="F25" s="319"/>
      <c r="G25" s="319"/>
      <c r="H25" s="319"/>
      <c r="I25" s="319"/>
      <c r="J25" s="319"/>
      <c r="K25" s="319"/>
      <c r="L25" s="319"/>
      <c r="M25" s="319"/>
    </row>
    <row r="26" spans="2:13" x14ac:dyDescent="0.25">
      <c r="B26" s="463" t="s">
        <v>386</v>
      </c>
      <c r="C26" s="464">
        <v>3200.9</v>
      </c>
      <c r="D26" s="319"/>
      <c r="E26" s="319"/>
      <c r="F26" s="319"/>
      <c r="G26" s="319"/>
      <c r="H26" s="319"/>
      <c r="I26" s="319"/>
      <c r="J26" s="319"/>
      <c r="K26" s="319"/>
      <c r="L26" s="319"/>
      <c r="M26" s="319"/>
    </row>
    <row r="27" spans="2:13" x14ac:dyDescent="0.25">
      <c r="B27" s="463" t="s">
        <v>390</v>
      </c>
      <c r="C27" s="464">
        <v>1593.5</v>
      </c>
      <c r="D27" s="319"/>
      <c r="E27" s="319"/>
      <c r="F27" s="319"/>
      <c r="G27" s="319"/>
      <c r="H27" s="319"/>
      <c r="I27" s="319"/>
      <c r="J27" s="319"/>
      <c r="K27" s="319"/>
      <c r="L27" s="319"/>
      <c r="M27" s="319"/>
    </row>
    <row r="28" spans="2:13" x14ac:dyDescent="0.25">
      <c r="B28" s="463" t="s">
        <v>34</v>
      </c>
      <c r="C28" s="464">
        <v>381.3</v>
      </c>
      <c r="D28" s="319"/>
      <c r="E28" s="319"/>
      <c r="F28" s="319"/>
      <c r="G28" s="319"/>
      <c r="H28" s="319"/>
      <c r="I28" s="319"/>
      <c r="J28" s="319"/>
      <c r="K28" s="319"/>
      <c r="L28" s="319"/>
      <c r="M28" s="319"/>
    </row>
    <row r="29" spans="2:13" ht="17.25" x14ac:dyDescent="0.25">
      <c r="B29" s="463" t="s">
        <v>651</v>
      </c>
      <c r="C29" s="464">
        <v>108</v>
      </c>
      <c r="D29" s="319"/>
      <c r="E29" s="319"/>
      <c r="F29" s="319"/>
      <c r="G29" s="319"/>
      <c r="H29" s="319"/>
      <c r="I29" s="319"/>
      <c r="J29" s="319"/>
      <c r="K29" s="319"/>
      <c r="L29" s="319"/>
      <c r="M29" s="319"/>
    </row>
    <row r="30" spans="2:13" x14ac:dyDescent="0.25">
      <c r="B30" s="463" t="s">
        <v>646</v>
      </c>
      <c r="C30" s="464">
        <v>55.8</v>
      </c>
      <c r="D30" s="319"/>
      <c r="E30" s="319"/>
      <c r="F30" s="319"/>
      <c r="G30" s="319"/>
      <c r="H30" s="319"/>
      <c r="I30" s="319"/>
      <c r="J30" s="319"/>
      <c r="K30" s="319"/>
      <c r="L30" s="319"/>
      <c r="M30" s="319"/>
    </row>
    <row r="31" spans="2:13" x14ac:dyDescent="0.25">
      <c r="B31" s="460" t="s">
        <v>647</v>
      </c>
      <c r="C31" s="462">
        <v>20725.400000000001</v>
      </c>
      <c r="D31" s="319"/>
      <c r="E31" s="319"/>
      <c r="F31" s="319"/>
      <c r="G31" s="319"/>
      <c r="H31" s="319"/>
      <c r="I31" s="319"/>
      <c r="J31" s="319"/>
      <c r="K31" s="319"/>
      <c r="L31" s="319"/>
      <c r="M31" s="319"/>
    </row>
    <row r="32" spans="2:13" x14ac:dyDescent="0.25">
      <c r="B32" s="463" t="s">
        <v>648</v>
      </c>
      <c r="C32" s="466">
        <v>1.006</v>
      </c>
      <c r="D32" s="319"/>
      <c r="E32" s="319"/>
      <c r="F32" s="319"/>
      <c r="G32" s="319"/>
      <c r="H32" s="319"/>
      <c r="I32" s="319"/>
      <c r="J32" s="319"/>
      <c r="K32" s="319"/>
      <c r="L32" s="319"/>
      <c r="M32" s="319"/>
    </row>
    <row r="33" spans="1:13" x14ac:dyDescent="0.25">
      <c r="B33" s="781" t="s">
        <v>1072</v>
      </c>
      <c r="C33" s="325"/>
      <c r="D33" s="319"/>
      <c r="E33" s="319"/>
      <c r="F33" s="319"/>
      <c r="G33" s="319"/>
      <c r="H33" s="319"/>
      <c r="I33" s="319"/>
      <c r="J33" s="319"/>
      <c r="K33" s="319"/>
      <c r="L33" s="319"/>
      <c r="M33" s="319"/>
    </row>
    <row r="34" spans="1:13" x14ac:dyDescent="0.25">
      <c r="B34" s="781" t="s">
        <v>1068</v>
      </c>
      <c r="C34" s="325"/>
      <c r="D34" s="319"/>
      <c r="E34" s="319"/>
      <c r="F34" s="319"/>
      <c r="G34" s="319"/>
      <c r="H34" s="319"/>
      <c r="I34" s="319"/>
      <c r="J34" s="319"/>
      <c r="K34" s="319"/>
      <c r="L34" s="319"/>
      <c r="M34" s="319"/>
    </row>
    <row r="35" spans="1:13" ht="15.75" x14ac:dyDescent="0.25">
      <c r="B35" s="320"/>
      <c r="C35" s="319"/>
      <c r="D35" s="319"/>
      <c r="E35" s="319"/>
      <c r="F35" s="319"/>
      <c r="G35" s="319"/>
      <c r="H35" s="319"/>
      <c r="I35" s="319"/>
      <c r="J35" s="319"/>
      <c r="K35" s="319"/>
      <c r="L35" s="319"/>
      <c r="M35" s="319"/>
    </row>
    <row r="36" spans="1:13" x14ac:dyDescent="0.25">
      <c r="A36" s="13" t="s">
        <v>33</v>
      </c>
      <c r="B36" s="14" t="s">
        <v>658</v>
      </c>
    </row>
    <row r="37" spans="1:13" x14ac:dyDescent="0.25">
      <c r="A37" s="16"/>
      <c r="B37" s="19"/>
      <c r="C37" s="159">
        <v>2007</v>
      </c>
      <c r="D37" s="159">
        <v>2008</v>
      </c>
      <c r="E37" s="159">
        <v>2009</v>
      </c>
      <c r="F37" s="159">
        <v>2010</v>
      </c>
      <c r="G37" s="159">
        <v>2011</v>
      </c>
      <c r="H37" s="159">
        <v>2012</v>
      </c>
      <c r="I37" s="159">
        <v>2013</v>
      </c>
      <c r="J37" s="159">
        <v>2014</v>
      </c>
      <c r="K37" s="159">
        <v>2015</v>
      </c>
      <c r="L37" s="159">
        <v>2016</v>
      </c>
    </row>
    <row r="38" spans="1:13" x14ac:dyDescent="0.25">
      <c r="A38" s="16"/>
      <c r="B38" s="19" t="s">
        <v>381</v>
      </c>
      <c r="C38" s="72">
        <v>12.1677</v>
      </c>
      <c r="D38" s="72">
        <v>13.584899999999999</v>
      </c>
      <c r="E38" s="72">
        <v>15.0197</v>
      </c>
      <c r="F38" s="72">
        <v>15.4186</v>
      </c>
      <c r="G38" s="72">
        <v>16.267600000000002</v>
      </c>
      <c r="H38" s="72">
        <v>16.131399999999999</v>
      </c>
      <c r="I38" s="72">
        <v>16.495699999999999</v>
      </c>
      <c r="J38" s="72">
        <v>16.316200000000002</v>
      </c>
      <c r="K38" s="72">
        <v>16.346499999999999</v>
      </c>
      <c r="L38" s="72">
        <v>15.385899999999999</v>
      </c>
    </row>
    <row r="39" spans="1:13" x14ac:dyDescent="0.25">
      <c r="A39" s="16"/>
      <c r="B39" s="19" t="s">
        <v>382</v>
      </c>
      <c r="C39" s="72">
        <v>2.4494000000000002</v>
      </c>
      <c r="D39" s="72">
        <v>2.8119999999999998</v>
      </c>
      <c r="E39" s="72">
        <v>2.9462000000000002</v>
      </c>
      <c r="F39" s="72">
        <v>3.5659000000000001</v>
      </c>
      <c r="G39" s="72">
        <v>3.5936999999999997</v>
      </c>
      <c r="H39" s="72">
        <v>4.3302000000000005</v>
      </c>
      <c r="I39" s="72">
        <v>4.9752999999999998</v>
      </c>
      <c r="J39" s="72">
        <v>5.230500000000001</v>
      </c>
      <c r="K39" s="72">
        <v>5.7511000000000001</v>
      </c>
      <c r="L39" s="72">
        <v>5.3395000000000001</v>
      </c>
    </row>
    <row r="40" spans="1:13" x14ac:dyDescent="0.25">
      <c r="B40" s="782" t="s">
        <v>1069</v>
      </c>
    </row>
    <row r="43" spans="1:13" x14ac:dyDescent="0.25">
      <c r="A43" s="13" t="s">
        <v>294</v>
      </c>
      <c r="B43" s="14" t="s">
        <v>655</v>
      </c>
      <c r="C43" s="15"/>
      <c r="D43" s="15"/>
      <c r="E43" s="16"/>
    </row>
    <row r="44" spans="1:13" x14ac:dyDescent="0.25">
      <c r="A44" s="16"/>
      <c r="B44" s="19"/>
      <c r="C44" s="159">
        <v>2007</v>
      </c>
      <c r="D44" s="159">
        <v>2008</v>
      </c>
      <c r="E44" s="159">
        <v>2009</v>
      </c>
      <c r="F44" s="159">
        <v>2010</v>
      </c>
      <c r="G44" s="159">
        <v>2011</v>
      </c>
      <c r="H44" s="159">
        <v>2012</v>
      </c>
      <c r="I44" s="159">
        <v>2013</v>
      </c>
      <c r="J44" s="159">
        <v>2014</v>
      </c>
      <c r="K44" s="159">
        <v>2015</v>
      </c>
      <c r="L44" s="159">
        <v>2016</v>
      </c>
    </row>
    <row r="45" spans="1:13" x14ac:dyDescent="0.25">
      <c r="A45" s="16"/>
      <c r="B45" s="19" t="s">
        <v>383</v>
      </c>
      <c r="C45" s="327">
        <v>0.31726539464052378</v>
      </c>
      <c r="D45" s="327">
        <v>0.36789881014094128</v>
      </c>
      <c r="E45" s="327">
        <v>0.3950372650409944</v>
      </c>
      <c r="F45" s="327">
        <v>0.4024282967684164</v>
      </c>
      <c r="G45" s="327">
        <v>0.41434850689531894</v>
      </c>
      <c r="H45" s="327">
        <v>0.41108710951245259</v>
      </c>
      <c r="I45" s="327">
        <v>0.4043686833403195</v>
      </c>
      <c r="J45" s="327">
        <v>0.4060528990518269</v>
      </c>
      <c r="K45" s="327">
        <v>0.40013847657664181</v>
      </c>
      <c r="L45" s="327">
        <v>0.42757196483541937</v>
      </c>
    </row>
    <row r="46" spans="1:13" x14ac:dyDescent="0.25">
      <c r="A46" s="16"/>
      <c r="B46" s="19" t="s">
        <v>384</v>
      </c>
      <c r="C46" s="327">
        <v>0.51516374657079722</v>
      </c>
      <c r="D46" s="327">
        <v>0.46060535832992822</v>
      </c>
      <c r="E46" s="327">
        <v>0.44097429018306911</v>
      </c>
      <c r="F46" s="327">
        <v>0.40973952434881095</v>
      </c>
      <c r="G46" s="327">
        <v>0.40471167546938019</v>
      </c>
      <c r="H46" s="327">
        <v>0.37728721116628217</v>
      </c>
      <c r="I46" s="327">
        <v>0.36390945927064411</v>
      </c>
      <c r="J46" s="327">
        <v>0.35119531065081894</v>
      </c>
      <c r="K46" s="327">
        <v>0.33960249076822818</v>
      </c>
      <c r="L46" s="327">
        <v>0.31479730186148391</v>
      </c>
    </row>
    <row r="47" spans="1:13" x14ac:dyDescent="0.25">
      <c r="B47" s="19" t="s">
        <v>385</v>
      </c>
      <c r="C47" s="327">
        <v>8.1986166886728593E-2</v>
      </c>
      <c r="D47" s="327">
        <v>8.3540181375747841E-2</v>
      </c>
      <c r="E47" s="327">
        <v>7.9200040075921629E-2</v>
      </c>
      <c r="F47" s="327">
        <v>8.9841712976375485E-2</v>
      </c>
      <c r="G47" s="327">
        <v>9.2768348496825442E-2</v>
      </c>
      <c r="H47" s="327">
        <v>9.9122258278922487E-2</v>
      </c>
      <c r="I47" s="327">
        <v>0.11223510781985002</v>
      </c>
      <c r="J47" s="327">
        <v>0.10276747715427423</v>
      </c>
      <c r="K47" s="327">
        <v>0.10352707986387662</v>
      </c>
      <c r="L47" s="327">
        <v>0.1031873932469337</v>
      </c>
    </row>
    <row r="48" spans="1:13" x14ac:dyDescent="0.25">
      <c r="B48" s="19" t="s">
        <v>386</v>
      </c>
      <c r="C48" s="327">
        <v>8.5584691901950449E-2</v>
      </c>
      <c r="D48" s="327">
        <v>8.7955650153382664E-2</v>
      </c>
      <c r="E48" s="327">
        <v>8.478840470001503E-2</v>
      </c>
      <c r="F48" s="327">
        <v>9.7990465906397345E-2</v>
      </c>
      <c r="G48" s="327">
        <v>8.8171469138475317E-2</v>
      </c>
      <c r="H48" s="327">
        <v>0.11250342104234273</v>
      </c>
      <c r="I48" s="327">
        <v>0.11948674956918635</v>
      </c>
      <c r="J48" s="327">
        <v>0.13998431314307988</v>
      </c>
      <c r="K48" s="327">
        <v>0.15673195279125335</v>
      </c>
      <c r="L48" s="327">
        <v>0.15444334005616298</v>
      </c>
    </row>
    <row r="49" spans="1:13" x14ac:dyDescent="0.25">
      <c r="B49" s="19" t="s">
        <v>387</v>
      </c>
      <c r="C49" s="327">
        <v>1</v>
      </c>
      <c r="D49" s="327">
        <v>1</v>
      </c>
      <c r="E49" s="327">
        <v>1</v>
      </c>
      <c r="F49" s="327">
        <v>1.0000000000000002</v>
      </c>
      <c r="G49" s="327">
        <v>0.99999999999999989</v>
      </c>
      <c r="H49" s="327">
        <v>1</v>
      </c>
      <c r="I49" s="327">
        <v>1</v>
      </c>
      <c r="J49" s="327">
        <v>1</v>
      </c>
      <c r="K49" s="327">
        <v>1</v>
      </c>
      <c r="L49" s="327">
        <v>1</v>
      </c>
    </row>
    <row r="50" spans="1:13" x14ac:dyDescent="0.25">
      <c r="B50" s="781" t="s">
        <v>1071</v>
      </c>
    </row>
    <row r="51" spans="1:13" x14ac:dyDescent="0.25">
      <c r="B51" s="781" t="s">
        <v>1069</v>
      </c>
      <c r="C51" s="162"/>
      <c r="D51" s="162"/>
      <c r="E51" s="162"/>
      <c r="F51" s="162"/>
      <c r="G51" s="162"/>
      <c r="H51" s="162"/>
      <c r="I51" s="162"/>
      <c r="J51" s="162"/>
      <c r="K51" s="162"/>
      <c r="L51" s="162"/>
    </row>
    <row r="52" spans="1:13" x14ac:dyDescent="0.25">
      <c r="B52" s="326"/>
      <c r="C52" s="162"/>
      <c r="D52" s="162"/>
      <c r="E52" s="162"/>
      <c r="F52" s="162"/>
      <c r="G52" s="162"/>
      <c r="H52" s="162"/>
      <c r="I52" s="162"/>
      <c r="J52" s="162"/>
      <c r="K52" s="162"/>
      <c r="L52" s="162"/>
    </row>
    <row r="53" spans="1:13" x14ac:dyDescent="0.25">
      <c r="A53" s="13" t="s">
        <v>388</v>
      </c>
      <c r="B53" s="14" t="s">
        <v>654</v>
      </c>
      <c r="C53" s="15"/>
      <c r="D53" s="15"/>
      <c r="E53" s="16"/>
    </row>
    <row r="54" spans="1:13" x14ac:dyDescent="0.25">
      <c r="A54" s="16"/>
      <c r="B54" s="19"/>
      <c r="C54" s="159">
        <v>2007</v>
      </c>
      <c r="D54" s="159">
        <v>2008</v>
      </c>
      <c r="E54" s="159">
        <v>2009</v>
      </c>
      <c r="F54" s="159">
        <v>2010</v>
      </c>
      <c r="G54" s="159">
        <v>2011</v>
      </c>
      <c r="H54" s="159">
        <v>2012</v>
      </c>
      <c r="I54" s="159">
        <v>2013</v>
      </c>
      <c r="J54" s="159">
        <v>2014</v>
      </c>
      <c r="K54" s="159">
        <v>2015</v>
      </c>
      <c r="L54" s="159">
        <v>2016</v>
      </c>
    </row>
    <row r="55" spans="1:13" x14ac:dyDescent="0.25">
      <c r="A55" s="16"/>
      <c r="B55" s="19" t="s">
        <v>389</v>
      </c>
      <c r="C55" s="327">
        <v>8.0925765028630844E-2</v>
      </c>
      <c r="D55" s="327">
        <v>8.671151254200489E-2</v>
      </c>
      <c r="E55" s="327">
        <v>8.8634579954246645E-2</v>
      </c>
      <c r="F55" s="327">
        <v>0.10273117543258974</v>
      </c>
      <c r="G55" s="327">
        <v>9.5149864308982798E-2</v>
      </c>
      <c r="H55" s="327">
        <v>8.745650389021388E-2</v>
      </c>
      <c r="I55" s="327">
        <v>7.2921615201900228E-2</v>
      </c>
      <c r="J55" s="327">
        <v>7.3370864215866013E-2</v>
      </c>
      <c r="K55" s="327">
        <v>7.0926254434870759E-2</v>
      </c>
      <c r="L55" s="327">
        <v>5.8753992685304013E-2</v>
      </c>
    </row>
    <row r="56" spans="1:13" x14ac:dyDescent="0.25">
      <c r="A56" s="16"/>
      <c r="B56" s="19" t="s">
        <v>295</v>
      </c>
      <c r="C56" s="327">
        <v>7.0841685423237169E-2</v>
      </c>
      <c r="D56" s="327">
        <v>7.0476736456281358E-2</v>
      </c>
      <c r="E56" s="327">
        <v>7.1847221681073575E-2</v>
      </c>
      <c r="F56" s="327">
        <v>7.1853354051989768E-2</v>
      </c>
      <c r="G56" s="327">
        <v>6.0912427686002427E-2</v>
      </c>
      <c r="H56" s="327">
        <v>5.983891777769091E-2</v>
      </c>
      <c r="I56" s="327">
        <v>5.3998416468725254E-2</v>
      </c>
      <c r="J56" s="327">
        <v>5.7637596476490596E-2</v>
      </c>
      <c r="K56" s="327">
        <v>5.3367786546955329E-2</v>
      </c>
      <c r="L56" s="327">
        <v>4.4505775521823464E-2</v>
      </c>
    </row>
    <row r="57" spans="1:13" x14ac:dyDescent="0.25">
      <c r="B57" s="19" t="s">
        <v>390</v>
      </c>
      <c r="C57" s="327">
        <v>5.3245855881125528E-2</v>
      </c>
      <c r="D57" s="327">
        <v>5.268678835633564E-2</v>
      </c>
      <c r="E57" s="327">
        <v>5.2939179222861087E-2</v>
      </c>
      <c r="F57" s="327">
        <v>5.6914851589454557E-2</v>
      </c>
      <c r="G57" s="327">
        <v>6.3218419740903156E-2</v>
      </c>
      <c r="H57" s="327">
        <v>6.8269343550846476E-2</v>
      </c>
      <c r="I57" s="327">
        <v>8.1062828932047873E-2</v>
      </c>
      <c r="J57" s="327">
        <v>7.132878816709752E-2</v>
      </c>
      <c r="K57" s="327">
        <v>7.3532872348128303E-2</v>
      </c>
      <c r="L57" s="327">
        <v>7.6886332712517005E-2</v>
      </c>
    </row>
    <row r="58" spans="1:13" x14ac:dyDescent="0.25">
      <c r="B58" s="19" t="s">
        <v>34</v>
      </c>
      <c r="C58" s="327">
        <v>1.6610887248496624E-2</v>
      </c>
      <c r="D58" s="327">
        <v>1.9593764675030031E-2</v>
      </c>
      <c r="E58" s="327">
        <v>1.5306664291797235E-2</v>
      </c>
      <c r="F58" s="327">
        <v>2.0399273091205983E-2</v>
      </c>
      <c r="G58" s="327">
        <v>1.8062966673883383E-2</v>
      </c>
      <c r="H58" s="327">
        <v>1.9108476365484618E-2</v>
      </c>
      <c r="I58" s="327">
        <v>1.9702761864840948E-2</v>
      </c>
      <c r="J58" s="327">
        <v>2.0232518204643866E-2</v>
      </c>
      <c r="K58" s="327">
        <v>1.9210774020708133E-2</v>
      </c>
      <c r="L58" s="327">
        <v>1.8397714881256817E-2</v>
      </c>
    </row>
    <row r="59" spans="1:13" x14ac:dyDescent="0.25">
      <c r="B59" s="19" t="s">
        <v>391</v>
      </c>
      <c r="C59" s="327">
        <v>0.7783758064185099</v>
      </c>
      <c r="D59" s="327">
        <v>0.77053119797034808</v>
      </c>
      <c r="E59" s="327">
        <v>0.77127235485002155</v>
      </c>
      <c r="F59" s="327">
        <v>0.74810134583475996</v>
      </c>
      <c r="G59" s="327">
        <v>0.76265632159022823</v>
      </c>
      <c r="H59" s="327">
        <v>0.76532675841576414</v>
      </c>
      <c r="I59" s="327">
        <v>0.77231437753248566</v>
      </c>
      <c r="J59" s="327">
        <v>0.77743023293590208</v>
      </c>
      <c r="K59" s="327">
        <v>0.78296231264933747</v>
      </c>
      <c r="L59" s="327">
        <v>0.80145618419909881</v>
      </c>
    </row>
    <row r="60" spans="1:13" x14ac:dyDescent="0.25">
      <c r="A60" s="13"/>
      <c r="B60" s="19" t="s">
        <v>392</v>
      </c>
      <c r="C60" s="327">
        <v>1</v>
      </c>
      <c r="D60" s="327">
        <v>1</v>
      </c>
      <c r="E60" s="327">
        <v>1</v>
      </c>
      <c r="F60" s="327">
        <v>1</v>
      </c>
      <c r="G60" s="327">
        <v>1</v>
      </c>
      <c r="H60" s="327">
        <v>1</v>
      </c>
      <c r="I60" s="327">
        <v>1</v>
      </c>
      <c r="J60" s="327">
        <v>1</v>
      </c>
      <c r="K60" s="327">
        <v>1</v>
      </c>
      <c r="L60" s="327">
        <v>1.0000000000000002</v>
      </c>
    </row>
    <row r="61" spans="1:13" x14ac:dyDescent="0.25">
      <c r="B61" s="781" t="s">
        <v>657</v>
      </c>
      <c r="C61" s="162"/>
      <c r="D61" s="162"/>
      <c r="E61" s="162"/>
      <c r="F61" s="162"/>
      <c r="G61" s="162"/>
      <c r="H61" s="162"/>
      <c r="I61" s="162"/>
      <c r="J61" s="162"/>
      <c r="K61" s="162"/>
      <c r="L61" s="162"/>
      <c r="M61" s="162"/>
    </row>
    <row r="62" spans="1:13" x14ac:dyDescent="0.25">
      <c r="B62" s="299" t="s">
        <v>1070</v>
      </c>
    </row>
    <row r="65" spans="3:16384" x14ac:dyDescent="0.25">
      <c r="C65" s="161"/>
      <c r="D65" s="161"/>
      <c r="E65" s="161"/>
      <c r="F65" s="161"/>
      <c r="G65" s="161"/>
      <c r="H65" s="161"/>
      <c r="I65" s="161"/>
      <c r="J65" s="161"/>
      <c r="K65" s="161"/>
      <c r="L65" s="161"/>
      <c r="M65" s="161"/>
    </row>
    <row r="67" spans="3:16384" x14ac:dyDescent="0.25">
      <c r="C67" s="161"/>
      <c r="D67" s="161"/>
      <c r="E67" s="161"/>
      <c r="F67" s="161"/>
      <c r="G67" s="161"/>
      <c r="H67" s="161"/>
      <c r="I67" s="161"/>
      <c r="J67" s="161"/>
      <c r="K67" s="161"/>
      <c r="L67" s="161"/>
      <c r="M67" s="161"/>
    </row>
    <row r="68" spans="3:16384" x14ac:dyDescent="0.25">
      <c r="D68" s="161"/>
      <c r="E68" s="161"/>
      <c r="F68" s="161"/>
      <c r="G68" s="161"/>
      <c r="H68" s="161"/>
      <c r="I68" s="161"/>
      <c r="J68" s="161"/>
      <c r="K68" s="161"/>
      <c r="L68" s="161"/>
      <c r="M68" s="161"/>
      <c r="N68" s="161"/>
    </row>
    <row r="76" spans="3:16384" x14ac:dyDescent="0.25">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c r="IT76" s="28"/>
      <c r="IU76" s="28"/>
      <c r="IV76" s="28"/>
      <c r="IW76" s="28"/>
      <c r="IX76" s="28"/>
      <c r="IY76" s="28"/>
      <c r="IZ76" s="28"/>
      <c r="JA76" s="28"/>
      <c r="JB76" s="28"/>
      <c r="JC76" s="28"/>
      <c r="JD76" s="28"/>
      <c r="JE76" s="28"/>
      <c r="JF76" s="28"/>
      <c r="JG76" s="28"/>
      <c r="JH76" s="28"/>
      <c r="JI76" s="28"/>
      <c r="JJ76" s="28"/>
      <c r="JK76" s="28"/>
      <c r="JL76" s="28"/>
      <c r="JM76" s="28"/>
      <c r="JN76" s="28"/>
      <c r="JO76" s="28"/>
      <c r="JP76" s="28"/>
      <c r="JQ76" s="28"/>
      <c r="JR76" s="28"/>
      <c r="JS76" s="28"/>
      <c r="JT76" s="28"/>
      <c r="JU76" s="28"/>
      <c r="JV76" s="28"/>
      <c r="JW76" s="28"/>
      <c r="JX76" s="28"/>
      <c r="JY76" s="28"/>
      <c r="JZ76" s="28"/>
      <c r="KA76" s="28"/>
      <c r="KB76" s="28"/>
      <c r="KC76" s="28"/>
      <c r="KD76" s="28"/>
      <c r="KE76" s="28"/>
      <c r="KF76" s="28"/>
      <c r="KG76" s="28"/>
      <c r="KH76" s="28"/>
      <c r="KI76" s="28"/>
      <c r="KJ76" s="28"/>
      <c r="KK76" s="28"/>
      <c r="KL76" s="28"/>
      <c r="KM76" s="28"/>
      <c r="KN76" s="28"/>
      <c r="KO76" s="28"/>
      <c r="KP76" s="28"/>
      <c r="KQ76" s="28"/>
      <c r="KR76" s="28"/>
      <c r="KS76" s="28"/>
      <c r="KT76" s="28"/>
      <c r="KU76" s="28"/>
      <c r="KV76" s="28"/>
      <c r="KW76" s="28"/>
      <c r="KX76" s="28"/>
      <c r="KY76" s="28"/>
      <c r="KZ76" s="28"/>
      <c r="LA76" s="28"/>
      <c r="LB76" s="28"/>
      <c r="LC76" s="28"/>
      <c r="LD76" s="28"/>
      <c r="LE76" s="28"/>
      <c r="LF76" s="28"/>
      <c r="LG76" s="28"/>
      <c r="LH76" s="28"/>
      <c r="LI76" s="28"/>
      <c r="LJ76" s="28"/>
      <c r="LK76" s="28"/>
      <c r="LL76" s="28"/>
      <c r="LM76" s="28"/>
      <c r="LN76" s="28"/>
      <c r="LO76" s="28"/>
      <c r="LP76" s="28"/>
      <c r="LQ76" s="28"/>
      <c r="LR76" s="28"/>
      <c r="LS76" s="28"/>
      <c r="LT76" s="28"/>
      <c r="LU76" s="28"/>
      <c r="LV76" s="28"/>
      <c r="LW76" s="28"/>
      <c r="LX76" s="28"/>
      <c r="LY76" s="28"/>
      <c r="LZ76" s="28"/>
      <c r="MA76" s="28"/>
      <c r="MB76" s="28"/>
      <c r="MC76" s="28"/>
      <c r="MD76" s="28"/>
      <c r="ME76" s="28"/>
      <c r="MF76" s="28"/>
      <c r="MG76" s="28"/>
      <c r="MH76" s="28"/>
      <c r="MI76" s="28"/>
      <c r="MJ76" s="28"/>
      <c r="MK76" s="28"/>
      <c r="ML76" s="28"/>
      <c r="MM76" s="28"/>
      <c r="MN76" s="28"/>
      <c r="MO76" s="28"/>
      <c r="MP76" s="28"/>
      <c r="MQ76" s="28"/>
      <c r="MR76" s="28"/>
      <c r="MS76" s="28"/>
      <c r="MT76" s="28"/>
      <c r="MU76" s="28"/>
      <c r="MV76" s="28"/>
      <c r="MW76" s="28"/>
      <c r="MX76" s="28"/>
      <c r="MY76" s="28"/>
      <c r="MZ76" s="28"/>
      <c r="NA76" s="28"/>
      <c r="NB76" s="28"/>
      <c r="NC76" s="28"/>
      <c r="ND76" s="28"/>
      <c r="NE76" s="28"/>
      <c r="NF76" s="28"/>
      <c r="NG76" s="28"/>
      <c r="NH76" s="28"/>
      <c r="NI76" s="28"/>
      <c r="NJ76" s="28"/>
      <c r="NK76" s="28"/>
      <c r="NL76" s="28"/>
      <c r="NM76" s="28"/>
      <c r="NN76" s="28"/>
      <c r="NO76" s="28"/>
      <c r="NP76" s="28"/>
      <c r="NQ76" s="28"/>
      <c r="NR76" s="28"/>
      <c r="NS76" s="28"/>
      <c r="NT76" s="28"/>
      <c r="NU76" s="28"/>
      <c r="NV76" s="28"/>
      <c r="NW76" s="28"/>
      <c r="NX76" s="28"/>
      <c r="NY76" s="28"/>
      <c r="NZ76" s="28"/>
      <c r="OA76" s="28"/>
      <c r="OB76" s="28"/>
      <c r="OC76" s="28"/>
      <c r="OD76" s="28"/>
      <c r="OE76" s="28"/>
      <c r="OF76" s="28"/>
      <c r="OG76" s="28"/>
      <c r="OH76" s="28"/>
      <c r="OI76" s="28"/>
      <c r="OJ76" s="28"/>
      <c r="OK76" s="28"/>
      <c r="OL76" s="28"/>
      <c r="OM76" s="28"/>
      <c r="ON76" s="28"/>
      <c r="OO76" s="28"/>
      <c r="OP76" s="28"/>
      <c r="OQ76" s="28"/>
      <c r="OR76" s="28"/>
      <c r="OS76" s="28"/>
      <c r="OT76" s="28"/>
      <c r="OU76" s="28"/>
      <c r="OV76" s="28"/>
      <c r="OW76" s="28"/>
      <c r="OX76" s="28"/>
      <c r="OY76" s="28"/>
      <c r="OZ76" s="28"/>
      <c r="PA76" s="28"/>
      <c r="PB76" s="28"/>
      <c r="PC76" s="28"/>
      <c r="PD76" s="28"/>
      <c r="PE76" s="28"/>
      <c r="PF76" s="28"/>
      <c r="PG76" s="28"/>
      <c r="PH76" s="28"/>
      <c r="PI76" s="28"/>
      <c r="PJ76" s="28"/>
      <c r="PK76" s="28"/>
      <c r="PL76" s="28"/>
      <c r="PM76" s="28"/>
      <c r="PN76" s="28"/>
      <c r="PO76" s="28"/>
      <c r="PP76" s="28"/>
      <c r="PQ76" s="28"/>
      <c r="PR76" s="28"/>
      <c r="PS76" s="28"/>
      <c r="PT76" s="28"/>
      <c r="PU76" s="28"/>
      <c r="PV76" s="28"/>
      <c r="PW76" s="28"/>
      <c r="PX76" s="28"/>
      <c r="PY76" s="28"/>
      <c r="PZ76" s="28"/>
      <c r="QA76" s="28"/>
      <c r="QB76" s="28"/>
      <c r="QC76" s="28"/>
      <c r="QD76" s="28"/>
      <c r="QE76" s="28"/>
      <c r="QF76" s="28"/>
      <c r="QG76" s="28"/>
      <c r="QH76" s="28"/>
      <c r="QI76" s="28"/>
      <c r="QJ76" s="28"/>
      <c r="QK76" s="28"/>
      <c r="QL76" s="28"/>
      <c r="QM76" s="28"/>
      <c r="QN76" s="28"/>
      <c r="QO76" s="28"/>
      <c r="QP76" s="28"/>
      <c r="QQ76" s="28"/>
      <c r="QR76" s="28"/>
      <c r="QS76" s="28"/>
      <c r="QT76" s="28"/>
      <c r="QU76" s="28"/>
      <c r="QV76" s="28"/>
      <c r="QW76" s="28"/>
      <c r="QX76" s="28"/>
      <c r="QY76" s="28"/>
      <c r="QZ76" s="28"/>
      <c r="RA76" s="28"/>
      <c r="RB76" s="28"/>
      <c r="RC76" s="28"/>
      <c r="RD76" s="28"/>
      <c r="RE76" s="28"/>
      <c r="RF76" s="28"/>
      <c r="RG76" s="28"/>
      <c r="RH76" s="28"/>
      <c r="RI76" s="28"/>
      <c r="RJ76" s="28"/>
      <c r="RK76" s="28"/>
      <c r="RL76" s="28"/>
      <c r="RM76" s="28"/>
      <c r="RN76" s="28"/>
      <c r="RO76" s="28"/>
      <c r="RP76" s="28"/>
      <c r="RQ76" s="28"/>
      <c r="RR76" s="28"/>
      <c r="RS76" s="28"/>
      <c r="RT76" s="28"/>
      <c r="RU76" s="28"/>
      <c r="RV76" s="28"/>
      <c r="RW76" s="28"/>
      <c r="RX76" s="28"/>
      <c r="RY76" s="28"/>
      <c r="RZ76" s="28"/>
      <c r="SA76" s="28"/>
      <c r="SB76" s="28"/>
      <c r="SC76" s="28"/>
      <c r="SD76" s="28"/>
      <c r="SE76" s="28"/>
      <c r="SF76" s="28"/>
      <c r="SG76" s="28"/>
      <c r="SH76" s="28"/>
      <c r="SI76" s="28"/>
      <c r="SJ76" s="28"/>
      <c r="SK76" s="28"/>
      <c r="SL76" s="28"/>
      <c r="SM76" s="28"/>
      <c r="SN76" s="28"/>
      <c r="SO76" s="28"/>
      <c r="SP76" s="28"/>
      <c r="SQ76" s="28"/>
      <c r="SR76" s="28"/>
      <c r="SS76" s="28"/>
      <c r="ST76" s="28"/>
      <c r="SU76" s="28"/>
      <c r="SV76" s="28"/>
      <c r="SW76" s="28"/>
      <c r="SX76" s="28"/>
      <c r="SY76" s="28"/>
      <c r="SZ76" s="28"/>
      <c r="TA76" s="28"/>
      <c r="TB76" s="28"/>
      <c r="TC76" s="28"/>
      <c r="TD76" s="28"/>
      <c r="TE76" s="28"/>
      <c r="TF76" s="28"/>
      <c r="TG76" s="28"/>
      <c r="TH76" s="28"/>
      <c r="TI76" s="28"/>
      <c r="TJ76" s="28"/>
      <c r="TK76" s="28"/>
      <c r="TL76" s="28"/>
      <c r="TM76" s="28"/>
      <c r="TN76" s="28"/>
      <c r="TO76" s="28"/>
      <c r="TP76" s="28"/>
      <c r="TQ76" s="28"/>
      <c r="TR76" s="28"/>
      <c r="TS76" s="28"/>
      <c r="TT76" s="28"/>
      <c r="TU76" s="28"/>
      <c r="TV76" s="28"/>
      <c r="TW76" s="28"/>
      <c r="TX76" s="28"/>
      <c r="TY76" s="28"/>
      <c r="TZ76" s="28"/>
      <c r="UA76" s="28"/>
      <c r="UB76" s="28"/>
      <c r="UC76" s="28"/>
      <c r="UD76" s="28"/>
      <c r="UE76" s="28"/>
      <c r="UF76" s="28"/>
      <c r="UG76" s="28"/>
      <c r="UH76" s="28"/>
      <c r="UI76" s="28"/>
      <c r="UJ76" s="28"/>
      <c r="UK76" s="28"/>
      <c r="UL76" s="28"/>
      <c r="UM76" s="28"/>
      <c r="UN76" s="28"/>
      <c r="UO76" s="28"/>
      <c r="UP76" s="28"/>
      <c r="UQ76" s="28"/>
      <c r="UR76" s="28"/>
      <c r="US76" s="28"/>
      <c r="UT76" s="28"/>
      <c r="UU76" s="28"/>
      <c r="UV76" s="28"/>
      <c r="UW76" s="28"/>
      <c r="UX76" s="28"/>
      <c r="UY76" s="28"/>
      <c r="UZ76" s="28"/>
      <c r="VA76" s="28"/>
      <c r="VB76" s="28"/>
      <c r="VC76" s="28"/>
      <c r="VD76" s="28"/>
      <c r="VE76" s="28"/>
      <c r="VF76" s="28"/>
      <c r="VG76" s="28"/>
      <c r="VH76" s="28"/>
      <c r="VI76" s="28"/>
      <c r="VJ76" s="28"/>
      <c r="VK76" s="28"/>
      <c r="VL76" s="28"/>
      <c r="VM76" s="28"/>
      <c r="VN76" s="28"/>
      <c r="VO76" s="28"/>
      <c r="VP76" s="28"/>
      <c r="VQ76" s="28"/>
      <c r="VR76" s="28"/>
      <c r="VS76" s="28"/>
      <c r="VT76" s="28"/>
      <c r="VU76" s="28"/>
      <c r="VV76" s="28"/>
      <c r="VW76" s="28"/>
      <c r="VX76" s="28"/>
      <c r="VY76" s="28"/>
      <c r="VZ76" s="28"/>
      <c r="WA76" s="28"/>
      <c r="WB76" s="28"/>
      <c r="WC76" s="28"/>
      <c r="WD76" s="28"/>
      <c r="WE76" s="28"/>
      <c r="WF76" s="28"/>
      <c r="WG76" s="28"/>
      <c r="WH76" s="28"/>
      <c r="WI76" s="28"/>
      <c r="WJ76" s="28"/>
      <c r="WK76" s="28"/>
      <c r="WL76" s="28"/>
      <c r="WM76" s="28"/>
      <c r="WN76" s="28"/>
      <c r="WO76" s="28"/>
      <c r="WP76" s="28"/>
      <c r="WQ76" s="28"/>
      <c r="WR76" s="28"/>
      <c r="WS76" s="28"/>
      <c r="WT76" s="28"/>
      <c r="WU76" s="28"/>
      <c r="WV76" s="28"/>
      <c r="WW76" s="28"/>
      <c r="WX76" s="28"/>
      <c r="WY76" s="28"/>
      <c r="WZ76" s="28"/>
      <c r="XA76" s="28"/>
      <c r="XB76" s="28"/>
      <c r="XC76" s="28"/>
      <c r="XD76" s="28"/>
      <c r="XE76" s="28"/>
      <c r="XF76" s="28"/>
      <c r="XG76" s="28"/>
      <c r="XH76" s="28"/>
      <c r="XI76" s="28"/>
      <c r="XJ76" s="28"/>
      <c r="XK76" s="28"/>
      <c r="XL76" s="28"/>
      <c r="XM76" s="28"/>
      <c r="XN76" s="28"/>
      <c r="XO76" s="28"/>
      <c r="XP76" s="28"/>
      <c r="XQ76" s="28"/>
      <c r="XR76" s="28"/>
      <c r="XS76" s="28"/>
      <c r="XT76" s="28"/>
      <c r="XU76" s="28"/>
      <c r="XV76" s="28"/>
      <c r="XW76" s="28"/>
      <c r="XX76" s="28"/>
      <c r="XY76" s="28"/>
      <c r="XZ76" s="28"/>
      <c r="YA76" s="28"/>
      <c r="YB76" s="28"/>
      <c r="YC76" s="28"/>
      <c r="YD76" s="28"/>
      <c r="YE76" s="28"/>
      <c r="YF76" s="28"/>
      <c r="YG76" s="28"/>
      <c r="YH76" s="28"/>
      <c r="YI76" s="28"/>
      <c r="YJ76" s="28"/>
      <c r="YK76" s="28"/>
      <c r="YL76" s="28"/>
      <c r="YM76" s="28"/>
      <c r="YN76" s="28"/>
      <c r="YO76" s="28"/>
      <c r="YP76" s="28"/>
      <c r="YQ76" s="28"/>
      <c r="YR76" s="28"/>
      <c r="YS76" s="28"/>
      <c r="YT76" s="28"/>
      <c r="YU76" s="28"/>
      <c r="YV76" s="28"/>
      <c r="YW76" s="28"/>
      <c r="YX76" s="28"/>
      <c r="YY76" s="28"/>
      <c r="YZ76" s="28"/>
      <c r="ZA76" s="28"/>
      <c r="ZB76" s="28"/>
      <c r="ZC76" s="28"/>
      <c r="ZD76" s="28"/>
      <c r="ZE76" s="28"/>
      <c r="ZF76" s="28"/>
      <c r="ZG76" s="28"/>
      <c r="ZH76" s="28"/>
      <c r="ZI76" s="28"/>
      <c r="ZJ76" s="28"/>
      <c r="ZK76" s="28"/>
      <c r="ZL76" s="28"/>
      <c r="ZM76" s="28"/>
      <c r="ZN76" s="28"/>
      <c r="ZO76" s="28"/>
      <c r="ZP76" s="28"/>
      <c r="ZQ76" s="28"/>
      <c r="ZR76" s="28"/>
      <c r="ZS76" s="28"/>
      <c r="ZT76" s="28"/>
      <c r="ZU76" s="28"/>
      <c r="ZV76" s="28"/>
      <c r="ZW76" s="28"/>
      <c r="ZX76" s="28"/>
      <c r="ZY76" s="28"/>
      <c r="ZZ76" s="28"/>
      <c r="AAA76" s="28"/>
      <c r="AAB76" s="28"/>
      <c r="AAC76" s="28"/>
      <c r="AAD76" s="28"/>
      <c r="AAE76" s="28"/>
      <c r="AAF76" s="28"/>
      <c r="AAG76" s="28"/>
      <c r="AAH76" s="28"/>
      <c r="AAI76" s="28"/>
      <c r="AAJ76" s="28"/>
      <c r="AAK76" s="28"/>
      <c r="AAL76" s="28"/>
      <c r="AAM76" s="28"/>
      <c r="AAN76" s="28"/>
      <c r="AAO76" s="28"/>
      <c r="AAP76" s="28"/>
      <c r="AAQ76" s="28"/>
      <c r="AAR76" s="28"/>
      <c r="AAS76" s="28"/>
      <c r="AAT76" s="28"/>
      <c r="AAU76" s="28"/>
      <c r="AAV76" s="28"/>
      <c r="AAW76" s="28"/>
      <c r="AAX76" s="28"/>
      <c r="AAY76" s="28"/>
      <c r="AAZ76" s="28"/>
      <c r="ABA76" s="28"/>
      <c r="ABB76" s="28"/>
      <c r="ABC76" s="28"/>
      <c r="ABD76" s="28"/>
      <c r="ABE76" s="28"/>
      <c r="ABF76" s="28"/>
      <c r="ABG76" s="28"/>
      <c r="ABH76" s="28"/>
      <c r="ABI76" s="28"/>
      <c r="ABJ76" s="28"/>
      <c r="ABK76" s="28"/>
      <c r="ABL76" s="28"/>
      <c r="ABM76" s="28"/>
      <c r="ABN76" s="28"/>
      <c r="ABO76" s="28"/>
      <c r="ABP76" s="28"/>
      <c r="ABQ76" s="28"/>
      <c r="ABR76" s="28"/>
      <c r="ABS76" s="28"/>
      <c r="ABT76" s="28"/>
      <c r="ABU76" s="28"/>
      <c r="ABV76" s="28"/>
      <c r="ABW76" s="28"/>
      <c r="ABX76" s="28"/>
      <c r="ABY76" s="28"/>
      <c r="ABZ76" s="28"/>
      <c r="ACA76" s="28"/>
      <c r="ACB76" s="28"/>
      <c r="ACC76" s="28"/>
      <c r="ACD76" s="28"/>
      <c r="ACE76" s="28"/>
      <c r="ACF76" s="28"/>
      <c r="ACG76" s="28"/>
      <c r="ACH76" s="28"/>
      <c r="ACI76" s="28"/>
      <c r="ACJ76" s="28"/>
      <c r="ACK76" s="28"/>
      <c r="ACL76" s="28"/>
      <c r="ACM76" s="28"/>
      <c r="ACN76" s="28"/>
      <c r="ACO76" s="28"/>
      <c r="ACP76" s="28"/>
      <c r="ACQ76" s="28"/>
      <c r="ACR76" s="28"/>
      <c r="ACS76" s="28"/>
      <c r="ACT76" s="28"/>
      <c r="ACU76" s="28"/>
      <c r="ACV76" s="28"/>
      <c r="ACW76" s="28"/>
      <c r="ACX76" s="28"/>
      <c r="ACY76" s="28"/>
      <c r="ACZ76" s="28"/>
      <c r="ADA76" s="28"/>
      <c r="ADB76" s="28"/>
      <c r="ADC76" s="28"/>
      <c r="ADD76" s="28"/>
      <c r="ADE76" s="28"/>
      <c r="ADF76" s="28"/>
      <c r="ADG76" s="28"/>
      <c r="ADH76" s="28"/>
      <c r="ADI76" s="28"/>
      <c r="ADJ76" s="28"/>
      <c r="ADK76" s="28"/>
      <c r="ADL76" s="28"/>
      <c r="ADM76" s="28"/>
      <c r="ADN76" s="28"/>
      <c r="ADO76" s="28"/>
      <c r="ADP76" s="28"/>
      <c r="ADQ76" s="28"/>
      <c r="ADR76" s="28"/>
      <c r="ADS76" s="28"/>
      <c r="ADT76" s="28"/>
      <c r="ADU76" s="28"/>
      <c r="ADV76" s="28"/>
      <c r="ADW76" s="28"/>
      <c r="ADX76" s="28"/>
      <c r="ADY76" s="28"/>
      <c r="ADZ76" s="28"/>
      <c r="AEA76" s="28"/>
      <c r="AEB76" s="28"/>
      <c r="AEC76" s="28"/>
      <c r="AED76" s="28"/>
      <c r="AEE76" s="28"/>
      <c r="AEF76" s="28"/>
      <c r="AEG76" s="28"/>
      <c r="AEH76" s="28"/>
      <c r="AEI76" s="28"/>
      <c r="AEJ76" s="28"/>
      <c r="AEK76" s="28"/>
      <c r="AEL76" s="28"/>
      <c r="AEM76" s="28"/>
      <c r="AEN76" s="28"/>
      <c r="AEO76" s="28"/>
      <c r="AEP76" s="28"/>
      <c r="AEQ76" s="28"/>
      <c r="AER76" s="28"/>
      <c r="AES76" s="28"/>
      <c r="AET76" s="28"/>
      <c r="AEU76" s="28"/>
      <c r="AEV76" s="28"/>
      <c r="AEW76" s="28"/>
      <c r="AEX76" s="28"/>
      <c r="AEY76" s="28"/>
      <c r="AEZ76" s="28"/>
      <c r="AFA76" s="28"/>
      <c r="AFB76" s="28"/>
      <c r="AFC76" s="28"/>
      <c r="AFD76" s="28"/>
      <c r="AFE76" s="28"/>
      <c r="AFF76" s="28"/>
      <c r="AFG76" s="28"/>
      <c r="AFH76" s="28"/>
      <c r="AFI76" s="28"/>
      <c r="AFJ76" s="28"/>
      <c r="AFK76" s="28"/>
      <c r="AFL76" s="28"/>
      <c r="AFM76" s="28"/>
      <c r="AFN76" s="28"/>
      <c r="AFO76" s="28"/>
      <c r="AFP76" s="28"/>
      <c r="AFQ76" s="28"/>
      <c r="AFR76" s="28"/>
      <c r="AFS76" s="28"/>
      <c r="AFT76" s="28"/>
      <c r="AFU76" s="28"/>
      <c r="AFV76" s="28"/>
      <c r="AFW76" s="28"/>
      <c r="AFX76" s="28"/>
      <c r="AFY76" s="28"/>
      <c r="AFZ76" s="28"/>
      <c r="AGA76" s="28"/>
      <c r="AGB76" s="28"/>
      <c r="AGC76" s="28"/>
      <c r="AGD76" s="28"/>
      <c r="AGE76" s="28"/>
      <c r="AGF76" s="28"/>
      <c r="AGG76" s="28"/>
      <c r="AGH76" s="28"/>
      <c r="AGI76" s="28"/>
      <c r="AGJ76" s="28"/>
      <c r="AGK76" s="28"/>
      <c r="AGL76" s="28"/>
      <c r="AGM76" s="28"/>
      <c r="AGN76" s="28"/>
      <c r="AGO76" s="28"/>
      <c r="AGP76" s="28"/>
      <c r="AGQ76" s="28"/>
      <c r="AGR76" s="28"/>
      <c r="AGS76" s="28"/>
      <c r="AGT76" s="28"/>
      <c r="AGU76" s="28"/>
      <c r="AGV76" s="28"/>
      <c r="AGW76" s="28"/>
      <c r="AGX76" s="28"/>
      <c r="AGY76" s="28"/>
      <c r="AGZ76" s="28"/>
      <c r="AHA76" s="28"/>
      <c r="AHB76" s="28"/>
      <c r="AHC76" s="28"/>
      <c r="AHD76" s="28"/>
      <c r="AHE76" s="28"/>
      <c r="AHF76" s="28"/>
      <c r="AHG76" s="28"/>
      <c r="AHH76" s="28"/>
      <c r="AHI76" s="28"/>
      <c r="AHJ76" s="28"/>
      <c r="AHK76" s="28"/>
      <c r="AHL76" s="28"/>
      <c r="AHM76" s="28"/>
      <c r="AHN76" s="28"/>
      <c r="AHO76" s="28"/>
      <c r="AHP76" s="28"/>
      <c r="AHQ76" s="28"/>
      <c r="AHR76" s="28"/>
      <c r="AHS76" s="28"/>
      <c r="AHT76" s="28"/>
      <c r="AHU76" s="28"/>
      <c r="AHV76" s="28"/>
      <c r="AHW76" s="28"/>
      <c r="AHX76" s="28"/>
      <c r="AHY76" s="28"/>
      <c r="AHZ76" s="28"/>
      <c r="AIA76" s="28"/>
      <c r="AIB76" s="28"/>
      <c r="AIC76" s="28"/>
      <c r="AID76" s="28"/>
      <c r="AIE76" s="28"/>
      <c r="AIF76" s="28"/>
      <c r="AIG76" s="28"/>
      <c r="AIH76" s="28"/>
      <c r="AII76" s="28"/>
      <c r="AIJ76" s="28"/>
      <c r="AIK76" s="28"/>
      <c r="AIL76" s="28"/>
      <c r="AIM76" s="28"/>
      <c r="AIN76" s="28"/>
      <c r="AIO76" s="28"/>
      <c r="AIP76" s="28"/>
      <c r="AIQ76" s="28"/>
      <c r="AIR76" s="28"/>
      <c r="AIS76" s="28"/>
      <c r="AIT76" s="28"/>
      <c r="AIU76" s="28"/>
      <c r="AIV76" s="28"/>
      <c r="AIW76" s="28"/>
      <c r="AIX76" s="28"/>
      <c r="AIY76" s="28"/>
      <c r="AIZ76" s="28"/>
      <c r="AJA76" s="28"/>
      <c r="AJB76" s="28"/>
      <c r="AJC76" s="28"/>
      <c r="AJD76" s="28"/>
      <c r="AJE76" s="28"/>
      <c r="AJF76" s="28"/>
      <c r="AJG76" s="28"/>
      <c r="AJH76" s="28"/>
      <c r="AJI76" s="28"/>
      <c r="AJJ76" s="28"/>
      <c r="AJK76" s="28"/>
      <c r="AJL76" s="28"/>
      <c r="AJM76" s="28"/>
      <c r="AJN76" s="28"/>
      <c r="AJO76" s="28"/>
      <c r="AJP76" s="28"/>
      <c r="AJQ76" s="28"/>
      <c r="AJR76" s="28"/>
      <c r="AJS76" s="28"/>
      <c r="AJT76" s="28"/>
      <c r="AJU76" s="28"/>
      <c r="AJV76" s="28"/>
      <c r="AJW76" s="28"/>
      <c r="AJX76" s="28"/>
      <c r="AJY76" s="28"/>
      <c r="AJZ76" s="28"/>
      <c r="AKA76" s="28"/>
      <c r="AKB76" s="28"/>
      <c r="AKC76" s="28"/>
      <c r="AKD76" s="28"/>
      <c r="AKE76" s="28"/>
      <c r="AKF76" s="28"/>
      <c r="AKG76" s="28"/>
      <c r="AKH76" s="28"/>
      <c r="AKI76" s="28"/>
      <c r="AKJ76" s="28"/>
      <c r="AKK76" s="28"/>
      <c r="AKL76" s="28"/>
      <c r="AKM76" s="28"/>
      <c r="AKN76" s="28"/>
      <c r="AKO76" s="28"/>
      <c r="AKP76" s="28"/>
      <c r="AKQ76" s="28"/>
      <c r="AKR76" s="28"/>
      <c r="AKS76" s="28"/>
      <c r="AKT76" s="28"/>
      <c r="AKU76" s="28"/>
      <c r="AKV76" s="28"/>
      <c r="AKW76" s="28"/>
      <c r="AKX76" s="28"/>
      <c r="AKY76" s="28"/>
      <c r="AKZ76" s="28"/>
      <c r="ALA76" s="28"/>
      <c r="ALB76" s="28"/>
      <c r="ALC76" s="28"/>
      <c r="ALD76" s="28"/>
      <c r="ALE76" s="28"/>
      <c r="ALF76" s="28"/>
      <c r="ALG76" s="28"/>
      <c r="ALH76" s="28"/>
      <c r="ALI76" s="28"/>
      <c r="ALJ76" s="28"/>
      <c r="ALK76" s="28"/>
      <c r="ALL76" s="28"/>
      <c r="ALM76" s="28"/>
      <c r="ALN76" s="28"/>
      <c r="ALO76" s="28"/>
      <c r="ALP76" s="28"/>
      <c r="ALQ76" s="28"/>
      <c r="ALR76" s="28"/>
      <c r="ALS76" s="28"/>
      <c r="ALT76" s="28"/>
      <c r="ALU76" s="28"/>
      <c r="ALV76" s="28"/>
      <c r="ALW76" s="28"/>
      <c r="ALX76" s="28"/>
      <c r="ALY76" s="28"/>
      <c r="ALZ76" s="28"/>
      <c r="AMA76" s="28"/>
      <c r="AMB76" s="28"/>
      <c r="AMC76" s="28"/>
      <c r="AMD76" s="28"/>
      <c r="AME76" s="28"/>
      <c r="AMF76" s="28"/>
      <c r="AMG76" s="28"/>
      <c r="AMH76" s="28"/>
      <c r="AMI76" s="28"/>
      <c r="AMJ76" s="28"/>
      <c r="AMK76" s="28"/>
      <c r="AML76" s="28"/>
      <c r="AMM76" s="28"/>
      <c r="AMN76" s="28"/>
      <c r="AMO76" s="28"/>
      <c r="AMP76" s="28"/>
      <c r="AMQ76" s="28"/>
      <c r="AMR76" s="28"/>
      <c r="AMS76" s="28"/>
      <c r="AMT76" s="28"/>
      <c r="AMU76" s="28"/>
      <c r="AMV76" s="28"/>
      <c r="AMW76" s="28"/>
      <c r="AMX76" s="28"/>
      <c r="AMY76" s="28"/>
      <c r="AMZ76" s="28"/>
      <c r="ANA76" s="28"/>
      <c r="ANB76" s="28"/>
      <c r="ANC76" s="28"/>
      <c r="AND76" s="28"/>
      <c r="ANE76" s="28"/>
      <c r="ANF76" s="28"/>
      <c r="ANG76" s="28"/>
      <c r="ANH76" s="28"/>
      <c r="ANI76" s="28"/>
      <c r="ANJ76" s="28"/>
      <c r="ANK76" s="28"/>
      <c r="ANL76" s="28"/>
      <c r="ANM76" s="28"/>
      <c r="ANN76" s="28"/>
      <c r="ANO76" s="28"/>
      <c r="ANP76" s="28"/>
      <c r="ANQ76" s="28"/>
      <c r="ANR76" s="28"/>
      <c r="ANS76" s="28"/>
      <c r="ANT76" s="28"/>
      <c r="ANU76" s="28"/>
      <c r="ANV76" s="28"/>
      <c r="ANW76" s="28"/>
      <c r="ANX76" s="28"/>
      <c r="ANY76" s="28"/>
      <c r="ANZ76" s="28"/>
      <c r="AOA76" s="28"/>
      <c r="AOB76" s="28"/>
      <c r="AOC76" s="28"/>
      <c r="AOD76" s="28"/>
      <c r="AOE76" s="28"/>
      <c r="AOF76" s="28"/>
      <c r="AOG76" s="28"/>
      <c r="AOH76" s="28"/>
      <c r="AOI76" s="28"/>
      <c r="AOJ76" s="28"/>
      <c r="AOK76" s="28"/>
      <c r="AOL76" s="28"/>
      <c r="AOM76" s="28"/>
      <c r="AON76" s="28"/>
      <c r="AOO76" s="28"/>
      <c r="AOP76" s="28"/>
      <c r="AOQ76" s="28"/>
      <c r="AOR76" s="28"/>
      <c r="AOS76" s="28"/>
      <c r="AOT76" s="28"/>
      <c r="AOU76" s="28"/>
      <c r="AOV76" s="28"/>
      <c r="AOW76" s="28"/>
      <c r="AOX76" s="28"/>
      <c r="AOY76" s="28"/>
      <c r="AOZ76" s="28"/>
      <c r="APA76" s="28"/>
      <c r="APB76" s="28"/>
      <c r="APC76" s="28"/>
      <c r="APD76" s="28"/>
      <c r="APE76" s="28"/>
      <c r="APF76" s="28"/>
      <c r="APG76" s="28"/>
      <c r="APH76" s="28"/>
      <c r="API76" s="28"/>
      <c r="APJ76" s="28"/>
      <c r="APK76" s="28"/>
      <c r="APL76" s="28"/>
      <c r="APM76" s="28"/>
      <c r="APN76" s="28"/>
      <c r="APO76" s="28"/>
      <c r="APP76" s="28"/>
      <c r="APQ76" s="28"/>
      <c r="APR76" s="28"/>
      <c r="APS76" s="28"/>
      <c r="APT76" s="28"/>
      <c r="APU76" s="28"/>
      <c r="APV76" s="28"/>
      <c r="APW76" s="28"/>
      <c r="APX76" s="28"/>
      <c r="APY76" s="28"/>
      <c r="APZ76" s="28"/>
      <c r="AQA76" s="28"/>
      <c r="AQB76" s="28"/>
      <c r="AQC76" s="28"/>
      <c r="AQD76" s="28"/>
      <c r="AQE76" s="28"/>
      <c r="AQF76" s="28"/>
      <c r="AQG76" s="28"/>
      <c r="AQH76" s="28"/>
      <c r="AQI76" s="28"/>
      <c r="AQJ76" s="28"/>
      <c r="AQK76" s="28"/>
      <c r="AQL76" s="28"/>
      <c r="AQM76" s="28"/>
      <c r="AQN76" s="28"/>
      <c r="AQO76" s="28"/>
      <c r="AQP76" s="28"/>
      <c r="AQQ76" s="28"/>
      <c r="AQR76" s="28"/>
      <c r="AQS76" s="28"/>
      <c r="AQT76" s="28"/>
      <c r="AQU76" s="28"/>
      <c r="AQV76" s="28"/>
      <c r="AQW76" s="28"/>
      <c r="AQX76" s="28"/>
      <c r="AQY76" s="28"/>
      <c r="AQZ76" s="28"/>
      <c r="ARA76" s="28"/>
      <c r="ARB76" s="28"/>
      <c r="ARC76" s="28"/>
      <c r="ARD76" s="28"/>
      <c r="ARE76" s="28"/>
      <c r="ARF76" s="28"/>
      <c r="ARG76" s="28"/>
      <c r="ARH76" s="28"/>
      <c r="ARI76" s="28"/>
      <c r="ARJ76" s="28"/>
      <c r="ARK76" s="28"/>
      <c r="ARL76" s="28"/>
      <c r="ARM76" s="28"/>
      <c r="ARN76" s="28"/>
      <c r="ARO76" s="28"/>
      <c r="ARP76" s="28"/>
      <c r="ARQ76" s="28"/>
      <c r="ARR76" s="28"/>
      <c r="ARS76" s="28"/>
      <c r="ART76" s="28"/>
      <c r="ARU76" s="28"/>
      <c r="ARV76" s="28"/>
      <c r="ARW76" s="28"/>
      <c r="ARX76" s="28"/>
      <c r="ARY76" s="28"/>
      <c r="ARZ76" s="28"/>
      <c r="ASA76" s="28"/>
      <c r="ASB76" s="28"/>
      <c r="ASC76" s="28"/>
      <c r="ASD76" s="28"/>
      <c r="ASE76" s="28"/>
      <c r="ASF76" s="28"/>
      <c r="ASG76" s="28"/>
      <c r="ASH76" s="28"/>
      <c r="ASI76" s="28"/>
      <c r="ASJ76" s="28"/>
      <c r="ASK76" s="28"/>
      <c r="ASL76" s="28"/>
      <c r="ASM76" s="28"/>
      <c r="ASN76" s="28"/>
      <c r="ASO76" s="28"/>
      <c r="ASP76" s="28"/>
      <c r="ASQ76" s="28"/>
      <c r="ASR76" s="28"/>
      <c r="ASS76" s="28"/>
      <c r="AST76" s="28"/>
      <c r="ASU76" s="28"/>
      <c r="ASV76" s="28"/>
      <c r="ASW76" s="28"/>
      <c r="ASX76" s="28"/>
      <c r="ASY76" s="28"/>
      <c r="ASZ76" s="28"/>
      <c r="ATA76" s="28"/>
      <c r="ATB76" s="28"/>
      <c r="ATC76" s="28"/>
      <c r="ATD76" s="28"/>
      <c r="ATE76" s="28"/>
      <c r="ATF76" s="28"/>
      <c r="ATG76" s="28"/>
      <c r="ATH76" s="28"/>
      <c r="ATI76" s="28"/>
      <c r="ATJ76" s="28"/>
      <c r="ATK76" s="28"/>
      <c r="ATL76" s="28"/>
      <c r="ATM76" s="28"/>
      <c r="ATN76" s="28"/>
      <c r="ATO76" s="28"/>
      <c r="ATP76" s="28"/>
      <c r="ATQ76" s="28"/>
      <c r="ATR76" s="28"/>
      <c r="ATS76" s="28"/>
      <c r="ATT76" s="28"/>
      <c r="ATU76" s="28"/>
      <c r="ATV76" s="28"/>
      <c r="ATW76" s="28"/>
      <c r="ATX76" s="28"/>
      <c r="ATY76" s="28"/>
      <c r="ATZ76" s="28"/>
      <c r="AUA76" s="28"/>
      <c r="AUB76" s="28"/>
      <c r="AUC76" s="28"/>
      <c r="AUD76" s="28"/>
      <c r="AUE76" s="28"/>
      <c r="AUF76" s="28"/>
      <c r="AUG76" s="28"/>
      <c r="AUH76" s="28"/>
      <c r="AUI76" s="28"/>
      <c r="AUJ76" s="28"/>
      <c r="AUK76" s="28"/>
      <c r="AUL76" s="28"/>
      <c r="AUM76" s="28"/>
      <c r="AUN76" s="28"/>
      <c r="AUO76" s="28"/>
      <c r="AUP76" s="28"/>
      <c r="AUQ76" s="28"/>
      <c r="AUR76" s="28"/>
      <c r="AUS76" s="28"/>
      <c r="AUT76" s="28"/>
      <c r="AUU76" s="28"/>
      <c r="AUV76" s="28"/>
      <c r="AUW76" s="28"/>
      <c r="AUX76" s="28"/>
      <c r="AUY76" s="28"/>
      <c r="AUZ76" s="28"/>
      <c r="AVA76" s="28"/>
      <c r="AVB76" s="28"/>
      <c r="AVC76" s="28"/>
      <c r="AVD76" s="28"/>
      <c r="AVE76" s="28"/>
      <c r="AVF76" s="28"/>
      <c r="AVG76" s="28"/>
      <c r="AVH76" s="28"/>
      <c r="AVI76" s="28"/>
      <c r="AVJ76" s="28"/>
      <c r="AVK76" s="28"/>
      <c r="AVL76" s="28"/>
      <c r="AVM76" s="28"/>
      <c r="AVN76" s="28"/>
      <c r="AVO76" s="28"/>
      <c r="AVP76" s="28"/>
      <c r="AVQ76" s="28"/>
      <c r="AVR76" s="28"/>
      <c r="AVS76" s="28"/>
      <c r="AVT76" s="28"/>
      <c r="AVU76" s="28"/>
      <c r="AVV76" s="28"/>
      <c r="AVW76" s="28"/>
      <c r="AVX76" s="28"/>
      <c r="AVY76" s="28"/>
      <c r="AVZ76" s="28"/>
      <c r="AWA76" s="28"/>
      <c r="AWB76" s="28"/>
      <c r="AWC76" s="28"/>
      <c r="AWD76" s="28"/>
      <c r="AWE76" s="28"/>
      <c r="AWF76" s="28"/>
      <c r="AWG76" s="28"/>
      <c r="AWH76" s="28"/>
      <c r="AWI76" s="28"/>
      <c r="AWJ76" s="28"/>
      <c r="AWK76" s="28"/>
      <c r="AWL76" s="28"/>
      <c r="AWM76" s="28"/>
      <c r="AWN76" s="28"/>
      <c r="AWO76" s="28"/>
      <c r="AWP76" s="28"/>
      <c r="AWQ76" s="28"/>
      <c r="AWR76" s="28"/>
      <c r="AWS76" s="28"/>
      <c r="AWT76" s="28"/>
      <c r="AWU76" s="28"/>
      <c r="AWV76" s="28"/>
      <c r="AWW76" s="28"/>
      <c r="AWX76" s="28"/>
      <c r="AWY76" s="28"/>
      <c r="AWZ76" s="28"/>
      <c r="AXA76" s="28"/>
      <c r="AXB76" s="28"/>
      <c r="AXC76" s="28"/>
      <c r="AXD76" s="28"/>
      <c r="AXE76" s="28"/>
      <c r="AXF76" s="28"/>
      <c r="AXG76" s="28"/>
      <c r="AXH76" s="28"/>
      <c r="AXI76" s="28"/>
      <c r="AXJ76" s="28"/>
      <c r="AXK76" s="28"/>
      <c r="AXL76" s="28"/>
      <c r="AXM76" s="28"/>
      <c r="AXN76" s="28"/>
      <c r="AXO76" s="28"/>
      <c r="AXP76" s="28"/>
      <c r="AXQ76" s="28"/>
      <c r="AXR76" s="28"/>
      <c r="AXS76" s="28"/>
      <c r="AXT76" s="28"/>
      <c r="AXU76" s="28"/>
      <c r="AXV76" s="28"/>
      <c r="AXW76" s="28"/>
      <c r="AXX76" s="28"/>
      <c r="AXY76" s="28"/>
      <c r="AXZ76" s="28"/>
      <c r="AYA76" s="28"/>
      <c r="AYB76" s="28"/>
      <c r="AYC76" s="28"/>
      <c r="AYD76" s="28"/>
      <c r="AYE76" s="28"/>
      <c r="AYF76" s="28"/>
      <c r="AYG76" s="28"/>
      <c r="AYH76" s="28"/>
      <c r="AYI76" s="28"/>
      <c r="AYJ76" s="28"/>
      <c r="AYK76" s="28"/>
      <c r="AYL76" s="28"/>
      <c r="AYM76" s="28"/>
      <c r="AYN76" s="28"/>
      <c r="AYO76" s="28"/>
      <c r="AYP76" s="28"/>
      <c r="AYQ76" s="28"/>
      <c r="AYR76" s="28"/>
      <c r="AYS76" s="28"/>
      <c r="AYT76" s="28"/>
      <c r="AYU76" s="28"/>
      <c r="AYV76" s="28"/>
      <c r="AYW76" s="28"/>
      <c r="AYX76" s="28"/>
      <c r="AYY76" s="28"/>
      <c r="AYZ76" s="28"/>
      <c r="AZA76" s="28"/>
      <c r="AZB76" s="28"/>
      <c r="AZC76" s="28"/>
      <c r="AZD76" s="28"/>
      <c r="AZE76" s="28"/>
      <c r="AZF76" s="28"/>
      <c r="AZG76" s="28"/>
      <c r="AZH76" s="28"/>
      <c r="AZI76" s="28"/>
      <c r="AZJ76" s="28"/>
      <c r="AZK76" s="28"/>
      <c r="AZL76" s="28"/>
      <c r="AZM76" s="28"/>
      <c r="AZN76" s="28"/>
      <c r="AZO76" s="28"/>
      <c r="AZP76" s="28"/>
      <c r="AZQ76" s="28"/>
      <c r="AZR76" s="28"/>
      <c r="AZS76" s="28"/>
      <c r="AZT76" s="28"/>
      <c r="AZU76" s="28"/>
      <c r="AZV76" s="28"/>
      <c r="AZW76" s="28"/>
      <c r="AZX76" s="28"/>
      <c r="AZY76" s="28"/>
      <c r="AZZ76" s="28"/>
      <c r="BAA76" s="28"/>
      <c r="BAB76" s="28"/>
      <c r="BAC76" s="28"/>
      <c r="BAD76" s="28"/>
      <c r="BAE76" s="28"/>
      <c r="BAF76" s="28"/>
      <c r="BAG76" s="28"/>
      <c r="BAH76" s="28"/>
      <c r="BAI76" s="28"/>
      <c r="BAJ76" s="28"/>
      <c r="BAK76" s="28"/>
      <c r="BAL76" s="28"/>
      <c r="BAM76" s="28"/>
      <c r="BAN76" s="28"/>
      <c r="BAO76" s="28"/>
      <c r="BAP76" s="28"/>
      <c r="BAQ76" s="28"/>
      <c r="BAR76" s="28"/>
      <c r="BAS76" s="28"/>
      <c r="BAT76" s="28"/>
      <c r="BAU76" s="28"/>
      <c r="BAV76" s="28"/>
      <c r="BAW76" s="28"/>
      <c r="BAX76" s="28"/>
      <c r="BAY76" s="28"/>
      <c r="BAZ76" s="28"/>
      <c r="BBA76" s="28"/>
      <c r="BBB76" s="28"/>
      <c r="BBC76" s="28"/>
      <c r="BBD76" s="28"/>
      <c r="BBE76" s="28"/>
      <c r="BBF76" s="28"/>
      <c r="BBG76" s="28"/>
      <c r="BBH76" s="28"/>
      <c r="BBI76" s="28"/>
      <c r="BBJ76" s="28"/>
      <c r="BBK76" s="28"/>
      <c r="BBL76" s="28"/>
      <c r="BBM76" s="28"/>
      <c r="BBN76" s="28"/>
      <c r="BBO76" s="28"/>
      <c r="BBP76" s="28"/>
      <c r="BBQ76" s="28"/>
      <c r="BBR76" s="28"/>
      <c r="BBS76" s="28"/>
      <c r="BBT76" s="28"/>
      <c r="BBU76" s="28"/>
      <c r="BBV76" s="28"/>
      <c r="BBW76" s="28"/>
      <c r="BBX76" s="28"/>
      <c r="BBY76" s="28"/>
      <c r="BBZ76" s="28"/>
      <c r="BCA76" s="28"/>
      <c r="BCB76" s="28"/>
      <c r="BCC76" s="28"/>
      <c r="BCD76" s="28"/>
      <c r="BCE76" s="28"/>
      <c r="BCF76" s="28"/>
      <c r="BCG76" s="28"/>
      <c r="BCH76" s="28"/>
      <c r="BCI76" s="28"/>
      <c r="BCJ76" s="28"/>
      <c r="BCK76" s="28"/>
      <c r="BCL76" s="28"/>
      <c r="BCM76" s="28"/>
      <c r="BCN76" s="28"/>
      <c r="BCO76" s="28"/>
      <c r="BCP76" s="28"/>
      <c r="BCQ76" s="28"/>
      <c r="BCR76" s="28"/>
      <c r="BCS76" s="28"/>
      <c r="BCT76" s="28"/>
      <c r="BCU76" s="28"/>
      <c r="BCV76" s="28"/>
      <c r="BCW76" s="28"/>
      <c r="BCX76" s="28"/>
      <c r="BCY76" s="28"/>
      <c r="BCZ76" s="28"/>
      <c r="BDA76" s="28"/>
      <c r="BDB76" s="28"/>
      <c r="BDC76" s="28"/>
      <c r="BDD76" s="28"/>
      <c r="BDE76" s="28"/>
      <c r="BDF76" s="28"/>
      <c r="BDG76" s="28"/>
      <c r="BDH76" s="28"/>
      <c r="BDI76" s="28"/>
      <c r="BDJ76" s="28"/>
      <c r="BDK76" s="28"/>
      <c r="BDL76" s="28"/>
      <c r="BDM76" s="28"/>
      <c r="BDN76" s="28"/>
      <c r="BDO76" s="28"/>
      <c r="BDP76" s="28"/>
      <c r="BDQ76" s="28"/>
      <c r="BDR76" s="28"/>
      <c r="BDS76" s="28"/>
      <c r="BDT76" s="28"/>
      <c r="BDU76" s="28"/>
      <c r="BDV76" s="28"/>
      <c r="BDW76" s="28"/>
      <c r="BDX76" s="28"/>
      <c r="BDY76" s="28"/>
      <c r="BDZ76" s="28"/>
      <c r="BEA76" s="28"/>
      <c r="BEB76" s="28"/>
      <c r="BEC76" s="28"/>
      <c r="BED76" s="28"/>
      <c r="BEE76" s="28"/>
      <c r="BEF76" s="28"/>
      <c r="BEG76" s="28"/>
      <c r="BEH76" s="28"/>
      <c r="BEI76" s="28"/>
      <c r="BEJ76" s="28"/>
      <c r="BEK76" s="28"/>
      <c r="BEL76" s="28"/>
      <c r="BEM76" s="28"/>
      <c r="BEN76" s="28"/>
      <c r="BEO76" s="28"/>
      <c r="BEP76" s="28"/>
      <c r="BEQ76" s="28"/>
      <c r="BER76" s="28"/>
      <c r="BES76" s="28"/>
      <c r="BET76" s="28"/>
      <c r="BEU76" s="28"/>
      <c r="BEV76" s="28"/>
      <c r="BEW76" s="28"/>
      <c r="BEX76" s="28"/>
      <c r="BEY76" s="28"/>
      <c r="BEZ76" s="28"/>
      <c r="BFA76" s="28"/>
      <c r="BFB76" s="28"/>
      <c r="BFC76" s="28"/>
      <c r="BFD76" s="28"/>
      <c r="BFE76" s="28"/>
      <c r="BFF76" s="28"/>
      <c r="BFG76" s="28"/>
      <c r="BFH76" s="28"/>
      <c r="BFI76" s="28"/>
      <c r="BFJ76" s="28"/>
      <c r="BFK76" s="28"/>
      <c r="BFL76" s="28"/>
      <c r="BFM76" s="28"/>
      <c r="BFN76" s="28"/>
      <c r="BFO76" s="28"/>
      <c r="BFP76" s="28"/>
      <c r="BFQ76" s="28"/>
      <c r="BFR76" s="28"/>
      <c r="BFS76" s="28"/>
      <c r="BFT76" s="28"/>
      <c r="BFU76" s="28"/>
      <c r="BFV76" s="28"/>
      <c r="BFW76" s="28"/>
      <c r="BFX76" s="28"/>
      <c r="BFY76" s="28"/>
      <c r="BFZ76" s="28"/>
      <c r="BGA76" s="28"/>
      <c r="BGB76" s="28"/>
      <c r="BGC76" s="28"/>
      <c r="BGD76" s="28"/>
      <c r="BGE76" s="28"/>
      <c r="BGF76" s="28"/>
      <c r="BGG76" s="28"/>
      <c r="BGH76" s="28"/>
      <c r="BGI76" s="28"/>
      <c r="BGJ76" s="28"/>
      <c r="BGK76" s="28"/>
      <c r="BGL76" s="28"/>
      <c r="BGM76" s="28"/>
      <c r="BGN76" s="28"/>
      <c r="BGO76" s="28"/>
      <c r="BGP76" s="28"/>
      <c r="BGQ76" s="28"/>
      <c r="BGR76" s="28"/>
      <c r="BGS76" s="28"/>
      <c r="BGT76" s="28"/>
      <c r="BGU76" s="28"/>
      <c r="BGV76" s="28"/>
      <c r="BGW76" s="28"/>
      <c r="BGX76" s="28"/>
      <c r="BGY76" s="28"/>
      <c r="BGZ76" s="28"/>
      <c r="BHA76" s="28"/>
      <c r="BHB76" s="28"/>
      <c r="BHC76" s="28"/>
      <c r="BHD76" s="28"/>
      <c r="BHE76" s="28"/>
      <c r="BHF76" s="28"/>
      <c r="BHG76" s="28"/>
      <c r="BHH76" s="28"/>
      <c r="BHI76" s="28"/>
      <c r="BHJ76" s="28"/>
      <c r="BHK76" s="28"/>
      <c r="BHL76" s="28"/>
      <c r="BHM76" s="28"/>
      <c r="BHN76" s="28"/>
      <c r="BHO76" s="28"/>
      <c r="BHP76" s="28"/>
      <c r="BHQ76" s="28"/>
      <c r="BHR76" s="28"/>
      <c r="BHS76" s="28"/>
      <c r="BHT76" s="28"/>
      <c r="BHU76" s="28"/>
      <c r="BHV76" s="28"/>
      <c r="BHW76" s="28"/>
      <c r="BHX76" s="28"/>
      <c r="BHY76" s="28"/>
      <c r="BHZ76" s="28"/>
      <c r="BIA76" s="28"/>
      <c r="BIB76" s="28"/>
      <c r="BIC76" s="28"/>
      <c r="BID76" s="28"/>
      <c r="BIE76" s="28"/>
      <c r="BIF76" s="28"/>
      <c r="BIG76" s="28"/>
      <c r="BIH76" s="28"/>
      <c r="BII76" s="28"/>
      <c r="BIJ76" s="28"/>
      <c r="BIK76" s="28"/>
      <c r="BIL76" s="28"/>
      <c r="BIM76" s="28"/>
      <c r="BIN76" s="28"/>
      <c r="BIO76" s="28"/>
      <c r="BIP76" s="28"/>
      <c r="BIQ76" s="28"/>
      <c r="BIR76" s="28"/>
      <c r="BIS76" s="28"/>
      <c r="BIT76" s="28"/>
      <c r="BIU76" s="28"/>
      <c r="BIV76" s="28"/>
      <c r="BIW76" s="28"/>
      <c r="BIX76" s="28"/>
      <c r="BIY76" s="28"/>
      <c r="BIZ76" s="28"/>
      <c r="BJA76" s="28"/>
      <c r="BJB76" s="28"/>
      <c r="BJC76" s="28"/>
      <c r="BJD76" s="28"/>
      <c r="BJE76" s="28"/>
      <c r="BJF76" s="28"/>
      <c r="BJG76" s="28"/>
      <c r="BJH76" s="28"/>
      <c r="BJI76" s="28"/>
      <c r="BJJ76" s="28"/>
      <c r="BJK76" s="28"/>
      <c r="BJL76" s="28"/>
      <c r="BJM76" s="28"/>
      <c r="BJN76" s="28"/>
      <c r="BJO76" s="28"/>
      <c r="BJP76" s="28"/>
      <c r="BJQ76" s="28"/>
      <c r="BJR76" s="28"/>
      <c r="BJS76" s="28"/>
      <c r="BJT76" s="28"/>
      <c r="BJU76" s="28"/>
      <c r="BJV76" s="28"/>
      <c r="BJW76" s="28"/>
      <c r="BJX76" s="28"/>
      <c r="BJY76" s="28"/>
      <c r="BJZ76" s="28"/>
      <c r="BKA76" s="28"/>
      <c r="BKB76" s="28"/>
      <c r="BKC76" s="28"/>
      <c r="BKD76" s="28"/>
      <c r="BKE76" s="28"/>
      <c r="BKF76" s="28"/>
      <c r="BKG76" s="28"/>
      <c r="BKH76" s="28"/>
      <c r="BKI76" s="28"/>
      <c r="BKJ76" s="28"/>
      <c r="BKK76" s="28"/>
      <c r="BKL76" s="28"/>
      <c r="BKM76" s="28"/>
      <c r="BKN76" s="28"/>
      <c r="BKO76" s="28"/>
      <c r="BKP76" s="28"/>
      <c r="BKQ76" s="28"/>
      <c r="BKR76" s="28"/>
      <c r="BKS76" s="28"/>
      <c r="BKT76" s="28"/>
      <c r="BKU76" s="28"/>
      <c r="BKV76" s="28"/>
      <c r="BKW76" s="28"/>
      <c r="BKX76" s="28"/>
      <c r="BKY76" s="28"/>
      <c r="BKZ76" s="28"/>
      <c r="BLA76" s="28"/>
      <c r="BLB76" s="28"/>
      <c r="BLC76" s="28"/>
      <c r="BLD76" s="28"/>
      <c r="BLE76" s="28"/>
      <c r="BLF76" s="28"/>
      <c r="BLG76" s="28"/>
      <c r="BLH76" s="28"/>
      <c r="BLI76" s="28"/>
      <c r="BLJ76" s="28"/>
      <c r="BLK76" s="28"/>
      <c r="BLL76" s="28"/>
      <c r="BLM76" s="28"/>
      <c r="BLN76" s="28"/>
      <c r="BLO76" s="28"/>
      <c r="BLP76" s="28"/>
      <c r="BLQ76" s="28"/>
      <c r="BLR76" s="28"/>
      <c r="BLS76" s="28"/>
      <c r="BLT76" s="28"/>
      <c r="BLU76" s="28"/>
      <c r="BLV76" s="28"/>
      <c r="BLW76" s="28"/>
      <c r="BLX76" s="28"/>
      <c r="BLY76" s="28"/>
      <c r="BLZ76" s="28"/>
      <c r="BMA76" s="28"/>
      <c r="BMB76" s="28"/>
      <c r="BMC76" s="28"/>
      <c r="BMD76" s="28"/>
      <c r="BME76" s="28"/>
      <c r="BMF76" s="28"/>
      <c r="BMG76" s="28"/>
      <c r="BMH76" s="28"/>
      <c r="BMI76" s="28"/>
      <c r="BMJ76" s="28"/>
      <c r="BMK76" s="28"/>
      <c r="BML76" s="28"/>
      <c r="BMM76" s="28"/>
      <c r="BMN76" s="28"/>
      <c r="BMO76" s="28"/>
      <c r="BMP76" s="28"/>
      <c r="BMQ76" s="28"/>
      <c r="BMR76" s="28"/>
      <c r="BMS76" s="28"/>
      <c r="BMT76" s="28"/>
      <c r="BMU76" s="28"/>
      <c r="BMV76" s="28"/>
      <c r="BMW76" s="28"/>
      <c r="BMX76" s="28"/>
      <c r="BMY76" s="28"/>
      <c r="BMZ76" s="28"/>
      <c r="BNA76" s="28"/>
      <c r="BNB76" s="28"/>
      <c r="BNC76" s="28"/>
      <c r="BND76" s="28"/>
      <c r="BNE76" s="28"/>
      <c r="BNF76" s="28"/>
      <c r="BNG76" s="28"/>
      <c r="BNH76" s="28"/>
      <c r="BNI76" s="28"/>
      <c r="BNJ76" s="28"/>
      <c r="BNK76" s="28"/>
      <c r="BNL76" s="28"/>
      <c r="BNM76" s="28"/>
      <c r="BNN76" s="28"/>
      <c r="BNO76" s="28"/>
      <c r="BNP76" s="28"/>
      <c r="BNQ76" s="28"/>
      <c r="BNR76" s="28"/>
      <c r="BNS76" s="28"/>
      <c r="BNT76" s="28"/>
      <c r="BNU76" s="28"/>
      <c r="BNV76" s="28"/>
      <c r="BNW76" s="28"/>
      <c r="BNX76" s="28"/>
      <c r="BNY76" s="28"/>
      <c r="BNZ76" s="28"/>
      <c r="BOA76" s="28"/>
      <c r="BOB76" s="28"/>
      <c r="BOC76" s="28"/>
      <c r="BOD76" s="28"/>
      <c r="BOE76" s="28"/>
      <c r="BOF76" s="28"/>
      <c r="BOG76" s="28"/>
      <c r="BOH76" s="28"/>
      <c r="BOI76" s="28"/>
      <c r="BOJ76" s="28"/>
      <c r="BOK76" s="28"/>
      <c r="BOL76" s="28"/>
      <c r="BOM76" s="28"/>
      <c r="BON76" s="28"/>
      <c r="BOO76" s="28"/>
      <c r="BOP76" s="28"/>
      <c r="BOQ76" s="28"/>
      <c r="BOR76" s="28"/>
      <c r="BOS76" s="28"/>
      <c r="BOT76" s="28"/>
      <c r="BOU76" s="28"/>
      <c r="BOV76" s="28"/>
      <c r="BOW76" s="28"/>
      <c r="BOX76" s="28"/>
      <c r="BOY76" s="28"/>
      <c r="BOZ76" s="28"/>
      <c r="BPA76" s="28"/>
      <c r="BPB76" s="28"/>
      <c r="BPC76" s="28"/>
      <c r="BPD76" s="28"/>
      <c r="BPE76" s="28"/>
      <c r="BPF76" s="28"/>
      <c r="BPG76" s="28"/>
      <c r="BPH76" s="28"/>
      <c r="BPI76" s="28"/>
      <c r="BPJ76" s="28"/>
      <c r="BPK76" s="28"/>
      <c r="BPL76" s="28"/>
      <c r="BPM76" s="28"/>
      <c r="BPN76" s="28"/>
      <c r="BPO76" s="28"/>
      <c r="BPP76" s="28"/>
      <c r="BPQ76" s="28"/>
      <c r="BPR76" s="28"/>
      <c r="BPS76" s="28"/>
      <c r="BPT76" s="28"/>
      <c r="BPU76" s="28"/>
      <c r="BPV76" s="28"/>
      <c r="BPW76" s="28"/>
      <c r="BPX76" s="28"/>
      <c r="BPY76" s="28"/>
      <c r="BPZ76" s="28"/>
      <c r="BQA76" s="28"/>
      <c r="BQB76" s="28"/>
      <c r="BQC76" s="28"/>
      <c r="BQD76" s="28"/>
      <c r="BQE76" s="28"/>
      <c r="BQF76" s="28"/>
      <c r="BQG76" s="28"/>
      <c r="BQH76" s="28"/>
      <c r="BQI76" s="28"/>
      <c r="BQJ76" s="28"/>
      <c r="BQK76" s="28"/>
      <c r="BQL76" s="28"/>
      <c r="BQM76" s="28"/>
      <c r="BQN76" s="28"/>
      <c r="BQO76" s="28"/>
      <c r="BQP76" s="28"/>
      <c r="BQQ76" s="28"/>
      <c r="BQR76" s="28"/>
      <c r="BQS76" s="28"/>
      <c r="BQT76" s="28"/>
      <c r="BQU76" s="28"/>
      <c r="BQV76" s="28"/>
      <c r="BQW76" s="28"/>
      <c r="BQX76" s="28"/>
      <c r="BQY76" s="28"/>
      <c r="BQZ76" s="28"/>
      <c r="BRA76" s="28"/>
      <c r="BRB76" s="28"/>
      <c r="BRC76" s="28"/>
      <c r="BRD76" s="28"/>
      <c r="BRE76" s="28"/>
      <c r="BRF76" s="28"/>
      <c r="BRG76" s="28"/>
      <c r="BRH76" s="28"/>
      <c r="BRI76" s="28"/>
      <c r="BRJ76" s="28"/>
      <c r="BRK76" s="28"/>
      <c r="BRL76" s="28"/>
      <c r="BRM76" s="28"/>
      <c r="BRN76" s="28"/>
      <c r="BRO76" s="28"/>
      <c r="BRP76" s="28"/>
      <c r="BRQ76" s="28"/>
      <c r="BRR76" s="28"/>
      <c r="BRS76" s="28"/>
      <c r="BRT76" s="28"/>
      <c r="BRU76" s="28"/>
      <c r="BRV76" s="28"/>
      <c r="BRW76" s="28"/>
      <c r="BRX76" s="28"/>
      <c r="BRY76" s="28"/>
      <c r="BRZ76" s="28"/>
      <c r="BSA76" s="28"/>
      <c r="BSB76" s="28"/>
      <c r="BSC76" s="28"/>
      <c r="BSD76" s="28"/>
      <c r="BSE76" s="28"/>
      <c r="BSF76" s="28"/>
      <c r="BSG76" s="28"/>
      <c r="BSH76" s="28"/>
      <c r="BSI76" s="28"/>
      <c r="BSJ76" s="28"/>
      <c r="BSK76" s="28"/>
      <c r="BSL76" s="28"/>
      <c r="BSM76" s="28"/>
      <c r="BSN76" s="28"/>
      <c r="BSO76" s="28"/>
      <c r="BSP76" s="28"/>
      <c r="BSQ76" s="28"/>
      <c r="BSR76" s="28"/>
      <c r="BSS76" s="28"/>
      <c r="BST76" s="28"/>
      <c r="BSU76" s="28"/>
      <c r="BSV76" s="28"/>
      <c r="BSW76" s="28"/>
      <c r="BSX76" s="28"/>
      <c r="BSY76" s="28"/>
      <c r="BSZ76" s="28"/>
      <c r="BTA76" s="28"/>
      <c r="BTB76" s="28"/>
      <c r="BTC76" s="28"/>
      <c r="BTD76" s="28"/>
      <c r="BTE76" s="28"/>
      <c r="BTF76" s="28"/>
      <c r="BTG76" s="28"/>
      <c r="BTH76" s="28"/>
      <c r="BTI76" s="28"/>
      <c r="BTJ76" s="28"/>
      <c r="BTK76" s="28"/>
      <c r="BTL76" s="28"/>
      <c r="BTM76" s="28"/>
      <c r="BTN76" s="28"/>
      <c r="BTO76" s="28"/>
      <c r="BTP76" s="28"/>
      <c r="BTQ76" s="28"/>
      <c r="BTR76" s="28"/>
      <c r="BTS76" s="28"/>
      <c r="BTT76" s="28"/>
      <c r="BTU76" s="28"/>
      <c r="BTV76" s="28"/>
      <c r="BTW76" s="28"/>
      <c r="BTX76" s="28"/>
      <c r="BTY76" s="28"/>
      <c r="BTZ76" s="28"/>
      <c r="BUA76" s="28"/>
      <c r="BUB76" s="28"/>
      <c r="BUC76" s="28"/>
      <c r="BUD76" s="28"/>
      <c r="BUE76" s="28"/>
      <c r="BUF76" s="28"/>
      <c r="BUG76" s="28"/>
      <c r="BUH76" s="28"/>
      <c r="BUI76" s="28"/>
      <c r="BUJ76" s="28"/>
      <c r="BUK76" s="28"/>
      <c r="BUL76" s="28"/>
      <c r="BUM76" s="28"/>
      <c r="BUN76" s="28"/>
      <c r="BUO76" s="28"/>
      <c r="BUP76" s="28"/>
      <c r="BUQ76" s="28"/>
      <c r="BUR76" s="28"/>
      <c r="BUS76" s="28"/>
      <c r="BUT76" s="28"/>
      <c r="BUU76" s="28"/>
      <c r="BUV76" s="28"/>
      <c r="BUW76" s="28"/>
      <c r="BUX76" s="28"/>
      <c r="BUY76" s="28"/>
      <c r="BUZ76" s="28"/>
      <c r="BVA76" s="28"/>
      <c r="BVB76" s="28"/>
      <c r="BVC76" s="28"/>
      <c r="BVD76" s="28"/>
      <c r="BVE76" s="28"/>
      <c r="BVF76" s="28"/>
      <c r="BVG76" s="28"/>
      <c r="BVH76" s="28"/>
      <c r="BVI76" s="28"/>
      <c r="BVJ76" s="28"/>
      <c r="BVK76" s="28"/>
      <c r="BVL76" s="28"/>
      <c r="BVM76" s="28"/>
      <c r="BVN76" s="28"/>
      <c r="BVO76" s="28"/>
      <c r="BVP76" s="28"/>
      <c r="BVQ76" s="28"/>
      <c r="BVR76" s="28"/>
      <c r="BVS76" s="28"/>
      <c r="BVT76" s="28"/>
      <c r="BVU76" s="28"/>
      <c r="BVV76" s="28"/>
      <c r="BVW76" s="28"/>
      <c r="BVX76" s="28"/>
      <c r="BVY76" s="28"/>
      <c r="BVZ76" s="28"/>
      <c r="BWA76" s="28"/>
      <c r="BWB76" s="28"/>
      <c r="BWC76" s="28"/>
      <c r="BWD76" s="28"/>
      <c r="BWE76" s="28"/>
      <c r="BWF76" s="28"/>
      <c r="BWG76" s="28"/>
      <c r="BWH76" s="28"/>
      <c r="BWI76" s="28"/>
      <c r="BWJ76" s="28"/>
      <c r="BWK76" s="28"/>
      <c r="BWL76" s="28"/>
      <c r="BWM76" s="28"/>
      <c r="BWN76" s="28"/>
      <c r="BWO76" s="28"/>
      <c r="BWP76" s="28"/>
      <c r="BWQ76" s="28"/>
      <c r="BWR76" s="28"/>
      <c r="BWS76" s="28"/>
      <c r="BWT76" s="28"/>
      <c r="BWU76" s="28"/>
      <c r="BWV76" s="28"/>
      <c r="BWW76" s="28"/>
      <c r="BWX76" s="28"/>
      <c r="BWY76" s="28"/>
      <c r="BWZ76" s="28"/>
      <c r="BXA76" s="28"/>
      <c r="BXB76" s="28"/>
      <c r="BXC76" s="28"/>
      <c r="BXD76" s="28"/>
      <c r="BXE76" s="28"/>
      <c r="BXF76" s="28"/>
      <c r="BXG76" s="28"/>
      <c r="BXH76" s="28"/>
      <c r="BXI76" s="28"/>
      <c r="BXJ76" s="28"/>
      <c r="BXK76" s="28"/>
      <c r="BXL76" s="28"/>
      <c r="BXM76" s="28"/>
      <c r="BXN76" s="28"/>
      <c r="BXO76" s="28"/>
      <c r="BXP76" s="28"/>
      <c r="BXQ76" s="28"/>
      <c r="BXR76" s="28"/>
      <c r="BXS76" s="28"/>
      <c r="BXT76" s="28"/>
      <c r="BXU76" s="28"/>
      <c r="BXV76" s="28"/>
      <c r="BXW76" s="28"/>
      <c r="BXX76" s="28"/>
      <c r="BXY76" s="28"/>
      <c r="BXZ76" s="28"/>
      <c r="BYA76" s="28"/>
      <c r="BYB76" s="28"/>
      <c r="BYC76" s="28"/>
      <c r="BYD76" s="28"/>
      <c r="BYE76" s="28"/>
      <c r="BYF76" s="28"/>
      <c r="BYG76" s="28"/>
      <c r="BYH76" s="28"/>
      <c r="BYI76" s="28"/>
      <c r="BYJ76" s="28"/>
      <c r="BYK76" s="28"/>
      <c r="BYL76" s="28"/>
      <c r="BYM76" s="28"/>
      <c r="BYN76" s="28"/>
      <c r="BYO76" s="28"/>
      <c r="BYP76" s="28"/>
      <c r="BYQ76" s="28"/>
      <c r="BYR76" s="28"/>
      <c r="BYS76" s="28"/>
      <c r="BYT76" s="28"/>
      <c r="BYU76" s="28"/>
      <c r="BYV76" s="28"/>
      <c r="BYW76" s="28"/>
      <c r="BYX76" s="28"/>
      <c r="BYY76" s="28"/>
      <c r="BYZ76" s="28"/>
      <c r="BZA76" s="28"/>
      <c r="BZB76" s="28"/>
      <c r="BZC76" s="28"/>
      <c r="BZD76" s="28"/>
      <c r="BZE76" s="28"/>
      <c r="BZF76" s="28"/>
      <c r="BZG76" s="28"/>
      <c r="BZH76" s="28"/>
      <c r="BZI76" s="28"/>
      <c r="BZJ76" s="28"/>
      <c r="BZK76" s="28"/>
      <c r="BZL76" s="28"/>
      <c r="BZM76" s="28"/>
      <c r="BZN76" s="28"/>
      <c r="BZO76" s="28"/>
      <c r="BZP76" s="28"/>
      <c r="BZQ76" s="28"/>
      <c r="BZR76" s="28"/>
      <c r="BZS76" s="28"/>
      <c r="BZT76" s="28"/>
      <c r="BZU76" s="28"/>
      <c r="BZV76" s="28"/>
      <c r="BZW76" s="28"/>
      <c r="BZX76" s="28"/>
      <c r="BZY76" s="28"/>
      <c r="BZZ76" s="28"/>
      <c r="CAA76" s="28"/>
      <c r="CAB76" s="28"/>
      <c r="CAC76" s="28"/>
      <c r="CAD76" s="28"/>
      <c r="CAE76" s="28"/>
      <c r="CAF76" s="28"/>
      <c r="CAG76" s="28"/>
      <c r="CAH76" s="28"/>
      <c r="CAI76" s="28"/>
      <c r="CAJ76" s="28"/>
      <c r="CAK76" s="28"/>
      <c r="CAL76" s="28"/>
      <c r="CAM76" s="28"/>
      <c r="CAN76" s="28"/>
      <c r="CAO76" s="28"/>
      <c r="CAP76" s="28"/>
      <c r="CAQ76" s="28"/>
      <c r="CAR76" s="28"/>
      <c r="CAS76" s="28"/>
      <c r="CAT76" s="28"/>
      <c r="CAU76" s="28"/>
      <c r="CAV76" s="28"/>
      <c r="CAW76" s="28"/>
      <c r="CAX76" s="28"/>
      <c r="CAY76" s="28"/>
      <c r="CAZ76" s="28"/>
      <c r="CBA76" s="28"/>
      <c r="CBB76" s="28"/>
      <c r="CBC76" s="28"/>
      <c r="CBD76" s="28"/>
      <c r="CBE76" s="28"/>
      <c r="CBF76" s="28"/>
      <c r="CBG76" s="28"/>
      <c r="CBH76" s="28"/>
      <c r="CBI76" s="28"/>
      <c r="CBJ76" s="28"/>
      <c r="CBK76" s="28"/>
      <c r="CBL76" s="28"/>
      <c r="CBM76" s="28"/>
      <c r="CBN76" s="28"/>
      <c r="CBO76" s="28"/>
      <c r="CBP76" s="28"/>
      <c r="CBQ76" s="28"/>
      <c r="CBR76" s="28"/>
      <c r="CBS76" s="28"/>
      <c r="CBT76" s="28"/>
      <c r="CBU76" s="28"/>
      <c r="CBV76" s="28"/>
      <c r="CBW76" s="28"/>
      <c r="CBX76" s="28"/>
      <c r="CBY76" s="28"/>
      <c r="CBZ76" s="28"/>
      <c r="CCA76" s="28"/>
      <c r="CCB76" s="28"/>
      <c r="CCC76" s="28"/>
      <c r="CCD76" s="28"/>
      <c r="CCE76" s="28"/>
      <c r="CCF76" s="28"/>
      <c r="CCG76" s="28"/>
      <c r="CCH76" s="28"/>
      <c r="CCI76" s="28"/>
      <c r="CCJ76" s="28"/>
      <c r="CCK76" s="28"/>
      <c r="CCL76" s="28"/>
      <c r="CCM76" s="28"/>
      <c r="CCN76" s="28"/>
      <c r="CCO76" s="28"/>
      <c r="CCP76" s="28"/>
      <c r="CCQ76" s="28"/>
      <c r="CCR76" s="28"/>
      <c r="CCS76" s="28"/>
      <c r="CCT76" s="28"/>
      <c r="CCU76" s="28"/>
      <c r="CCV76" s="28"/>
      <c r="CCW76" s="28"/>
      <c r="CCX76" s="28"/>
      <c r="CCY76" s="28"/>
      <c r="CCZ76" s="28"/>
      <c r="CDA76" s="28"/>
      <c r="CDB76" s="28"/>
      <c r="CDC76" s="28"/>
      <c r="CDD76" s="28"/>
      <c r="CDE76" s="28"/>
      <c r="CDF76" s="28"/>
      <c r="CDG76" s="28"/>
      <c r="CDH76" s="28"/>
      <c r="CDI76" s="28"/>
      <c r="CDJ76" s="28"/>
      <c r="CDK76" s="28"/>
      <c r="CDL76" s="28"/>
      <c r="CDM76" s="28"/>
      <c r="CDN76" s="28"/>
      <c r="CDO76" s="28"/>
      <c r="CDP76" s="28"/>
      <c r="CDQ76" s="28"/>
      <c r="CDR76" s="28"/>
      <c r="CDS76" s="28"/>
      <c r="CDT76" s="28"/>
      <c r="CDU76" s="28"/>
      <c r="CDV76" s="28"/>
      <c r="CDW76" s="28"/>
      <c r="CDX76" s="28"/>
      <c r="CDY76" s="28"/>
      <c r="CDZ76" s="28"/>
      <c r="CEA76" s="28"/>
      <c r="CEB76" s="28"/>
      <c r="CEC76" s="28"/>
      <c r="CED76" s="28"/>
      <c r="CEE76" s="28"/>
      <c r="CEF76" s="28"/>
      <c r="CEG76" s="28"/>
      <c r="CEH76" s="28"/>
      <c r="CEI76" s="28"/>
      <c r="CEJ76" s="28"/>
      <c r="CEK76" s="28"/>
      <c r="CEL76" s="28"/>
      <c r="CEM76" s="28"/>
      <c r="CEN76" s="28"/>
      <c r="CEO76" s="28"/>
      <c r="CEP76" s="28"/>
      <c r="CEQ76" s="28"/>
      <c r="CER76" s="28"/>
      <c r="CES76" s="28"/>
      <c r="CET76" s="28"/>
      <c r="CEU76" s="28"/>
      <c r="CEV76" s="28"/>
      <c r="CEW76" s="28"/>
      <c r="CEX76" s="28"/>
      <c r="CEY76" s="28"/>
      <c r="CEZ76" s="28"/>
      <c r="CFA76" s="28"/>
      <c r="CFB76" s="28"/>
      <c r="CFC76" s="28"/>
      <c r="CFD76" s="28"/>
      <c r="CFE76" s="28"/>
      <c r="CFF76" s="28"/>
      <c r="CFG76" s="28"/>
      <c r="CFH76" s="28"/>
      <c r="CFI76" s="28"/>
      <c r="CFJ76" s="28"/>
      <c r="CFK76" s="28"/>
      <c r="CFL76" s="28"/>
      <c r="CFM76" s="28"/>
      <c r="CFN76" s="28"/>
      <c r="CFO76" s="28"/>
      <c r="CFP76" s="28"/>
      <c r="CFQ76" s="28"/>
      <c r="CFR76" s="28"/>
      <c r="CFS76" s="28"/>
      <c r="CFT76" s="28"/>
      <c r="CFU76" s="28"/>
      <c r="CFV76" s="28"/>
      <c r="CFW76" s="28"/>
      <c r="CFX76" s="28"/>
      <c r="CFY76" s="28"/>
      <c r="CFZ76" s="28"/>
      <c r="CGA76" s="28"/>
      <c r="CGB76" s="28"/>
      <c r="CGC76" s="28"/>
      <c r="CGD76" s="28"/>
      <c r="CGE76" s="28"/>
      <c r="CGF76" s="28"/>
      <c r="CGG76" s="28"/>
      <c r="CGH76" s="28"/>
      <c r="CGI76" s="28"/>
      <c r="CGJ76" s="28"/>
      <c r="CGK76" s="28"/>
      <c r="CGL76" s="28"/>
      <c r="CGM76" s="28"/>
      <c r="CGN76" s="28"/>
      <c r="CGO76" s="28"/>
      <c r="CGP76" s="28"/>
      <c r="CGQ76" s="28"/>
      <c r="CGR76" s="28"/>
      <c r="CGS76" s="28"/>
      <c r="CGT76" s="28"/>
      <c r="CGU76" s="28"/>
      <c r="CGV76" s="28"/>
      <c r="CGW76" s="28"/>
      <c r="CGX76" s="28"/>
      <c r="CGY76" s="28"/>
      <c r="CGZ76" s="28"/>
      <c r="CHA76" s="28"/>
      <c r="CHB76" s="28"/>
      <c r="CHC76" s="28"/>
      <c r="CHD76" s="28"/>
      <c r="CHE76" s="28"/>
      <c r="CHF76" s="28"/>
      <c r="CHG76" s="28"/>
      <c r="CHH76" s="28"/>
      <c r="CHI76" s="28"/>
      <c r="CHJ76" s="28"/>
      <c r="CHK76" s="28"/>
      <c r="CHL76" s="28"/>
      <c r="CHM76" s="28"/>
      <c r="CHN76" s="28"/>
      <c r="CHO76" s="28"/>
      <c r="CHP76" s="28"/>
      <c r="CHQ76" s="28"/>
      <c r="CHR76" s="28"/>
      <c r="CHS76" s="28"/>
      <c r="CHT76" s="28"/>
      <c r="CHU76" s="28"/>
      <c r="CHV76" s="28"/>
      <c r="CHW76" s="28"/>
      <c r="CHX76" s="28"/>
      <c r="CHY76" s="28"/>
      <c r="CHZ76" s="28"/>
      <c r="CIA76" s="28"/>
      <c r="CIB76" s="28"/>
      <c r="CIC76" s="28"/>
      <c r="CID76" s="28"/>
      <c r="CIE76" s="28"/>
      <c r="CIF76" s="28"/>
      <c r="CIG76" s="28"/>
      <c r="CIH76" s="28"/>
      <c r="CII76" s="28"/>
      <c r="CIJ76" s="28"/>
      <c r="CIK76" s="28"/>
      <c r="CIL76" s="28"/>
      <c r="CIM76" s="28"/>
      <c r="CIN76" s="28"/>
      <c r="CIO76" s="28"/>
      <c r="CIP76" s="28"/>
      <c r="CIQ76" s="28"/>
      <c r="CIR76" s="28"/>
      <c r="CIS76" s="28"/>
      <c r="CIT76" s="28"/>
      <c r="CIU76" s="28"/>
      <c r="CIV76" s="28"/>
      <c r="CIW76" s="28"/>
      <c r="CIX76" s="28"/>
      <c r="CIY76" s="28"/>
      <c r="CIZ76" s="28"/>
      <c r="CJA76" s="28"/>
      <c r="CJB76" s="28"/>
      <c r="CJC76" s="28"/>
      <c r="CJD76" s="28"/>
      <c r="CJE76" s="28"/>
      <c r="CJF76" s="28"/>
      <c r="CJG76" s="28"/>
      <c r="CJH76" s="28"/>
      <c r="CJI76" s="28"/>
      <c r="CJJ76" s="28"/>
      <c r="CJK76" s="28"/>
      <c r="CJL76" s="28"/>
      <c r="CJM76" s="28"/>
      <c r="CJN76" s="28"/>
      <c r="CJO76" s="28"/>
      <c r="CJP76" s="28"/>
      <c r="CJQ76" s="28"/>
      <c r="CJR76" s="28"/>
      <c r="CJS76" s="28"/>
      <c r="CJT76" s="28"/>
      <c r="CJU76" s="28"/>
      <c r="CJV76" s="28"/>
      <c r="CJW76" s="28"/>
      <c r="CJX76" s="28"/>
      <c r="CJY76" s="28"/>
      <c r="CJZ76" s="28"/>
      <c r="CKA76" s="28"/>
      <c r="CKB76" s="28"/>
      <c r="CKC76" s="28"/>
      <c r="CKD76" s="28"/>
      <c r="CKE76" s="28"/>
      <c r="CKF76" s="28"/>
      <c r="CKG76" s="28"/>
      <c r="CKH76" s="28"/>
      <c r="CKI76" s="28"/>
      <c r="CKJ76" s="28"/>
      <c r="CKK76" s="28"/>
      <c r="CKL76" s="28"/>
      <c r="CKM76" s="28"/>
      <c r="CKN76" s="28"/>
      <c r="CKO76" s="28"/>
      <c r="CKP76" s="28"/>
      <c r="CKQ76" s="28"/>
      <c r="CKR76" s="28"/>
      <c r="CKS76" s="28"/>
      <c r="CKT76" s="28"/>
      <c r="CKU76" s="28"/>
      <c r="CKV76" s="28"/>
      <c r="CKW76" s="28"/>
      <c r="CKX76" s="28"/>
      <c r="CKY76" s="28"/>
      <c r="CKZ76" s="28"/>
      <c r="CLA76" s="28"/>
      <c r="CLB76" s="28"/>
      <c r="CLC76" s="28"/>
      <c r="CLD76" s="28"/>
      <c r="CLE76" s="28"/>
      <c r="CLF76" s="28"/>
      <c r="CLG76" s="28"/>
      <c r="CLH76" s="28"/>
      <c r="CLI76" s="28"/>
      <c r="CLJ76" s="28"/>
      <c r="CLK76" s="28"/>
      <c r="CLL76" s="28"/>
      <c r="CLM76" s="28"/>
      <c r="CLN76" s="28"/>
      <c r="CLO76" s="28"/>
      <c r="CLP76" s="28"/>
      <c r="CLQ76" s="28"/>
      <c r="CLR76" s="28"/>
      <c r="CLS76" s="28"/>
      <c r="CLT76" s="28"/>
      <c r="CLU76" s="28"/>
      <c r="CLV76" s="28"/>
      <c r="CLW76" s="28"/>
      <c r="CLX76" s="28"/>
      <c r="CLY76" s="28"/>
      <c r="CLZ76" s="28"/>
      <c r="CMA76" s="28"/>
      <c r="CMB76" s="28"/>
      <c r="CMC76" s="28"/>
      <c r="CMD76" s="28"/>
      <c r="CME76" s="28"/>
      <c r="CMF76" s="28"/>
      <c r="CMG76" s="28"/>
      <c r="CMH76" s="28"/>
      <c r="CMI76" s="28"/>
      <c r="CMJ76" s="28"/>
      <c r="CMK76" s="28"/>
      <c r="CML76" s="28"/>
      <c r="CMM76" s="28"/>
      <c r="CMN76" s="28"/>
      <c r="CMO76" s="28"/>
      <c r="CMP76" s="28"/>
      <c r="CMQ76" s="28"/>
      <c r="CMR76" s="28"/>
      <c r="CMS76" s="28"/>
      <c r="CMT76" s="28"/>
      <c r="CMU76" s="28"/>
      <c r="CMV76" s="28"/>
      <c r="CMW76" s="28"/>
      <c r="CMX76" s="28"/>
      <c r="CMY76" s="28"/>
      <c r="CMZ76" s="28"/>
      <c r="CNA76" s="28"/>
      <c r="CNB76" s="28"/>
      <c r="CNC76" s="28"/>
      <c r="CND76" s="28"/>
      <c r="CNE76" s="28"/>
      <c r="CNF76" s="28"/>
      <c r="CNG76" s="28"/>
      <c r="CNH76" s="28"/>
      <c r="CNI76" s="28"/>
      <c r="CNJ76" s="28"/>
      <c r="CNK76" s="28"/>
      <c r="CNL76" s="28"/>
      <c r="CNM76" s="28"/>
      <c r="CNN76" s="28"/>
      <c r="CNO76" s="28"/>
      <c r="CNP76" s="28"/>
      <c r="CNQ76" s="28"/>
      <c r="CNR76" s="28"/>
      <c r="CNS76" s="28"/>
      <c r="CNT76" s="28"/>
      <c r="CNU76" s="28"/>
      <c r="CNV76" s="28"/>
      <c r="CNW76" s="28"/>
      <c r="CNX76" s="28"/>
      <c r="CNY76" s="28"/>
      <c r="CNZ76" s="28"/>
      <c r="COA76" s="28"/>
      <c r="COB76" s="28"/>
      <c r="COC76" s="28"/>
      <c r="COD76" s="28"/>
      <c r="COE76" s="28"/>
      <c r="COF76" s="28"/>
      <c r="COG76" s="28"/>
      <c r="COH76" s="28"/>
      <c r="COI76" s="28"/>
      <c r="COJ76" s="28"/>
      <c r="COK76" s="28"/>
      <c r="COL76" s="28"/>
      <c r="COM76" s="28"/>
      <c r="CON76" s="28"/>
      <c r="COO76" s="28"/>
      <c r="COP76" s="28"/>
      <c r="COQ76" s="28"/>
      <c r="COR76" s="28"/>
      <c r="COS76" s="28"/>
      <c r="COT76" s="28"/>
      <c r="COU76" s="28"/>
      <c r="COV76" s="28"/>
      <c r="COW76" s="28"/>
      <c r="COX76" s="28"/>
      <c r="COY76" s="28"/>
      <c r="COZ76" s="28"/>
      <c r="CPA76" s="28"/>
      <c r="CPB76" s="28"/>
      <c r="CPC76" s="28"/>
      <c r="CPD76" s="28"/>
      <c r="CPE76" s="28"/>
      <c r="CPF76" s="28"/>
      <c r="CPG76" s="28"/>
      <c r="CPH76" s="28"/>
      <c r="CPI76" s="28"/>
      <c r="CPJ76" s="28"/>
      <c r="CPK76" s="28"/>
      <c r="CPL76" s="28"/>
      <c r="CPM76" s="28"/>
      <c r="CPN76" s="28"/>
      <c r="CPO76" s="28"/>
      <c r="CPP76" s="28"/>
      <c r="CPQ76" s="28"/>
      <c r="CPR76" s="28"/>
      <c r="CPS76" s="28"/>
      <c r="CPT76" s="28"/>
      <c r="CPU76" s="28"/>
      <c r="CPV76" s="28"/>
      <c r="CPW76" s="28"/>
      <c r="CPX76" s="28"/>
      <c r="CPY76" s="28"/>
      <c r="CPZ76" s="28"/>
      <c r="CQA76" s="28"/>
      <c r="CQB76" s="28"/>
      <c r="CQC76" s="28"/>
      <c r="CQD76" s="28"/>
      <c r="CQE76" s="28"/>
      <c r="CQF76" s="28"/>
      <c r="CQG76" s="28"/>
      <c r="CQH76" s="28"/>
      <c r="CQI76" s="28"/>
      <c r="CQJ76" s="28"/>
      <c r="CQK76" s="28"/>
      <c r="CQL76" s="28"/>
      <c r="CQM76" s="28"/>
      <c r="CQN76" s="28"/>
      <c r="CQO76" s="28"/>
      <c r="CQP76" s="28"/>
      <c r="CQQ76" s="28"/>
      <c r="CQR76" s="28"/>
      <c r="CQS76" s="28"/>
      <c r="CQT76" s="28"/>
      <c r="CQU76" s="28"/>
      <c r="CQV76" s="28"/>
      <c r="CQW76" s="28"/>
      <c r="CQX76" s="28"/>
      <c r="CQY76" s="28"/>
      <c r="CQZ76" s="28"/>
      <c r="CRA76" s="28"/>
      <c r="CRB76" s="28"/>
      <c r="CRC76" s="28"/>
      <c r="CRD76" s="28"/>
      <c r="CRE76" s="28"/>
      <c r="CRF76" s="28"/>
      <c r="CRG76" s="28"/>
      <c r="CRH76" s="28"/>
      <c r="CRI76" s="28"/>
      <c r="CRJ76" s="28"/>
      <c r="CRK76" s="28"/>
      <c r="CRL76" s="28"/>
      <c r="CRM76" s="28"/>
      <c r="CRN76" s="28"/>
      <c r="CRO76" s="28"/>
      <c r="CRP76" s="28"/>
      <c r="CRQ76" s="28"/>
      <c r="CRR76" s="28"/>
      <c r="CRS76" s="28"/>
      <c r="CRT76" s="28"/>
      <c r="CRU76" s="28"/>
      <c r="CRV76" s="28"/>
      <c r="CRW76" s="28"/>
      <c r="CRX76" s="28"/>
      <c r="CRY76" s="28"/>
      <c r="CRZ76" s="28"/>
      <c r="CSA76" s="28"/>
      <c r="CSB76" s="28"/>
      <c r="CSC76" s="28"/>
      <c r="CSD76" s="28"/>
      <c r="CSE76" s="28"/>
      <c r="CSF76" s="28"/>
      <c r="CSG76" s="28"/>
      <c r="CSH76" s="28"/>
      <c r="CSI76" s="28"/>
      <c r="CSJ76" s="28"/>
      <c r="CSK76" s="28"/>
      <c r="CSL76" s="28"/>
      <c r="CSM76" s="28"/>
      <c r="CSN76" s="28"/>
      <c r="CSO76" s="28"/>
      <c r="CSP76" s="28"/>
      <c r="CSQ76" s="28"/>
      <c r="CSR76" s="28"/>
      <c r="CSS76" s="28"/>
      <c r="CST76" s="28"/>
      <c r="CSU76" s="28"/>
      <c r="CSV76" s="28"/>
      <c r="CSW76" s="28"/>
      <c r="CSX76" s="28"/>
      <c r="CSY76" s="28"/>
      <c r="CSZ76" s="28"/>
      <c r="CTA76" s="28"/>
      <c r="CTB76" s="28"/>
      <c r="CTC76" s="28"/>
      <c r="CTD76" s="28"/>
      <c r="CTE76" s="28"/>
      <c r="CTF76" s="28"/>
      <c r="CTG76" s="28"/>
      <c r="CTH76" s="28"/>
      <c r="CTI76" s="28"/>
      <c r="CTJ76" s="28"/>
      <c r="CTK76" s="28"/>
      <c r="CTL76" s="28"/>
      <c r="CTM76" s="28"/>
      <c r="CTN76" s="28"/>
      <c r="CTO76" s="28"/>
      <c r="CTP76" s="28"/>
      <c r="CTQ76" s="28"/>
      <c r="CTR76" s="28"/>
      <c r="CTS76" s="28"/>
      <c r="CTT76" s="28"/>
      <c r="CTU76" s="28"/>
      <c r="CTV76" s="28"/>
      <c r="CTW76" s="28"/>
      <c r="CTX76" s="28"/>
      <c r="CTY76" s="28"/>
      <c r="CTZ76" s="28"/>
      <c r="CUA76" s="28"/>
      <c r="CUB76" s="28"/>
      <c r="CUC76" s="28"/>
      <c r="CUD76" s="28"/>
      <c r="CUE76" s="28"/>
      <c r="CUF76" s="28"/>
      <c r="CUG76" s="28"/>
      <c r="CUH76" s="28"/>
      <c r="CUI76" s="28"/>
      <c r="CUJ76" s="28"/>
      <c r="CUK76" s="28"/>
      <c r="CUL76" s="28"/>
      <c r="CUM76" s="28"/>
      <c r="CUN76" s="28"/>
      <c r="CUO76" s="28"/>
      <c r="CUP76" s="28"/>
      <c r="CUQ76" s="28"/>
      <c r="CUR76" s="28"/>
      <c r="CUS76" s="28"/>
      <c r="CUT76" s="28"/>
      <c r="CUU76" s="28"/>
      <c r="CUV76" s="28"/>
      <c r="CUW76" s="28"/>
      <c r="CUX76" s="28"/>
      <c r="CUY76" s="28"/>
      <c r="CUZ76" s="28"/>
      <c r="CVA76" s="28"/>
      <c r="CVB76" s="28"/>
      <c r="CVC76" s="28"/>
      <c r="CVD76" s="28"/>
      <c r="CVE76" s="28"/>
      <c r="CVF76" s="28"/>
      <c r="CVG76" s="28"/>
      <c r="CVH76" s="28"/>
      <c r="CVI76" s="28"/>
      <c r="CVJ76" s="28"/>
      <c r="CVK76" s="28"/>
      <c r="CVL76" s="28"/>
      <c r="CVM76" s="28"/>
      <c r="CVN76" s="28"/>
      <c r="CVO76" s="28"/>
      <c r="CVP76" s="28"/>
      <c r="CVQ76" s="28"/>
      <c r="CVR76" s="28"/>
      <c r="CVS76" s="28"/>
      <c r="CVT76" s="28"/>
      <c r="CVU76" s="28"/>
      <c r="CVV76" s="28"/>
      <c r="CVW76" s="28"/>
      <c r="CVX76" s="28"/>
      <c r="CVY76" s="28"/>
      <c r="CVZ76" s="28"/>
      <c r="CWA76" s="28"/>
      <c r="CWB76" s="28"/>
      <c r="CWC76" s="28"/>
      <c r="CWD76" s="28"/>
      <c r="CWE76" s="28"/>
      <c r="CWF76" s="28"/>
      <c r="CWG76" s="28"/>
      <c r="CWH76" s="28"/>
      <c r="CWI76" s="28"/>
      <c r="CWJ76" s="28"/>
      <c r="CWK76" s="28"/>
      <c r="CWL76" s="28"/>
      <c r="CWM76" s="28"/>
      <c r="CWN76" s="28"/>
      <c r="CWO76" s="28"/>
      <c r="CWP76" s="28"/>
      <c r="CWQ76" s="28"/>
      <c r="CWR76" s="28"/>
      <c r="CWS76" s="28"/>
      <c r="CWT76" s="28"/>
      <c r="CWU76" s="28"/>
      <c r="CWV76" s="28"/>
      <c r="CWW76" s="28"/>
      <c r="CWX76" s="28"/>
      <c r="CWY76" s="28"/>
      <c r="CWZ76" s="28"/>
      <c r="CXA76" s="28"/>
      <c r="CXB76" s="28"/>
      <c r="CXC76" s="28"/>
      <c r="CXD76" s="28"/>
      <c r="CXE76" s="28"/>
      <c r="CXF76" s="28"/>
      <c r="CXG76" s="28"/>
      <c r="CXH76" s="28"/>
      <c r="CXI76" s="28"/>
      <c r="CXJ76" s="28"/>
      <c r="CXK76" s="28"/>
      <c r="CXL76" s="28"/>
      <c r="CXM76" s="28"/>
      <c r="CXN76" s="28"/>
      <c r="CXO76" s="28"/>
      <c r="CXP76" s="28"/>
      <c r="CXQ76" s="28"/>
      <c r="CXR76" s="28"/>
      <c r="CXS76" s="28"/>
      <c r="CXT76" s="28"/>
      <c r="CXU76" s="28"/>
      <c r="CXV76" s="28"/>
      <c r="CXW76" s="28"/>
      <c r="CXX76" s="28"/>
      <c r="CXY76" s="28"/>
      <c r="CXZ76" s="28"/>
      <c r="CYA76" s="28"/>
      <c r="CYB76" s="28"/>
      <c r="CYC76" s="28"/>
      <c r="CYD76" s="28"/>
      <c r="CYE76" s="28"/>
      <c r="CYF76" s="28"/>
      <c r="CYG76" s="28"/>
      <c r="CYH76" s="28"/>
      <c r="CYI76" s="28"/>
      <c r="CYJ76" s="28"/>
      <c r="CYK76" s="28"/>
      <c r="CYL76" s="28"/>
      <c r="CYM76" s="28"/>
      <c r="CYN76" s="28"/>
      <c r="CYO76" s="28"/>
      <c r="CYP76" s="28"/>
      <c r="CYQ76" s="28"/>
      <c r="CYR76" s="28"/>
      <c r="CYS76" s="28"/>
      <c r="CYT76" s="28"/>
      <c r="CYU76" s="28"/>
      <c r="CYV76" s="28"/>
      <c r="CYW76" s="28"/>
      <c r="CYX76" s="28"/>
      <c r="CYY76" s="28"/>
      <c r="CYZ76" s="28"/>
      <c r="CZA76" s="28"/>
      <c r="CZB76" s="28"/>
      <c r="CZC76" s="28"/>
      <c r="CZD76" s="28"/>
      <c r="CZE76" s="28"/>
      <c r="CZF76" s="28"/>
      <c r="CZG76" s="28"/>
      <c r="CZH76" s="28"/>
      <c r="CZI76" s="28"/>
      <c r="CZJ76" s="28"/>
      <c r="CZK76" s="28"/>
      <c r="CZL76" s="28"/>
      <c r="CZM76" s="28"/>
      <c r="CZN76" s="28"/>
      <c r="CZO76" s="28"/>
      <c r="CZP76" s="28"/>
      <c r="CZQ76" s="28"/>
      <c r="CZR76" s="28"/>
      <c r="CZS76" s="28"/>
      <c r="CZT76" s="28"/>
      <c r="CZU76" s="28"/>
      <c r="CZV76" s="28"/>
      <c r="CZW76" s="28"/>
      <c r="CZX76" s="28"/>
      <c r="CZY76" s="28"/>
      <c r="CZZ76" s="28"/>
      <c r="DAA76" s="28"/>
      <c r="DAB76" s="28"/>
      <c r="DAC76" s="28"/>
      <c r="DAD76" s="28"/>
      <c r="DAE76" s="28"/>
      <c r="DAF76" s="28"/>
      <c r="DAG76" s="28"/>
      <c r="DAH76" s="28"/>
      <c r="DAI76" s="28"/>
      <c r="DAJ76" s="28"/>
      <c r="DAK76" s="28"/>
      <c r="DAL76" s="28"/>
      <c r="DAM76" s="28"/>
      <c r="DAN76" s="28"/>
      <c r="DAO76" s="28"/>
      <c r="DAP76" s="28"/>
      <c r="DAQ76" s="28"/>
      <c r="DAR76" s="28"/>
      <c r="DAS76" s="28"/>
      <c r="DAT76" s="28"/>
      <c r="DAU76" s="28"/>
      <c r="DAV76" s="28"/>
      <c r="DAW76" s="28"/>
      <c r="DAX76" s="28"/>
      <c r="DAY76" s="28"/>
      <c r="DAZ76" s="28"/>
      <c r="DBA76" s="28"/>
      <c r="DBB76" s="28"/>
      <c r="DBC76" s="28"/>
      <c r="DBD76" s="28"/>
      <c r="DBE76" s="28"/>
      <c r="DBF76" s="28"/>
      <c r="DBG76" s="28"/>
      <c r="DBH76" s="28"/>
      <c r="DBI76" s="28"/>
      <c r="DBJ76" s="28"/>
      <c r="DBK76" s="28"/>
      <c r="DBL76" s="28"/>
      <c r="DBM76" s="28"/>
      <c r="DBN76" s="28"/>
      <c r="DBO76" s="28"/>
      <c r="DBP76" s="28"/>
      <c r="DBQ76" s="28"/>
      <c r="DBR76" s="28"/>
      <c r="DBS76" s="28"/>
      <c r="DBT76" s="28"/>
      <c r="DBU76" s="28"/>
      <c r="DBV76" s="28"/>
      <c r="DBW76" s="28"/>
      <c r="DBX76" s="28"/>
      <c r="DBY76" s="28"/>
      <c r="DBZ76" s="28"/>
      <c r="DCA76" s="28"/>
      <c r="DCB76" s="28"/>
      <c r="DCC76" s="28"/>
      <c r="DCD76" s="28"/>
      <c r="DCE76" s="28"/>
      <c r="DCF76" s="28"/>
      <c r="DCG76" s="28"/>
      <c r="DCH76" s="28"/>
      <c r="DCI76" s="28"/>
      <c r="DCJ76" s="28"/>
      <c r="DCK76" s="28"/>
      <c r="DCL76" s="28"/>
      <c r="DCM76" s="28"/>
      <c r="DCN76" s="28"/>
      <c r="DCO76" s="28"/>
      <c r="DCP76" s="28"/>
      <c r="DCQ76" s="28"/>
      <c r="DCR76" s="28"/>
      <c r="DCS76" s="28"/>
      <c r="DCT76" s="28"/>
      <c r="DCU76" s="28"/>
      <c r="DCV76" s="28"/>
      <c r="DCW76" s="28"/>
      <c r="DCX76" s="28"/>
      <c r="DCY76" s="28"/>
      <c r="DCZ76" s="28"/>
      <c r="DDA76" s="28"/>
      <c r="DDB76" s="28"/>
      <c r="DDC76" s="28"/>
      <c r="DDD76" s="28"/>
      <c r="DDE76" s="28"/>
      <c r="DDF76" s="28"/>
      <c r="DDG76" s="28"/>
      <c r="DDH76" s="28"/>
      <c r="DDI76" s="28"/>
      <c r="DDJ76" s="28"/>
      <c r="DDK76" s="28"/>
      <c r="DDL76" s="28"/>
      <c r="DDM76" s="28"/>
      <c r="DDN76" s="28"/>
      <c r="DDO76" s="28"/>
      <c r="DDP76" s="28"/>
      <c r="DDQ76" s="28"/>
      <c r="DDR76" s="28"/>
      <c r="DDS76" s="28"/>
      <c r="DDT76" s="28"/>
      <c r="DDU76" s="28"/>
      <c r="DDV76" s="28"/>
      <c r="DDW76" s="28"/>
      <c r="DDX76" s="28"/>
      <c r="DDY76" s="28"/>
      <c r="DDZ76" s="28"/>
      <c r="DEA76" s="28"/>
      <c r="DEB76" s="28"/>
      <c r="DEC76" s="28"/>
      <c r="DED76" s="28"/>
      <c r="DEE76" s="28"/>
      <c r="DEF76" s="28"/>
      <c r="DEG76" s="28"/>
      <c r="DEH76" s="28"/>
      <c r="DEI76" s="28"/>
      <c r="DEJ76" s="28"/>
      <c r="DEK76" s="28"/>
      <c r="DEL76" s="28"/>
      <c r="DEM76" s="28"/>
      <c r="DEN76" s="28"/>
      <c r="DEO76" s="28"/>
      <c r="DEP76" s="28"/>
      <c r="DEQ76" s="28"/>
      <c r="DER76" s="28"/>
      <c r="DES76" s="28"/>
      <c r="DET76" s="28"/>
      <c r="DEU76" s="28"/>
      <c r="DEV76" s="28"/>
      <c r="DEW76" s="28"/>
      <c r="DEX76" s="28"/>
      <c r="DEY76" s="28"/>
      <c r="DEZ76" s="28"/>
      <c r="DFA76" s="28"/>
      <c r="DFB76" s="28"/>
      <c r="DFC76" s="28"/>
      <c r="DFD76" s="28"/>
      <c r="DFE76" s="28"/>
      <c r="DFF76" s="28"/>
      <c r="DFG76" s="28"/>
      <c r="DFH76" s="28"/>
      <c r="DFI76" s="28"/>
      <c r="DFJ76" s="28"/>
      <c r="DFK76" s="28"/>
      <c r="DFL76" s="28"/>
      <c r="DFM76" s="28"/>
      <c r="DFN76" s="28"/>
      <c r="DFO76" s="28"/>
      <c r="DFP76" s="28"/>
      <c r="DFQ76" s="28"/>
      <c r="DFR76" s="28"/>
      <c r="DFS76" s="28"/>
      <c r="DFT76" s="28"/>
      <c r="DFU76" s="28"/>
      <c r="DFV76" s="28"/>
      <c r="DFW76" s="28"/>
      <c r="DFX76" s="28"/>
      <c r="DFY76" s="28"/>
      <c r="DFZ76" s="28"/>
      <c r="DGA76" s="28"/>
      <c r="DGB76" s="28"/>
      <c r="DGC76" s="28"/>
      <c r="DGD76" s="28"/>
      <c r="DGE76" s="28"/>
      <c r="DGF76" s="28"/>
      <c r="DGG76" s="28"/>
      <c r="DGH76" s="28"/>
      <c r="DGI76" s="28"/>
      <c r="DGJ76" s="28"/>
      <c r="DGK76" s="28"/>
      <c r="DGL76" s="28"/>
      <c r="DGM76" s="28"/>
      <c r="DGN76" s="28"/>
      <c r="DGO76" s="28"/>
      <c r="DGP76" s="28"/>
      <c r="DGQ76" s="28"/>
      <c r="DGR76" s="28"/>
      <c r="DGS76" s="28"/>
      <c r="DGT76" s="28"/>
      <c r="DGU76" s="28"/>
      <c r="DGV76" s="28"/>
      <c r="DGW76" s="28"/>
      <c r="DGX76" s="28"/>
      <c r="DGY76" s="28"/>
      <c r="DGZ76" s="28"/>
      <c r="DHA76" s="28"/>
      <c r="DHB76" s="28"/>
      <c r="DHC76" s="28"/>
      <c r="DHD76" s="28"/>
      <c r="DHE76" s="28"/>
      <c r="DHF76" s="28"/>
      <c r="DHG76" s="28"/>
      <c r="DHH76" s="28"/>
      <c r="DHI76" s="28"/>
      <c r="DHJ76" s="28"/>
      <c r="DHK76" s="28"/>
      <c r="DHL76" s="28"/>
      <c r="DHM76" s="28"/>
      <c r="DHN76" s="28"/>
      <c r="DHO76" s="28"/>
      <c r="DHP76" s="28"/>
      <c r="DHQ76" s="28"/>
      <c r="DHR76" s="28"/>
      <c r="DHS76" s="28"/>
      <c r="DHT76" s="28"/>
      <c r="DHU76" s="28"/>
      <c r="DHV76" s="28"/>
      <c r="DHW76" s="28"/>
      <c r="DHX76" s="28"/>
      <c r="DHY76" s="28"/>
      <c r="DHZ76" s="28"/>
      <c r="DIA76" s="28"/>
      <c r="DIB76" s="28"/>
      <c r="DIC76" s="28"/>
      <c r="DID76" s="28"/>
      <c r="DIE76" s="28"/>
      <c r="DIF76" s="28"/>
      <c r="DIG76" s="28"/>
      <c r="DIH76" s="28"/>
      <c r="DII76" s="28"/>
      <c r="DIJ76" s="28"/>
      <c r="DIK76" s="28"/>
      <c r="DIL76" s="28"/>
      <c r="DIM76" s="28"/>
      <c r="DIN76" s="28"/>
      <c r="DIO76" s="28"/>
      <c r="DIP76" s="28"/>
      <c r="DIQ76" s="28"/>
      <c r="DIR76" s="28"/>
      <c r="DIS76" s="28"/>
      <c r="DIT76" s="28"/>
      <c r="DIU76" s="28"/>
      <c r="DIV76" s="28"/>
      <c r="DIW76" s="28"/>
      <c r="DIX76" s="28"/>
      <c r="DIY76" s="28"/>
      <c r="DIZ76" s="28"/>
      <c r="DJA76" s="28"/>
      <c r="DJB76" s="28"/>
      <c r="DJC76" s="28"/>
      <c r="DJD76" s="28"/>
      <c r="DJE76" s="28"/>
      <c r="DJF76" s="28"/>
      <c r="DJG76" s="28"/>
      <c r="DJH76" s="28"/>
      <c r="DJI76" s="28"/>
      <c r="DJJ76" s="28"/>
      <c r="DJK76" s="28"/>
      <c r="DJL76" s="28"/>
      <c r="DJM76" s="28"/>
      <c r="DJN76" s="28"/>
      <c r="DJO76" s="28"/>
      <c r="DJP76" s="28"/>
      <c r="DJQ76" s="28"/>
      <c r="DJR76" s="28"/>
      <c r="DJS76" s="28"/>
      <c r="DJT76" s="28"/>
      <c r="DJU76" s="28"/>
      <c r="DJV76" s="28"/>
      <c r="DJW76" s="28"/>
      <c r="DJX76" s="28"/>
      <c r="DJY76" s="28"/>
      <c r="DJZ76" s="28"/>
      <c r="DKA76" s="28"/>
      <c r="DKB76" s="28"/>
      <c r="DKC76" s="28"/>
      <c r="DKD76" s="28"/>
      <c r="DKE76" s="28"/>
      <c r="DKF76" s="28"/>
      <c r="DKG76" s="28"/>
      <c r="DKH76" s="28"/>
      <c r="DKI76" s="28"/>
      <c r="DKJ76" s="28"/>
      <c r="DKK76" s="28"/>
      <c r="DKL76" s="28"/>
      <c r="DKM76" s="28"/>
      <c r="DKN76" s="28"/>
      <c r="DKO76" s="28"/>
      <c r="DKP76" s="28"/>
      <c r="DKQ76" s="28"/>
      <c r="DKR76" s="28"/>
      <c r="DKS76" s="28"/>
      <c r="DKT76" s="28"/>
      <c r="DKU76" s="28"/>
      <c r="DKV76" s="28"/>
      <c r="DKW76" s="28"/>
      <c r="DKX76" s="28"/>
      <c r="DKY76" s="28"/>
      <c r="DKZ76" s="28"/>
      <c r="DLA76" s="28"/>
      <c r="DLB76" s="28"/>
      <c r="DLC76" s="28"/>
      <c r="DLD76" s="28"/>
      <c r="DLE76" s="28"/>
      <c r="DLF76" s="28"/>
      <c r="DLG76" s="28"/>
      <c r="DLH76" s="28"/>
      <c r="DLI76" s="28"/>
      <c r="DLJ76" s="28"/>
      <c r="DLK76" s="28"/>
      <c r="DLL76" s="28"/>
      <c r="DLM76" s="28"/>
      <c r="DLN76" s="28"/>
      <c r="DLO76" s="28"/>
      <c r="DLP76" s="28"/>
      <c r="DLQ76" s="28"/>
      <c r="DLR76" s="28"/>
      <c r="DLS76" s="28"/>
      <c r="DLT76" s="28"/>
      <c r="DLU76" s="28"/>
      <c r="DLV76" s="28"/>
      <c r="DLW76" s="28"/>
      <c r="DLX76" s="28"/>
      <c r="DLY76" s="28"/>
      <c r="DLZ76" s="28"/>
      <c r="DMA76" s="28"/>
      <c r="DMB76" s="28"/>
      <c r="DMC76" s="28"/>
      <c r="DMD76" s="28"/>
      <c r="DME76" s="28"/>
      <c r="DMF76" s="28"/>
      <c r="DMG76" s="28"/>
      <c r="DMH76" s="28"/>
      <c r="DMI76" s="28"/>
      <c r="DMJ76" s="28"/>
      <c r="DMK76" s="28"/>
      <c r="DML76" s="28"/>
      <c r="DMM76" s="28"/>
      <c r="DMN76" s="28"/>
      <c r="DMO76" s="28"/>
      <c r="DMP76" s="28"/>
      <c r="DMQ76" s="28"/>
      <c r="DMR76" s="28"/>
      <c r="DMS76" s="28"/>
      <c r="DMT76" s="28"/>
      <c r="DMU76" s="28"/>
      <c r="DMV76" s="28"/>
      <c r="DMW76" s="28"/>
      <c r="DMX76" s="28"/>
      <c r="DMY76" s="28"/>
      <c r="DMZ76" s="28"/>
      <c r="DNA76" s="28"/>
      <c r="DNB76" s="28"/>
      <c r="DNC76" s="28"/>
      <c r="DND76" s="28"/>
      <c r="DNE76" s="28"/>
      <c r="DNF76" s="28"/>
      <c r="DNG76" s="28"/>
      <c r="DNH76" s="28"/>
      <c r="DNI76" s="28"/>
      <c r="DNJ76" s="28"/>
      <c r="DNK76" s="28"/>
      <c r="DNL76" s="28"/>
      <c r="DNM76" s="28"/>
      <c r="DNN76" s="28"/>
      <c r="DNO76" s="28"/>
      <c r="DNP76" s="28"/>
      <c r="DNQ76" s="28"/>
      <c r="DNR76" s="28"/>
      <c r="DNS76" s="28"/>
      <c r="DNT76" s="28"/>
      <c r="DNU76" s="28"/>
      <c r="DNV76" s="28"/>
      <c r="DNW76" s="28"/>
      <c r="DNX76" s="28"/>
      <c r="DNY76" s="28"/>
      <c r="DNZ76" s="28"/>
      <c r="DOA76" s="28"/>
      <c r="DOB76" s="28"/>
      <c r="DOC76" s="28"/>
      <c r="DOD76" s="28"/>
      <c r="DOE76" s="28"/>
      <c r="DOF76" s="28"/>
      <c r="DOG76" s="28"/>
      <c r="DOH76" s="28"/>
      <c r="DOI76" s="28"/>
      <c r="DOJ76" s="28"/>
      <c r="DOK76" s="28"/>
      <c r="DOL76" s="28"/>
      <c r="DOM76" s="28"/>
      <c r="DON76" s="28"/>
      <c r="DOO76" s="28"/>
      <c r="DOP76" s="28"/>
      <c r="DOQ76" s="28"/>
      <c r="DOR76" s="28"/>
      <c r="DOS76" s="28"/>
      <c r="DOT76" s="28"/>
      <c r="DOU76" s="28"/>
      <c r="DOV76" s="28"/>
      <c r="DOW76" s="28"/>
      <c r="DOX76" s="28"/>
      <c r="DOY76" s="28"/>
      <c r="DOZ76" s="28"/>
      <c r="DPA76" s="28"/>
      <c r="DPB76" s="28"/>
      <c r="DPC76" s="28"/>
      <c r="DPD76" s="28"/>
      <c r="DPE76" s="28"/>
      <c r="DPF76" s="28"/>
      <c r="DPG76" s="28"/>
      <c r="DPH76" s="28"/>
      <c r="DPI76" s="28"/>
      <c r="DPJ76" s="28"/>
      <c r="DPK76" s="28"/>
      <c r="DPL76" s="28"/>
      <c r="DPM76" s="28"/>
      <c r="DPN76" s="28"/>
      <c r="DPO76" s="28"/>
      <c r="DPP76" s="28"/>
      <c r="DPQ76" s="28"/>
      <c r="DPR76" s="28"/>
      <c r="DPS76" s="28"/>
      <c r="DPT76" s="28"/>
      <c r="DPU76" s="28"/>
      <c r="DPV76" s="28"/>
      <c r="DPW76" s="28"/>
      <c r="DPX76" s="28"/>
      <c r="DPY76" s="28"/>
      <c r="DPZ76" s="28"/>
      <c r="DQA76" s="28"/>
      <c r="DQB76" s="28"/>
      <c r="DQC76" s="28"/>
      <c r="DQD76" s="28"/>
      <c r="DQE76" s="28"/>
      <c r="DQF76" s="28"/>
      <c r="DQG76" s="28"/>
      <c r="DQH76" s="28"/>
      <c r="DQI76" s="28"/>
      <c r="DQJ76" s="28"/>
      <c r="DQK76" s="28"/>
      <c r="DQL76" s="28"/>
      <c r="DQM76" s="28"/>
      <c r="DQN76" s="28"/>
      <c r="DQO76" s="28"/>
      <c r="DQP76" s="28"/>
      <c r="DQQ76" s="28"/>
      <c r="DQR76" s="28"/>
      <c r="DQS76" s="28"/>
      <c r="DQT76" s="28"/>
      <c r="DQU76" s="28"/>
      <c r="DQV76" s="28"/>
      <c r="DQW76" s="28"/>
      <c r="DQX76" s="28"/>
      <c r="DQY76" s="28"/>
      <c r="DQZ76" s="28"/>
      <c r="DRA76" s="28"/>
      <c r="DRB76" s="28"/>
      <c r="DRC76" s="28"/>
      <c r="DRD76" s="28"/>
      <c r="DRE76" s="28"/>
      <c r="DRF76" s="28"/>
      <c r="DRG76" s="28"/>
      <c r="DRH76" s="28"/>
      <c r="DRI76" s="28"/>
      <c r="DRJ76" s="28"/>
      <c r="DRK76" s="28"/>
      <c r="DRL76" s="28"/>
      <c r="DRM76" s="28"/>
      <c r="DRN76" s="28"/>
      <c r="DRO76" s="28"/>
      <c r="DRP76" s="28"/>
      <c r="DRQ76" s="28"/>
      <c r="DRR76" s="28"/>
      <c r="DRS76" s="28"/>
      <c r="DRT76" s="28"/>
      <c r="DRU76" s="28"/>
      <c r="DRV76" s="28"/>
      <c r="DRW76" s="28"/>
      <c r="DRX76" s="28"/>
      <c r="DRY76" s="28"/>
      <c r="DRZ76" s="28"/>
      <c r="DSA76" s="28"/>
      <c r="DSB76" s="28"/>
      <c r="DSC76" s="28"/>
      <c r="DSD76" s="28"/>
      <c r="DSE76" s="28"/>
      <c r="DSF76" s="28"/>
      <c r="DSG76" s="28"/>
      <c r="DSH76" s="28"/>
      <c r="DSI76" s="28"/>
      <c r="DSJ76" s="28"/>
      <c r="DSK76" s="28"/>
      <c r="DSL76" s="28"/>
      <c r="DSM76" s="28"/>
      <c r="DSN76" s="28"/>
      <c r="DSO76" s="28"/>
      <c r="DSP76" s="28"/>
      <c r="DSQ76" s="28"/>
      <c r="DSR76" s="28"/>
      <c r="DSS76" s="28"/>
      <c r="DST76" s="28"/>
      <c r="DSU76" s="28"/>
      <c r="DSV76" s="28"/>
      <c r="DSW76" s="28"/>
      <c r="DSX76" s="28"/>
      <c r="DSY76" s="28"/>
      <c r="DSZ76" s="28"/>
      <c r="DTA76" s="28"/>
      <c r="DTB76" s="28"/>
      <c r="DTC76" s="28"/>
      <c r="DTD76" s="28"/>
      <c r="DTE76" s="28"/>
      <c r="DTF76" s="28"/>
      <c r="DTG76" s="28"/>
      <c r="DTH76" s="28"/>
      <c r="DTI76" s="28"/>
      <c r="DTJ76" s="28"/>
      <c r="DTK76" s="28"/>
      <c r="DTL76" s="28"/>
      <c r="DTM76" s="28"/>
      <c r="DTN76" s="28"/>
      <c r="DTO76" s="28"/>
      <c r="DTP76" s="28"/>
      <c r="DTQ76" s="28"/>
      <c r="DTR76" s="28"/>
      <c r="DTS76" s="28"/>
      <c r="DTT76" s="28"/>
      <c r="DTU76" s="28"/>
      <c r="DTV76" s="28"/>
      <c r="DTW76" s="28"/>
      <c r="DTX76" s="28"/>
      <c r="DTY76" s="28"/>
      <c r="DTZ76" s="28"/>
      <c r="DUA76" s="28"/>
      <c r="DUB76" s="28"/>
      <c r="DUC76" s="28"/>
      <c r="DUD76" s="28"/>
      <c r="DUE76" s="28"/>
      <c r="DUF76" s="28"/>
      <c r="DUG76" s="28"/>
      <c r="DUH76" s="28"/>
      <c r="DUI76" s="28"/>
      <c r="DUJ76" s="28"/>
      <c r="DUK76" s="28"/>
      <c r="DUL76" s="28"/>
      <c r="DUM76" s="28"/>
      <c r="DUN76" s="28"/>
      <c r="DUO76" s="28"/>
      <c r="DUP76" s="28"/>
      <c r="DUQ76" s="28"/>
      <c r="DUR76" s="28"/>
      <c r="DUS76" s="28"/>
      <c r="DUT76" s="28"/>
      <c r="DUU76" s="28"/>
      <c r="DUV76" s="28"/>
      <c r="DUW76" s="28"/>
      <c r="DUX76" s="28"/>
      <c r="DUY76" s="28"/>
      <c r="DUZ76" s="28"/>
      <c r="DVA76" s="28"/>
      <c r="DVB76" s="28"/>
      <c r="DVC76" s="28"/>
      <c r="DVD76" s="28"/>
      <c r="DVE76" s="28"/>
      <c r="DVF76" s="28"/>
      <c r="DVG76" s="28"/>
      <c r="DVH76" s="28"/>
      <c r="DVI76" s="28"/>
      <c r="DVJ76" s="28"/>
      <c r="DVK76" s="28"/>
      <c r="DVL76" s="28"/>
      <c r="DVM76" s="28"/>
      <c r="DVN76" s="28"/>
      <c r="DVO76" s="28"/>
      <c r="DVP76" s="28"/>
      <c r="DVQ76" s="28"/>
      <c r="DVR76" s="28"/>
      <c r="DVS76" s="28"/>
      <c r="DVT76" s="28"/>
      <c r="DVU76" s="28"/>
      <c r="DVV76" s="28"/>
      <c r="DVW76" s="28"/>
      <c r="DVX76" s="28"/>
      <c r="DVY76" s="28"/>
      <c r="DVZ76" s="28"/>
      <c r="DWA76" s="28"/>
      <c r="DWB76" s="28"/>
      <c r="DWC76" s="28"/>
      <c r="DWD76" s="28"/>
      <c r="DWE76" s="28"/>
      <c r="DWF76" s="28"/>
      <c r="DWG76" s="28"/>
      <c r="DWH76" s="28"/>
      <c r="DWI76" s="28"/>
      <c r="DWJ76" s="28"/>
      <c r="DWK76" s="28"/>
      <c r="DWL76" s="28"/>
      <c r="DWM76" s="28"/>
      <c r="DWN76" s="28"/>
      <c r="DWO76" s="28"/>
      <c r="DWP76" s="28"/>
      <c r="DWQ76" s="28"/>
      <c r="DWR76" s="28"/>
      <c r="DWS76" s="28"/>
      <c r="DWT76" s="28"/>
      <c r="DWU76" s="28"/>
      <c r="DWV76" s="28"/>
      <c r="DWW76" s="28"/>
      <c r="DWX76" s="28"/>
      <c r="DWY76" s="28"/>
      <c r="DWZ76" s="28"/>
      <c r="DXA76" s="28"/>
      <c r="DXB76" s="28"/>
      <c r="DXC76" s="28"/>
      <c r="DXD76" s="28"/>
      <c r="DXE76" s="28"/>
      <c r="DXF76" s="28"/>
      <c r="DXG76" s="28"/>
      <c r="DXH76" s="28"/>
      <c r="DXI76" s="28"/>
      <c r="DXJ76" s="28"/>
      <c r="DXK76" s="28"/>
      <c r="DXL76" s="28"/>
      <c r="DXM76" s="28"/>
      <c r="DXN76" s="28"/>
      <c r="DXO76" s="28"/>
      <c r="DXP76" s="28"/>
      <c r="DXQ76" s="28"/>
      <c r="DXR76" s="28"/>
      <c r="DXS76" s="28"/>
      <c r="DXT76" s="28"/>
      <c r="DXU76" s="28"/>
      <c r="DXV76" s="28"/>
      <c r="DXW76" s="28"/>
      <c r="DXX76" s="28"/>
      <c r="DXY76" s="28"/>
      <c r="DXZ76" s="28"/>
      <c r="DYA76" s="28"/>
      <c r="DYB76" s="28"/>
      <c r="DYC76" s="28"/>
      <c r="DYD76" s="28"/>
      <c r="DYE76" s="28"/>
      <c r="DYF76" s="28"/>
      <c r="DYG76" s="28"/>
      <c r="DYH76" s="28"/>
      <c r="DYI76" s="28"/>
      <c r="DYJ76" s="28"/>
      <c r="DYK76" s="28"/>
      <c r="DYL76" s="28"/>
      <c r="DYM76" s="28"/>
      <c r="DYN76" s="28"/>
      <c r="DYO76" s="28"/>
      <c r="DYP76" s="28"/>
      <c r="DYQ76" s="28"/>
      <c r="DYR76" s="28"/>
      <c r="DYS76" s="28"/>
      <c r="DYT76" s="28"/>
      <c r="DYU76" s="28"/>
      <c r="DYV76" s="28"/>
      <c r="DYW76" s="28"/>
      <c r="DYX76" s="28"/>
      <c r="DYY76" s="28"/>
      <c r="DYZ76" s="28"/>
      <c r="DZA76" s="28"/>
      <c r="DZB76" s="28"/>
      <c r="DZC76" s="28"/>
      <c r="DZD76" s="28"/>
      <c r="DZE76" s="28"/>
      <c r="DZF76" s="28"/>
      <c r="DZG76" s="28"/>
      <c r="DZH76" s="28"/>
      <c r="DZI76" s="28"/>
      <c r="DZJ76" s="28"/>
      <c r="DZK76" s="28"/>
      <c r="DZL76" s="28"/>
      <c r="DZM76" s="28"/>
      <c r="DZN76" s="28"/>
      <c r="DZO76" s="28"/>
      <c r="DZP76" s="28"/>
      <c r="DZQ76" s="28"/>
      <c r="DZR76" s="28"/>
      <c r="DZS76" s="28"/>
      <c r="DZT76" s="28"/>
      <c r="DZU76" s="28"/>
      <c r="DZV76" s="28"/>
      <c r="DZW76" s="28"/>
      <c r="DZX76" s="28"/>
      <c r="DZY76" s="28"/>
      <c r="DZZ76" s="28"/>
      <c r="EAA76" s="28"/>
      <c r="EAB76" s="28"/>
      <c r="EAC76" s="28"/>
      <c r="EAD76" s="28"/>
      <c r="EAE76" s="28"/>
      <c r="EAF76" s="28"/>
      <c r="EAG76" s="28"/>
      <c r="EAH76" s="28"/>
      <c r="EAI76" s="28"/>
      <c r="EAJ76" s="28"/>
      <c r="EAK76" s="28"/>
      <c r="EAL76" s="28"/>
      <c r="EAM76" s="28"/>
      <c r="EAN76" s="28"/>
      <c r="EAO76" s="28"/>
      <c r="EAP76" s="28"/>
      <c r="EAQ76" s="28"/>
      <c r="EAR76" s="28"/>
      <c r="EAS76" s="28"/>
      <c r="EAT76" s="28"/>
      <c r="EAU76" s="28"/>
      <c r="EAV76" s="28"/>
      <c r="EAW76" s="28"/>
      <c r="EAX76" s="28"/>
      <c r="EAY76" s="28"/>
      <c r="EAZ76" s="28"/>
      <c r="EBA76" s="28"/>
      <c r="EBB76" s="28"/>
      <c r="EBC76" s="28"/>
      <c r="EBD76" s="28"/>
      <c r="EBE76" s="28"/>
      <c r="EBF76" s="28"/>
      <c r="EBG76" s="28"/>
      <c r="EBH76" s="28"/>
      <c r="EBI76" s="28"/>
      <c r="EBJ76" s="28"/>
      <c r="EBK76" s="28"/>
      <c r="EBL76" s="28"/>
      <c r="EBM76" s="28"/>
      <c r="EBN76" s="28"/>
      <c r="EBO76" s="28"/>
      <c r="EBP76" s="28"/>
      <c r="EBQ76" s="28"/>
      <c r="EBR76" s="28"/>
      <c r="EBS76" s="28"/>
      <c r="EBT76" s="28"/>
      <c r="EBU76" s="28"/>
      <c r="EBV76" s="28"/>
      <c r="EBW76" s="28"/>
      <c r="EBX76" s="28"/>
      <c r="EBY76" s="28"/>
      <c r="EBZ76" s="28"/>
      <c r="ECA76" s="28"/>
      <c r="ECB76" s="28"/>
      <c r="ECC76" s="28"/>
      <c r="ECD76" s="28"/>
      <c r="ECE76" s="28"/>
      <c r="ECF76" s="28"/>
      <c r="ECG76" s="28"/>
      <c r="ECH76" s="28"/>
      <c r="ECI76" s="28"/>
      <c r="ECJ76" s="28"/>
      <c r="ECK76" s="28"/>
      <c r="ECL76" s="28"/>
      <c r="ECM76" s="28"/>
      <c r="ECN76" s="28"/>
      <c r="ECO76" s="28"/>
      <c r="ECP76" s="28"/>
      <c r="ECQ76" s="28"/>
      <c r="ECR76" s="28"/>
      <c r="ECS76" s="28"/>
      <c r="ECT76" s="28"/>
      <c r="ECU76" s="28"/>
      <c r="ECV76" s="28"/>
      <c r="ECW76" s="28"/>
      <c r="ECX76" s="28"/>
      <c r="ECY76" s="28"/>
      <c r="ECZ76" s="28"/>
      <c r="EDA76" s="28"/>
      <c r="EDB76" s="28"/>
      <c r="EDC76" s="28"/>
      <c r="EDD76" s="28"/>
      <c r="EDE76" s="28"/>
      <c r="EDF76" s="28"/>
      <c r="EDG76" s="28"/>
      <c r="EDH76" s="28"/>
      <c r="EDI76" s="28"/>
      <c r="EDJ76" s="28"/>
      <c r="EDK76" s="28"/>
      <c r="EDL76" s="28"/>
      <c r="EDM76" s="28"/>
      <c r="EDN76" s="28"/>
      <c r="EDO76" s="28"/>
      <c r="EDP76" s="28"/>
      <c r="EDQ76" s="28"/>
      <c r="EDR76" s="28"/>
      <c r="EDS76" s="28"/>
      <c r="EDT76" s="28"/>
      <c r="EDU76" s="28"/>
      <c r="EDV76" s="28"/>
      <c r="EDW76" s="28"/>
      <c r="EDX76" s="28"/>
      <c r="EDY76" s="28"/>
      <c r="EDZ76" s="28"/>
      <c r="EEA76" s="28"/>
      <c r="EEB76" s="28"/>
      <c r="EEC76" s="28"/>
      <c r="EED76" s="28"/>
      <c r="EEE76" s="28"/>
      <c r="EEF76" s="28"/>
      <c r="EEG76" s="28"/>
      <c r="EEH76" s="28"/>
      <c r="EEI76" s="28"/>
      <c r="EEJ76" s="28"/>
      <c r="EEK76" s="28"/>
      <c r="EEL76" s="28"/>
      <c r="EEM76" s="28"/>
      <c r="EEN76" s="28"/>
      <c r="EEO76" s="28"/>
      <c r="EEP76" s="28"/>
      <c r="EEQ76" s="28"/>
      <c r="EER76" s="28"/>
      <c r="EES76" s="28"/>
      <c r="EET76" s="28"/>
      <c r="EEU76" s="28"/>
      <c r="EEV76" s="28"/>
      <c r="EEW76" s="28"/>
      <c r="EEX76" s="28"/>
      <c r="EEY76" s="28"/>
      <c r="EEZ76" s="28"/>
      <c r="EFA76" s="28"/>
      <c r="EFB76" s="28"/>
      <c r="EFC76" s="28"/>
      <c r="EFD76" s="28"/>
      <c r="EFE76" s="28"/>
      <c r="EFF76" s="28"/>
      <c r="EFG76" s="28"/>
      <c r="EFH76" s="28"/>
      <c r="EFI76" s="28"/>
      <c r="EFJ76" s="28"/>
      <c r="EFK76" s="28"/>
      <c r="EFL76" s="28"/>
      <c r="EFM76" s="28"/>
      <c r="EFN76" s="28"/>
      <c r="EFO76" s="28"/>
      <c r="EFP76" s="28"/>
      <c r="EFQ76" s="28"/>
      <c r="EFR76" s="28"/>
      <c r="EFS76" s="28"/>
      <c r="EFT76" s="28"/>
      <c r="EFU76" s="28"/>
      <c r="EFV76" s="28"/>
      <c r="EFW76" s="28"/>
      <c r="EFX76" s="28"/>
      <c r="EFY76" s="28"/>
      <c r="EFZ76" s="28"/>
      <c r="EGA76" s="28"/>
      <c r="EGB76" s="28"/>
      <c r="EGC76" s="28"/>
      <c r="EGD76" s="28"/>
      <c r="EGE76" s="28"/>
      <c r="EGF76" s="28"/>
      <c r="EGG76" s="28"/>
      <c r="EGH76" s="28"/>
      <c r="EGI76" s="28"/>
      <c r="EGJ76" s="28"/>
      <c r="EGK76" s="28"/>
      <c r="EGL76" s="28"/>
      <c r="EGM76" s="28"/>
      <c r="EGN76" s="28"/>
      <c r="EGO76" s="28"/>
      <c r="EGP76" s="28"/>
      <c r="EGQ76" s="28"/>
      <c r="EGR76" s="28"/>
      <c r="EGS76" s="28"/>
      <c r="EGT76" s="28"/>
      <c r="EGU76" s="28"/>
      <c r="EGV76" s="28"/>
      <c r="EGW76" s="28"/>
      <c r="EGX76" s="28"/>
      <c r="EGY76" s="28"/>
      <c r="EGZ76" s="28"/>
      <c r="EHA76" s="28"/>
      <c r="EHB76" s="28"/>
      <c r="EHC76" s="28"/>
      <c r="EHD76" s="28"/>
      <c r="EHE76" s="28"/>
      <c r="EHF76" s="28"/>
      <c r="EHG76" s="28"/>
      <c r="EHH76" s="28"/>
      <c r="EHI76" s="28"/>
      <c r="EHJ76" s="28"/>
      <c r="EHK76" s="28"/>
      <c r="EHL76" s="28"/>
      <c r="EHM76" s="28"/>
      <c r="EHN76" s="28"/>
      <c r="EHO76" s="28"/>
      <c r="EHP76" s="28"/>
      <c r="EHQ76" s="28"/>
      <c r="EHR76" s="28"/>
      <c r="EHS76" s="28"/>
      <c r="EHT76" s="28"/>
      <c r="EHU76" s="28"/>
      <c r="EHV76" s="28"/>
      <c r="EHW76" s="28"/>
      <c r="EHX76" s="28"/>
      <c r="EHY76" s="28"/>
      <c r="EHZ76" s="28"/>
      <c r="EIA76" s="28"/>
      <c r="EIB76" s="28"/>
      <c r="EIC76" s="28"/>
      <c r="EID76" s="28"/>
      <c r="EIE76" s="28"/>
      <c r="EIF76" s="28"/>
      <c r="EIG76" s="28"/>
      <c r="EIH76" s="28"/>
      <c r="EII76" s="28"/>
      <c r="EIJ76" s="28"/>
      <c r="EIK76" s="28"/>
      <c r="EIL76" s="28"/>
      <c r="EIM76" s="28"/>
      <c r="EIN76" s="28"/>
      <c r="EIO76" s="28"/>
      <c r="EIP76" s="28"/>
      <c r="EIQ76" s="28"/>
      <c r="EIR76" s="28"/>
      <c r="EIS76" s="28"/>
      <c r="EIT76" s="28"/>
      <c r="EIU76" s="28"/>
      <c r="EIV76" s="28"/>
      <c r="EIW76" s="28"/>
      <c r="EIX76" s="28"/>
      <c r="EIY76" s="28"/>
      <c r="EIZ76" s="28"/>
      <c r="EJA76" s="28"/>
      <c r="EJB76" s="28"/>
      <c r="EJC76" s="28"/>
      <c r="EJD76" s="28"/>
      <c r="EJE76" s="28"/>
      <c r="EJF76" s="28"/>
      <c r="EJG76" s="28"/>
      <c r="EJH76" s="28"/>
      <c r="EJI76" s="28"/>
      <c r="EJJ76" s="28"/>
      <c r="EJK76" s="28"/>
      <c r="EJL76" s="28"/>
      <c r="EJM76" s="28"/>
      <c r="EJN76" s="28"/>
      <c r="EJO76" s="28"/>
      <c r="EJP76" s="28"/>
      <c r="EJQ76" s="28"/>
      <c r="EJR76" s="28"/>
      <c r="EJS76" s="28"/>
      <c r="EJT76" s="28"/>
      <c r="EJU76" s="28"/>
      <c r="EJV76" s="28"/>
      <c r="EJW76" s="28"/>
      <c r="EJX76" s="28"/>
      <c r="EJY76" s="28"/>
      <c r="EJZ76" s="28"/>
      <c r="EKA76" s="28"/>
      <c r="EKB76" s="28"/>
      <c r="EKC76" s="28"/>
      <c r="EKD76" s="28"/>
      <c r="EKE76" s="28"/>
      <c r="EKF76" s="28"/>
      <c r="EKG76" s="28"/>
      <c r="EKH76" s="28"/>
      <c r="EKI76" s="28"/>
      <c r="EKJ76" s="28"/>
      <c r="EKK76" s="28"/>
      <c r="EKL76" s="28"/>
      <c r="EKM76" s="28"/>
      <c r="EKN76" s="28"/>
      <c r="EKO76" s="28"/>
      <c r="EKP76" s="28"/>
      <c r="EKQ76" s="28"/>
      <c r="EKR76" s="28"/>
      <c r="EKS76" s="28"/>
      <c r="EKT76" s="28"/>
      <c r="EKU76" s="28"/>
      <c r="EKV76" s="28"/>
      <c r="EKW76" s="28"/>
      <c r="EKX76" s="28"/>
      <c r="EKY76" s="28"/>
      <c r="EKZ76" s="28"/>
      <c r="ELA76" s="28"/>
      <c r="ELB76" s="28"/>
      <c r="ELC76" s="28"/>
      <c r="ELD76" s="28"/>
      <c r="ELE76" s="28"/>
      <c r="ELF76" s="28"/>
      <c r="ELG76" s="28"/>
      <c r="ELH76" s="28"/>
      <c r="ELI76" s="28"/>
      <c r="ELJ76" s="28"/>
      <c r="ELK76" s="28"/>
      <c r="ELL76" s="28"/>
      <c r="ELM76" s="28"/>
      <c r="ELN76" s="28"/>
      <c r="ELO76" s="28"/>
      <c r="ELP76" s="28"/>
      <c r="ELQ76" s="28"/>
      <c r="ELR76" s="28"/>
      <c r="ELS76" s="28"/>
      <c r="ELT76" s="28"/>
      <c r="ELU76" s="28"/>
      <c r="ELV76" s="28"/>
      <c r="ELW76" s="28"/>
      <c r="ELX76" s="28"/>
      <c r="ELY76" s="28"/>
      <c r="ELZ76" s="28"/>
      <c r="EMA76" s="28"/>
      <c r="EMB76" s="28"/>
      <c r="EMC76" s="28"/>
      <c r="EMD76" s="28"/>
      <c r="EME76" s="28"/>
      <c r="EMF76" s="28"/>
      <c r="EMG76" s="28"/>
      <c r="EMH76" s="28"/>
      <c r="EMI76" s="28"/>
      <c r="EMJ76" s="28"/>
      <c r="EMK76" s="28"/>
      <c r="EML76" s="28"/>
      <c r="EMM76" s="28"/>
      <c r="EMN76" s="28"/>
      <c r="EMO76" s="28"/>
      <c r="EMP76" s="28"/>
      <c r="EMQ76" s="28"/>
      <c r="EMR76" s="28"/>
      <c r="EMS76" s="28"/>
      <c r="EMT76" s="28"/>
      <c r="EMU76" s="28"/>
      <c r="EMV76" s="28"/>
      <c r="EMW76" s="28"/>
      <c r="EMX76" s="28"/>
      <c r="EMY76" s="28"/>
      <c r="EMZ76" s="28"/>
      <c r="ENA76" s="28"/>
      <c r="ENB76" s="28"/>
      <c r="ENC76" s="28"/>
      <c r="END76" s="28"/>
      <c r="ENE76" s="28"/>
      <c r="ENF76" s="28"/>
      <c r="ENG76" s="28"/>
      <c r="ENH76" s="28"/>
      <c r="ENI76" s="28"/>
      <c r="ENJ76" s="28"/>
      <c r="ENK76" s="28"/>
      <c r="ENL76" s="28"/>
      <c r="ENM76" s="28"/>
      <c r="ENN76" s="28"/>
      <c r="ENO76" s="28"/>
      <c r="ENP76" s="28"/>
      <c r="ENQ76" s="28"/>
      <c r="ENR76" s="28"/>
      <c r="ENS76" s="28"/>
      <c r="ENT76" s="28"/>
      <c r="ENU76" s="28"/>
      <c r="ENV76" s="28"/>
      <c r="ENW76" s="28"/>
      <c r="ENX76" s="28"/>
      <c r="ENY76" s="28"/>
      <c r="ENZ76" s="28"/>
      <c r="EOA76" s="28"/>
      <c r="EOB76" s="28"/>
      <c r="EOC76" s="28"/>
      <c r="EOD76" s="28"/>
      <c r="EOE76" s="28"/>
      <c r="EOF76" s="28"/>
      <c r="EOG76" s="28"/>
      <c r="EOH76" s="28"/>
      <c r="EOI76" s="28"/>
      <c r="EOJ76" s="28"/>
      <c r="EOK76" s="28"/>
      <c r="EOL76" s="28"/>
      <c r="EOM76" s="28"/>
      <c r="EON76" s="28"/>
      <c r="EOO76" s="28"/>
      <c r="EOP76" s="28"/>
      <c r="EOQ76" s="28"/>
      <c r="EOR76" s="28"/>
      <c r="EOS76" s="28"/>
      <c r="EOT76" s="28"/>
      <c r="EOU76" s="28"/>
      <c r="EOV76" s="28"/>
      <c r="EOW76" s="28"/>
      <c r="EOX76" s="28"/>
      <c r="EOY76" s="28"/>
      <c r="EOZ76" s="28"/>
      <c r="EPA76" s="28"/>
      <c r="EPB76" s="28"/>
      <c r="EPC76" s="28"/>
      <c r="EPD76" s="28"/>
      <c r="EPE76" s="28"/>
      <c r="EPF76" s="28"/>
      <c r="EPG76" s="28"/>
      <c r="EPH76" s="28"/>
      <c r="EPI76" s="28"/>
      <c r="EPJ76" s="28"/>
      <c r="EPK76" s="28"/>
      <c r="EPL76" s="28"/>
      <c r="EPM76" s="28"/>
      <c r="EPN76" s="28"/>
      <c r="EPO76" s="28"/>
      <c r="EPP76" s="28"/>
      <c r="EPQ76" s="28"/>
      <c r="EPR76" s="28"/>
      <c r="EPS76" s="28"/>
      <c r="EPT76" s="28"/>
      <c r="EPU76" s="28"/>
      <c r="EPV76" s="28"/>
      <c r="EPW76" s="28"/>
      <c r="EPX76" s="28"/>
      <c r="EPY76" s="28"/>
      <c r="EPZ76" s="28"/>
      <c r="EQA76" s="28"/>
      <c r="EQB76" s="28"/>
      <c r="EQC76" s="28"/>
      <c r="EQD76" s="28"/>
      <c r="EQE76" s="28"/>
      <c r="EQF76" s="28"/>
      <c r="EQG76" s="28"/>
      <c r="EQH76" s="28"/>
      <c r="EQI76" s="28"/>
      <c r="EQJ76" s="28"/>
      <c r="EQK76" s="28"/>
      <c r="EQL76" s="28"/>
      <c r="EQM76" s="28"/>
      <c r="EQN76" s="28"/>
      <c r="EQO76" s="28"/>
      <c r="EQP76" s="28"/>
      <c r="EQQ76" s="28"/>
      <c r="EQR76" s="28"/>
      <c r="EQS76" s="28"/>
      <c r="EQT76" s="28"/>
      <c r="EQU76" s="28"/>
      <c r="EQV76" s="28"/>
      <c r="EQW76" s="28"/>
      <c r="EQX76" s="28"/>
      <c r="EQY76" s="28"/>
      <c r="EQZ76" s="28"/>
      <c r="ERA76" s="28"/>
      <c r="ERB76" s="28"/>
      <c r="ERC76" s="28"/>
      <c r="ERD76" s="28"/>
      <c r="ERE76" s="28"/>
      <c r="ERF76" s="28"/>
      <c r="ERG76" s="28"/>
      <c r="ERH76" s="28"/>
      <c r="ERI76" s="28"/>
      <c r="ERJ76" s="28"/>
      <c r="ERK76" s="28"/>
      <c r="ERL76" s="28"/>
      <c r="ERM76" s="28"/>
      <c r="ERN76" s="28"/>
      <c r="ERO76" s="28"/>
      <c r="ERP76" s="28"/>
      <c r="ERQ76" s="28"/>
      <c r="ERR76" s="28"/>
      <c r="ERS76" s="28"/>
      <c r="ERT76" s="28"/>
      <c r="ERU76" s="28"/>
      <c r="ERV76" s="28"/>
      <c r="ERW76" s="28"/>
      <c r="ERX76" s="28"/>
      <c r="ERY76" s="28"/>
      <c r="ERZ76" s="28"/>
      <c r="ESA76" s="28"/>
      <c r="ESB76" s="28"/>
      <c r="ESC76" s="28"/>
      <c r="ESD76" s="28"/>
      <c r="ESE76" s="28"/>
      <c r="ESF76" s="28"/>
      <c r="ESG76" s="28"/>
      <c r="ESH76" s="28"/>
      <c r="ESI76" s="28"/>
      <c r="ESJ76" s="28"/>
      <c r="ESK76" s="28"/>
      <c r="ESL76" s="28"/>
      <c r="ESM76" s="28"/>
      <c r="ESN76" s="28"/>
      <c r="ESO76" s="28"/>
      <c r="ESP76" s="28"/>
      <c r="ESQ76" s="28"/>
      <c r="ESR76" s="28"/>
      <c r="ESS76" s="28"/>
      <c r="EST76" s="28"/>
      <c r="ESU76" s="28"/>
      <c r="ESV76" s="28"/>
      <c r="ESW76" s="28"/>
      <c r="ESX76" s="28"/>
      <c r="ESY76" s="28"/>
      <c r="ESZ76" s="28"/>
      <c r="ETA76" s="28"/>
      <c r="ETB76" s="28"/>
      <c r="ETC76" s="28"/>
      <c r="ETD76" s="28"/>
      <c r="ETE76" s="28"/>
      <c r="ETF76" s="28"/>
      <c r="ETG76" s="28"/>
      <c r="ETH76" s="28"/>
      <c r="ETI76" s="28"/>
      <c r="ETJ76" s="28"/>
      <c r="ETK76" s="28"/>
      <c r="ETL76" s="28"/>
      <c r="ETM76" s="28"/>
      <c r="ETN76" s="28"/>
      <c r="ETO76" s="28"/>
      <c r="ETP76" s="28"/>
      <c r="ETQ76" s="28"/>
      <c r="ETR76" s="28"/>
      <c r="ETS76" s="28"/>
      <c r="ETT76" s="28"/>
      <c r="ETU76" s="28"/>
      <c r="ETV76" s="28"/>
      <c r="ETW76" s="28"/>
      <c r="ETX76" s="28"/>
      <c r="ETY76" s="28"/>
      <c r="ETZ76" s="28"/>
      <c r="EUA76" s="28"/>
      <c r="EUB76" s="28"/>
      <c r="EUC76" s="28"/>
      <c r="EUD76" s="28"/>
      <c r="EUE76" s="28"/>
      <c r="EUF76" s="28"/>
      <c r="EUG76" s="28"/>
      <c r="EUH76" s="28"/>
      <c r="EUI76" s="28"/>
      <c r="EUJ76" s="28"/>
      <c r="EUK76" s="28"/>
      <c r="EUL76" s="28"/>
      <c r="EUM76" s="28"/>
      <c r="EUN76" s="28"/>
      <c r="EUO76" s="28"/>
      <c r="EUP76" s="28"/>
      <c r="EUQ76" s="28"/>
      <c r="EUR76" s="28"/>
      <c r="EUS76" s="28"/>
      <c r="EUT76" s="28"/>
      <c r="EUU76" s="28"/>
      <c r="EUV76" s="28"/>
      <c r="EUW76" s="28"/>
      <c r="EUX76" s="28"/>
      <c r="EUY76" s="28"/>
      <c r="EUZ76" s="28"/>
      <c r="EVA76" s="28"/>
      <c r="EVB76" s="28"/>
      <c r="EVC76" s="28"/>
      <c r="EVD76" s="28"/>
      <c r="EVE76" s="28"/>
      <c r="EVF76" s="28"/>
      <c r="EVG76" s="28"/>
      <c r="EVH76" s="28"/>
      <c r="EVI76" s="28"/>
      <c r="EVJ76" s="28"/>
      <c r="EVK76" s="28"/>
      <c r="EVL76" s="28"/>
      <c r="EVM76" s="28"/>
      <c r="EVN76" s="28"/>
      <c r="EVO76" s="28"/>
      <c r="EVP76" s="28"/>
      <c r="EVQ76" s="28"/>
      <c r="EVR76" s="28"/>
      <c r="EVS76" s="28"/>
      <c r="EVT76" s="28"/>
      <c r="EVU76" s="28"/>
      <c r="EVV76" s="28"/>
      <c r="EVW76" s="28"/>
      <c r="EVX76" s="28"/>
      <c r="EVY76" s="28"/>
      <c r="EVZ76" s="28"/>
      <c r="EWA76" s="28"/>
      <c r="EWB76" s="28"/>
      <c r="EWC76" s="28"/>
      <c r="EWD76" s="28"/>
      <c r="EWE76" s="28"/>
      <c r="EWF76" s="28"/>
      <c r="EWG76" s="28"/>
      <c r="EWH76" s="28"/>
      <c r="EWI76" s="28"/>
      <c r="EWJ76" s="28"/>
      <c r="EWK76" s="28"/>
      <c r="EWL76" s="28"/>
      <c r="EWM76" s="28"/>
      <c r="EWN76" s="28"/>
      <c r="EWO76" s="28"/>
      <c r="EWP76" s="28"/>
      <c r="EWQ76" s="28"/>
      <c r="EWR76" s="28"/>
      <c r="EWS76" s="28"/>
      <c r="EWT76" s="28"/>
      <c r="EWU76" s="28"/>
      <c r="EWV76" s="28"/>
      <c r="EWW76" s="28"/>
      <c r="EWX76" s="28"/>
      <c r="EWY76" s="28"/>
      <c r="EWZ76" s="28"/>
      <c r="EXA76" s="28"/>
      <c r="EXB76" s="28"/>
      <c r="EXC76" s="28"/>
      <c r="EXD76" s="28"/>
      <c r="EXE76" s="28"/>
      <c r="EXF76" s="28"/>
      <c r="EXG76" s="28"/>
      <c r="EXH76" s="28"/>
      <c r="EXI76" s="28"/>
      <c r="EXJ76" s="28"/>
      <c r="EXK76" s="28"/>
      <c r="EXL76" s="28"/>
      <c r="EXM76" s="28"/>
      <c r="EXN76" s="28"/>
      <c r="EXO76" s="28"/>
      <c r="EXP76" s="28"/>
      <c r="EXQ76" s="28"/>
      <c r="EXR76" s="28"/>
      <c r="EXS76" s="28"/>
      <c r="EXT76" s="28"/>
      <c r="EXU76" s="28"/>
      <c r="EXV76" s="28"/>
      <c r="EXW76" s="28"/>
      <c r="EXX76" s="28"/>
      <c r="EXY76" s="28"/>
      <c r="EXZ76" s="28"/>
      <c r="EYA76" s="28"/>
      <c r="EYB76" s="28"/>
      <c r="EYC76" s="28"/>
      <c r="EYD76" s="28"/>
      <c r="EYE76" s="28"/>
      <c r="EYF76" s="28"/>
      <c r="EYG76" s="28"/>
      <c r="EYH76" s="28"/>
      <c r="EYI76" s="28"/>
      <c r="EYJ76" s="28"/>
      <c r="EYK76" s="28"/>
      <c r="EYL76" s="28"/>
      <c r="EYM76" s="28"/>
      <c r="EYN76" s="28"/>
      <c r="EYO76" s="28"/>
      <c r="EYP76" s="28"/>
      <c r="EYQ76" s="28"/>
      <c r="EYR76" s="28"/>
      <c r="EYS76" s="28"/>
      <c r="EYT76" s="28"/>
      <c r="EYU76" s="28"/>
      <c r="EYV76" s="28"/>
      <c r="EYW76" s="28"/>
      <c r="EYX76" s="28"/>
      <c r="EYY76" s="28"/>
      <c r="EYZ76" s="28"/>
      <c r="EZA76" s="28"/>
      <c r="EZB76" s="28"/>
      <c r="EZC76" s="28"/>
      <c r="EZD76" s="28"/>
      <c r="EZE76" s="28"/>
      <c r="EZF76" s="28"/>
      <c r="EZG76" s="28"/>
      <c r="EZH76" s="28"/>
      <c r="EZI76" s="28"/>
      <c r="EZJ76" s="28"/>
      <c r="EZK76" s="28"/>
      <c r="EZL76" s="28"/>
      <c r="EZM76" s="28"/>
      <c r="EZN76" s="28"/>
      <c r="EZO76" s="28"/>
      <c r="EZP76" s="28"/>
      <c r="EZQ76" s="28"/>
      <c r="EZR76" s="28"/>
      <c r="EZS76" s="28"/>
      <c r="EZT76" s="28"/>
      <c r="EZU76" s="28"/>
      <c r="EZV76" s="28"/>
      <c r="EZW76" s="28"/>
      <c r="EZX76" s="28"/>
      <c r="EZY76" s="28"/>
      <c r="EZZ76" s="28"/>
      <c r="FAA76" s="28"/>
      <c r="FAB76" s="28"/>
      <c r="FAC76" s="28"/>
      <c r="FAD76" s="28"/>
      <c r="FAE76" s="28"/>
      <c r="FAF76" s="28"/>
      <c r="FAG76" s="28"/>
      <c r="FAH76" s="28"/>
      <c r="FAI76" s="28"/>
      <c r="FAJ76" s="28"/>
      <c r="FAK76" s="28"/>
      <c r="FAL76" s="28"/>
      <c r="FAM76" s="28"/>
      <c r="FAN76" s="28"/>
      <c r="FAO76" s="28"/>
      <c r="FAP76" s="28"/>
      <c r="FAQ76" s="28"/>
      <c r="FAR76" s="28"/>
      <c r="FAS76" s="28"/>
      <c r="FAT76" s="28"/>
      <c r="FAU76" s="28"/>
      <c r="FAV76" s="28"/>
      <c r="FAW76" s="28"/>
      <c r="FAX76" s="28"/>
      <c r="FAY76" s="28"/>
      <c r="FAZ76" s="28"/>
      <c r="FBA76" s="28"/>
      <c r="FBB76" s="28"/>
      <c r="FBC76" s="28"/>
      <c r="FBD76" s="28"/>
      <c r="FBE76" s="28"/>
      <c r="FBF76" s="28"/>
      <c r="FBG76" s="28"/>
      <c r="FBH76" s="28"/>
      <c r="FBI76" s="28"/>
      <c r="FBJ76" s="28"/>
      <c r="FBK76" s="28"/>
      <c r="FBL76" s="28"/>
      <c r="FBM76" s="28"/>
      <c r="FBN76" s="28"/>
      <c r="FBO76" s="28"/>
      <c r="FBP76" s="28"/>
      <c r="FBQ76" s="28"/>
      <c r="FBR76" s="28"/>
      <c r="FBS76" s="28"/>
      <c r="FBT76" s="28"/>
      <c r="FBU76" s="28"/>
      <c r="FBV76" s="28"/>
      <c r="FBW76" s="28"/>
      <c r="FBX76" s="28"/>
      <c r="FBY76" s="28"/>
      <c r="FBZ76" s="28"/>
      <c r="FCA76" s="28"/>
      <c r="FCB76" s="28"/>
      <c r="FCC76" s="28"/>
      <c r="FCD76" s="28"/>
      <c r="FCE76" s="28"/>
      <c r="FCF76" s="28"/>
      <c r="FCG76" s="28"/>
      <c r="FCH76" s="28"/>
      <c r="FCI76" s="28"/>
      <c r="FCJ76" s="28"/>
      <c r="FCK76" s="28"/>
      <c r="FCL76" s="28"/>
      <c r="FCM76" s="28"/>
      <c r="FCN76" s="28"/>
      <c r="FCO76" s="28"/>
      <c r="FCP76" s="28"/>
      <c r="FCQ76" s="28"/>
      <c r="FCR76" s="28"/>
      <c r="FCS76" s="28"/>
      <c r="FCT76" s="28"/>
      <c r="FCU76" s="28"/>
      <c r="FCV76" s="28"/>
      <c r="FCW76" s="28"/>
      <c r="FCX76" s="28"/>
      <c r="FCY76" s="28"/>
      <c r="FCZ76" s="28"/>
      <c r="FDA76" s="28"/>
      <c r="FDB76" s="28"/>
      <c r="FDC76" s="28"/>
      <c r="FDD76" s="28"/>
      <c r="FDE76" s="28"/>
      <c r="FDF76" s="28"/>
      <c r="FDG76" s="28"/>
      <c r="FDH76" s="28"/>
      <c r="FDI76" s="28"/>
      <c r="FDJ76" s="28"/>
      <c r="FDK76" s="28"/>
      <c r="FDL76" s="28"/>
      <c r="FDM76" s="28"/>
      <c r="FDN76" s="28"/>
      <c r="FDO76" s="28"/>
      <c r="FDP76" s="28"/>
      <c r="FDQ76" s="28"/>
      <c r="FDR76" s="28"/>
      <c r="FDS76" s="28"/>
      <c r="FDT76" s="28"/>
      <c r="FDU76" s="28"/>
      <c r="FDV76" s="28"/>
      <c r="FDW76" s="28"/>
      <c r="FDX76" s="28"/>
      <c r="FDY76" s="28"/>
      <c r="FDZ76" s="28"/>
      <c r="FEA76" s="28"/>
      <c r="FEB76" s="28"/>
      <c r="FEC76" s="28"/>
      <c r="FED76" s="28"/>
      <c r="FEE76" s="28"/>
      <c r="FEF76" s="28"/>
      <c r="FEG76" s="28"/>
      <c r="FEH76" s="28"/>
      <c r="FEI76" s="28"/>
      <c r="FEJ76" s="28"/>
      <c r="FEK76" s="28"/>
      <c r="FEL76" s="28"/>
      <c r="FEM76" s="28"/>
      <c r="FEN76" s="28"/>
      <c r="FEO76" s="28"/>
      <c r="FEP76" s="28"/>
      <c r="FEQ76" s="28"/>
      <c r="FER76" s="28"/>
      <c r="FES76" s="28"/>
      <c r="FET76" s="28"/>
      <c r="FEU76" s="28"/>
      <c r="FEV76" s="28"/>
      <c r="FEW76" s="28"/>
      <c r="FEX76" s="28"/>
      <c r="FEY76" s="28"/>
      <c r="FEZ76" s="28"/>
      <c r="FFA76" s="28"/>
      <c r="FFB76" s="28"/>
      <c r="FFC76" s="28"/>
      <c r="FFD76" s="28"/>
      <c r="FFE76" s="28"/>
      <c r="FFF76" s="28"/>
      <c r="FFG76" s="28"/>
      <c r="FFH76" s="28"/>
      <c r="FFI76" s="28"/>
      <c r="FFJ76" s="28"/>
      <c r="FFK76" s="28"/>
      <c r="FFL76" s="28"/>
      <c r="FFM76" s="28"/>
      <c r="FFN76" s="28"/>
      <c r="FFO76" s="28"/>
      <c r="FFP76" s="28"/>
      <c r="FFQ76" s="28"/>
      <c r="FFR76" s="28"/>
      <c r="FFS76" s="28"/>
      <c r="FFT76" s="28"/>
      <c r="FFU76" s="28"/>
      <c r="FFV76" s="28"/>
      <c r="FFW76" s="28"/>
      <c r="FFX76" s="28"/>
      <c r="FFY76" s="28"/>
      <c r="FFZ76" s="28"/>
      <c r="FGA76" s="28"/>
      <c r="FGB76" s="28"/>
      <c r="FGC76" s="28"/>
      <c r="FGD76" s="28"/>
      <c r="FGE76" s="28"/>
      <c r="FGF76" s="28"/>
      <c r="FGG76" s="28"/>
      <c r="FGH76" s="28"/>
      <c r="FGI76" s="28"/>
      <c r="FGJ76" s="28"/>
      <c r="FGK76" s="28"/>
      <c r="FGL76" s="28"/>
      <c r="FGM76" s="28"/>
      <c r="FGN76" s="28"/>
      <c r="FGO76" s="28"/>
      <c r="FGP76" s="28"/>
      <c r="FGQ76" s="28"/>
      <c r="FGR76" s="28"/>
      <c r="FGS76" s="28"/>
      <c r="FGT76" s="28"/>
      <c r="FGU76" s="28"/>
      <c r="FGV76" s="28"/>
      <c r="FGW76" s="28"/>
      <c r="FGX76" s="28"/>
      <c r="FGY76" s="28"/>
      <c r="FGZ76" s="28"/>
      <c r="FHA76" s="28"/>
      <c r="FHB76" s="28"/>
      <c r="FHC76" s="28"/>
      <c r="FHD76" s="28"/>
      <c r="FHE76" s="28"/>
      <c r="FHF76" s="28"/>
      <c r="FHG76" s="28"/>
      <c r="FHH76" s="28"/>
      <c r="FHI76" s="28"/>
      <c r="FHJ76" s="28"/>
      <c r="FHK76" s="28"/>
      <c r="FHL76" s="28"/>
      <c r="FHM76" s="28"/>
      <c r="FHN76" s="28"/>
      <c r="FHO76" s="28"/>
      <c r="FHP76" s="28"/>
      <c r="FHQ76" s="28"/>
      <c r="FHR76" s="28"/>
      <c r="FHS76" s="28"/>
      <c r="FHT76" s="28"/>
      <c r="FHU76" s="28"/>
      <c r="FHV76" s="28"/>
      <c r="FHW76" s="28"/>
      <c r="FHX76" s="28"/>
      <c r="FHY76" s="28"/>
      <c r="FHZ76" s="28"/>
      <c r="FIA76" s="28"/>
      <c r="FIB76" s="28"/>
      <c r="FIC76" s="28"/>
      <c r="FID76" s="28"/>
      <c r="FIE76" s="28"/>
      <c r="FIF76" s="28"/>
      <c r="FIG76" s="28"/>
      <c r="FIH76" s="28"/>
      <c r="FII76" s="28"/>
      <c r="FIJ76" s="28"/>
      <c r="FIK76" s="28"/>
      <c r="FIL76" s="28"/>
      <c r="FIM76" s="28"/>
      <c r="FIN76" s="28"/>
      <c r="FIO76" s="28"/>
      <c r="FIP76" s="28"/>
      <c r="FIQ76" s="28"/>
      <c r="FIR76" s="28"/>
      <c r="FIS76" s="28"/>
      <c r="FIT76" s="28"/>
      <c r="FIU76" s="28"/>
      <c r="FIV76" s="28"/>
      <c r="FIW76" s="28"/>
      <c r="FIX76" s="28"/>
      <c r="FIY76" s="28"/>
      <c r="FIZ76" s="28"/>
      <c r="FJA76" s="28"/>
      <c r="FJB76" s="28"/>
      <c r="FJC76" s="28"/>
      <c r="FJD76" s="28"/>
      <c r="FJE76" s="28"/>
      <c r="FJF76" s="28"/>
      <c r="FJG76" s="28"/>
      <c r="FJH76" s="28"/>
      <c r="FJI76" s="28"/>
      <c r="FJJ76" s="28"/>
      <c r="FJK76" s="28"/>
      <c r="FJL76" s="28"/>
      <c r="FJM76" s="28"/>
      <c r="FJN76" s="28"/>
      <c r="FJO76" s="28"/>
      <c r="FJP76" s="28"/>
      <c r="FJQ76" s="28"/>
      <c r="FJR76" s="28"/>
      <c r="FJS76" s="28"/>
      <c r="FJT76" s="28"/>
      <c r="FJU76" s="28"/>
      <c r="FJV76" s="28"/>
      <c r="FJW76" s="28"/>
      <c r="FJX76" s="28"/>
      <c r="FJY76" s="28"/>
      <c r="FJZ76" s="28"/>
      <c r="FKA76" s="28"/>
      <c r="FKB76" s="28"/>
      <c r="FKC76" s="28"/>
      <c r="FKD76" s="28"/>
      <c r="FKE76" s="28"/>
      <c r="FKF76" s="28"/>
      <c r="FKG76" s="28"/>
      <c r="FKH76" s="28"/>
      <c r="FKI76" s="28"/>
      <c r="FKJ76" s="28"/>
      <c r="FKK76" s="28"/>
      <c r="FKL76" s="28"/>
      <c r="FKM76" s="28"/>
      <c r="FKN76" s="28"/>
      <c r="FKO76" s="28"/>
      <c r="FKP76" s="28"/>
      <c r="FKQ76" s="28"/>
      <c r="FKR76" s="28"/>
      <c r="FKS76" s="28"/>
      <c r="FKT76" s="28"/>
      <c r="FKU76" s="28"/>
      <c r="FKV76" s="28"/>
      <c r="FKW76" s="28"/>
      <c r="FKX76" s="28"/>
      <c r="FKY76" s="28"/>
      <c r="FKZ76" s="28"/>
      <c r="FLA76" s="28"/>
      <c r="FLB76" s="28"/>
      <c r="FLC76" s="28"/>
      <c r="FLD76" s="28"/>
      <c r="FLE76" s="28"/>
      <c r="FLF76" s="28"/>
      <c r="FLG76" s="28"/>
      <c r="FLH76" s="28"/>
      <c r="FLI76" s="28"/>
      <c r="FLJ76" s="28"/>
      <c r="FLK76" s="28"/>
      <c r="FLL76" s="28"/>
      <c r="FLM76" s="28"/>
      <c r="FLN76" s="28"/>
      <c r="FLO76" s="28"/>
      <c r="FLP76" s="28"/>
      <c r="FLQ76" s="28"/>
      <c r="FLR76" s="28"/>
      <c r="FLS76" s="28"/>
      <c r="FLT76" s="28"/>
      <c r="FLU76" s="28"/>
      <c r="FLV76" s="28"/>
      <c r="FLW76" s="28"/>
      <c r="FLX76" s="28"/>
      <c r="FLY76" s="28"/>
      <c r="FLZ76" s="28"/>
      <c r="FMA76" s="28"/>
      <c r="FMB76" s="28"/>
      <c r="FMC76" s="28"/>
      <c r="FMD76" s="28"/>
      <c r="FME76" s="28"/>
      <c r="FMF76" s="28"/>
      <c r="FMG76" s="28"/>
      <c r="FMH76" s="28"/>
      <c r="FMI76" s="28"/>
      <c r="FMJ76" s="28"/>
      <c r="FMK76" s="28"/>
      <c r="FML76" s="28"/>
      <c r="FMM76" s="28"/>
      <c r="FMN76" s="28"/>
      <c r="FMO76" s="28"/>
      <c r="FMP76" s="28"/>
      <c r="FMQ76" s="28"/>
      <c r="FMR76" s="28"/>
      <c r="FMS76" s="28"/>
      <c r="FMT76" s="28"/>
      <c r="FMU76" s="28"/>
      <c r="FMV76" s="28"/>
      <c r="FMW76" s="28"/>
      <c r="FMX76" s="28"/>
      <c r="FMY76" s="28"/>
      <c r="FMZ76" s="28"/>
      <c r="FNA76" s="28"/>
      <c r="FNB76" s="28"/>
      <c r="FNC76" s="28"/>
      <c r="FND76" s="28"/>
      <c r="FNE76" s="28"/>
      <c r="FNF76" s="28"/>
      <c r="FNG76" s="28"/>
      <c r="FNH76" s="28"/>
      <c r="FNI76" s="28"/>
      <c r="FNJ76" s="28"/>
      <c r="FNK76" s="28"/>
      <c r="FNL76" s="28"/>
      <c r="FNM76" s="28"/>
      <c r="FNN76" s="28"/>
      <c r="FNO76" s="28"/>
      <c r="FNP76" s="28"/>
      <c r="FNQ76" s="28"/>
      <c r="FNR76" s="28"/>
      <c r="FNS76" s="28"/>
      <c r="FNT76" s="28"/>
      <c r="FNU76" s="28"/>
      <c r="FNV76" s="28"/>
      <c r="FNW76" s="28"/>
      <c r="FNX76" s="28"/>
      <c r="FNY76" s="28"/>
      <c r="FNZ76" s="28"/>
      <c r="FOA76" s="28"/>
      <c r="FOB76" s="28"/>
      <c r="FOC76" s="28"/>
      <c r="FOD76" s="28"/>
      <c r="FOE76" s="28"/>
      <c r="FOF76" s="28"/>
      <c r="FOG76" s="28"/>
      <c r="FOH76" s="28"/>
      <c r="FOI76" s="28"/>
      <c r="FOJ76" s="28"/>
      <c r="FOK76" s="28"/>
      <c r="FOL76" s="28"/>
      <c r="FOM76" s="28"/>
      <c r="FON76" s="28"/>
      <c r="FOO76" s="28"/>
      <c r="FOP76" s="28"/>
      <c r="FOQ76" s="28"/>
      <c r="FOR76" s="28"/>
      <c r="FOS76" s="28"/>
      <c r="FOT76" s="28"/>
      <c r="FOU76" s="28"/>
      <c r="FOV76" s="28"/>
      <c r="FOW76" s="28"/>
      <c r="FOX76" s="28"/>
      <c r="FOY76" s="28"/>
      <c r="FOZ76" s="28"/>
      <c r="FPA76" s="28"/>
      <c r="FPB76" s="28"/>
      <c r="FPC76" s="28"/>
      <c r="FPD76" s="28"/>
      <c r="FPE76" s="28"/>
      <c r="FPF76" s="28"/>
      <c r="FPG76" s="28"/>
      <c r="FPH76" s="28"/>
      <c r="FPI76" s="28"/>
      <c r="FPJ76" s="28"/>
      <c r="FPK76" s="28"/>
      <c r="FPL76" s="28"/>
      <c r="FPM76" s="28"/>
      <c r="FPN76" s="28"/>
      <c r="FPO76" s="28"/>
      <c r="FPP76" s="28"/>
      <c r="FPQ76" s="28"/>
      <c r="FPR76" s="28"/>
      <c r="FPS76" s="28"/>
      <c r="FPT76" s="28"/>
      <c r="FPU76" s="28"/>
      <c r="FPV76" s="28"/>
      <c r="FPW76" s="28"/>
      <c r="FPX76" s="28"/>
      <c r="FPY76" s="28"/>
      <c r="FPZ76" s="28"/>
      <c r="FQA76" s="28"/>
      <c r="FQB76" s="28"/>
      <c r="FQC76" s="28"/>
      <c r="FQD76" s="28"/>
      <c r="FQE76" s="28"/>
      <c r="FQF76" s="28"/>
      <c r="FQG76" s="28"/>
      <c r="FQH76" s="28"/>
      <c r="FQI76" s="28"/>
      <c r="FQJ76" s="28"/>
      <c r="FQK76" s="28"/>
      <c r="FQL76" s="28"/>
      <c r="FQM76" s="28"/>
      <c r="FQN76" s="28"/>
      <c r="FQO76" s="28"/>
      <c r="FQP76" s="28"/>
      <c r="FQQ76" s="28"/>
      <c r="FQR76" s="28"/>
      <c r="FQS76" s="28"/>
      <c r="FQT76" s="28"/>
      <c r="FQU76" s="28"/>
      <c r="FQV76" s="28"/>
      <c r="FQW76" s="28"/>
      <c r="FQX76" s="28"/>
      <c r="FQY76" s="28"/>
      <c r="FQZ76" s="28"/>
      <c r="FRA76" s="28"/>
      <c r="FRB76" s="28"/>
      <c r="FRC76" s="28"/>
      <c r="FRD76" s="28"/>
      <c r="FRE76" s="28"/>
      <c r="FRF76" s="28"/>
      <c r="FRG76" s="28"/>
      <c r="FRH76" s="28"/>
      <c r="FRI76" s="28"/>
      <c r="FRJ76" s="28"/>
      <c r="FRK76" s="28"/>
      <c r="FRL76" s="28"/>
      <c r="FRM76" s="28"/>
      <c r="FRN76" s="28"/>
      <c r="FRO76" s="28"/>
      <c r="FRP76" s="28"/>
      <c r="FRQ76" s="28"/>
      <c r="FRR76" s="28"/>
      <c r="FRS76" s="28"/>
      <c r="FRT76" s="28"/>
      <c r="FRU76" s="28"/>
      <c r="FRV76" s="28"/>
      <c r="FRW76" s="28"/>
      <c r="FRX76" s="28"/>
      <c r="FRY76" s="28"/>
      <c r="FRZ76" s="28"/>
      <c r="FSA76" s="28"/>
      <c r="FSB76" s="28"/>
      <c r="FSC76" s="28"/>
      <c r="FSD76" s="28"/>
      <c r="FSE76" s="28"/>
      <c r="FSF76" s="28"/>
      <c r="FSG76" s="28"/>
      <c r="FSH76" s="28"/>
      <c r="FSI76" s="28"/>
      <c r="FSJ76" s="28"/>
      <c r="FSK76" s="28"/>
      <c r="FSL76" s="28"/>
      <c r="FSM76" s="28"/>
      <c r="FSN76" s="28"/>
      <c r="FSO76" s="28"/>
      <c r="FSP76" s="28"/>
      <c r="FSQ76" s="28"/>
      <c r="FSR76" s="28"/>
      <c r="FSS76" s="28"/>
      <c r="FST76" s="28"/>
      <c r="FSU76" s="28"/>
      <c r="FSV76" s="28"/>
      <c r="FSW76" s="28"/>
      <c r="FSX76" s="28"/>
      <c r="FSY76" s="28"/>
      <c r="FSZ76" s="28"/>
      <c r="FTA76" s="28"/>
      <c r="FTB76" s="28"/>
      <c r="FTC76" s="28"/>
      <c r="FTD76" s="28"/>
      <c r="FTE76" s="28"/>
      <c r="FTF76" s="28"/>
      <c r="FTG76" s="28"/>
      <c r="FTH76" s="28"/>
      <c r="FTI76" s="28"/>
      <c r="FTJ76" s="28"/>
      <c r="FTK76" s="28"/>
      <c r="FTL76" s="28"/>
      <c r="FTM76" s="28"/>
      <c r="FTN76" s="28"/>
      <c r="FTO76" s="28"/>
      <c r="FTP76" s="28"/>
      <c r="FTQ76" s="28"/>
      <c r="FTR76" s="28"/>
      <c r="FTS76" s="28"/>
      <c r="FTT76" s="28"/>
      <c r="FTU76" s="28"/>
      <c r="FTV76" s="28"/>
      <c r="FTW76" s="28"/>
      <c r="FTX76" s="28"/>
      <c r="FTY76" s="28"/>
      <c r="FTZ76" s="28"/>
      <c r="FUA76" s="28"/>
      <c r="FUB76" s="28"/>
      <c r="FUC76" s="28"/>
      <c r="FUD76" s="28"/>
      <c r="FUE76" s="28"/>
      <c r="FUF76" s="28"/>
      <c r="FUG76" s="28"/>
      <c r="FUH76" s="28"/>
      <c r="FUI76" s="28"/>
      <c r="FUJ76" s="28"/>
      <c r="FUK76" s="28"/>
      <c r="FUL76" s="28"/>
      <c r="FUM76" s="28"/>
      <c r="FUN76" s="28"/>
      <c r="FUO76" s="28"/>
      <c r="FUP76" s="28"/>
      <c r="FUQ76" s="28"/>
      <c r="FUR76" s="28"/>
      <c r="FUS76" s="28"/>
      <c r="FUT76" s="28"/>
      <c r="FUU76" s="28"/>
      <c r="FUV76" s="28"/>
      <c r="FUW76" s="28"/>
      <c r="FUX76" s="28"/>
      <c r="FUY76" s="28"/>
      <c r="FUZ76" s="28"/>
      <c r="FVA76" s="28"/>
      <c r="FVB76" s="28"/>
      <c r="FVC76" s="28"/>
      <c r="FVD76" s="28"/>
      <c r="FVE76" s="28"/>
      <c r="FVF76" s="28"/>
      <c r="FVG76" s="28"/>
      <c r="FVH76" s="28"/>
      <c r="FVI76" s="28"/>
      <c r="FVJ76" s="28"/>
      <c r="FVK76" s="28"/>
      <c r="FVL76" s="28"/>
      <c r="FVM76" s="28"/>
      <c r="FVN76" s="28"/>
      <c r="FVO76" s="28"/>
      <c r="FVP76" s="28"/>
      <c r="FVQ76" s="28"/>
      <c r="FVR76" s="28"/>
      <c r="FVS76" s="28"/>
      <c r="FVT76" s="28"/>
      <c r="FVU76" s="28"/>
      <c r="FVV76" s="28"/>
      <c r="FVW76" s="28"/>
      <c r="FVX76" s="28"/>
      <c r="FVY76" s="28"/>
      <c r="FVZ76" s="28"/>
      <c r="FWA76" s="28"/>
      <c r="FWB76" s="28"/>
      <c r="FWC76" s="28"/>
      <c r="FWD76" s="28"/>
      <c r="FWE76" s="28"/>
      <c r="FWF76" s="28"/>
      <c r="FWG76" s="28"/>
      <c r="FWH76" s="28"/>
      <c r="FWI76" s="28"/>
      <c r="FWJ76" s="28"/>
      <c r="FWK76" s="28"/>
      <c r="FWL76" s="28"/>
      <c r="FWM76" s="28"/>
      <c r="FWN76" s="28"/>
      <c r="FWO76" s="28"/>
      <c r="FWP76" s="28"/>
      <c r="FWQ76" s="28"/>
      <c r="FWR76" s="28"/>
      <c r="FWS76" s="28"/>
      <c r="FWT76" s="28"/>
      <c r="FWU76" s="28"/>
      <c r="FWV76" s="28"/>
      <c r="FWW76" s="28"/>
      <c r="FWX76" s="28"/>
      <c r="FWY76" s="28"/>
      <c r="FWZ76" s="28"/>
      <c r="FXA76" s="28"/>
      <c r="FXB76" s="28"/>
      <c r="FXC76" s="28"/>
      <c r="FXD76" s="28"/>
      <c r="FXE76" s="28"/>
      <c r="FXF76" s="28"/>
      <c r="FXG76" s="28"/>
      <c r="FXH76" s="28"/>
      <c r="FXI76" s="28"/>
      <c r="FXJ76" s="28"/>
      <c r="FXK76" s="28"/>
      <c r="FXL76" s="28"/>
      <c r="FXM76" s="28"/>
      <c r="FXN76" s="28"/>
      <c r="FXO76" s="28"/>
      <c r="FXP76" s="28"/>
      <c r="FXQ76" s="28"/>
      <c r="FXR76" s="28"/>
      <c r="FXS76" s="28"/>
      <c r="FXT76" s="28"/>
      <c r="FXU76" s="28"/>
      <c r="FXV76" s="28"/>
      <c r="FXW76" s="28"/>
      <c r="FXX76" s="28"/>
      <c r="FXY76" s="28"/>
      <c r="FXZ76" s="28"/>
      <c r="FYA76" s="28"/>
      <c r="FYB76" s="28"/>
      <c r="FYC76" s="28"/>
      <c r="FYD76" s="28"/>
      <c r="FYE76" s="28"/>
      <c r="FYF76" s="28"/>
      <c r="FYG76" s="28"/>
      <c r="FYH76" s="28"/>
      <c r="FYI76" s="28"/>
      <c r="FYJ76" s="28"/>
      <c r="FYK76" s="28"/>
      <c r="FYL76" s="28"/>
      <c r="FYM76" s="28"/>
      <c r="FYN76" s="28"/>
      <c r="FYO76" s="28"/>
      <c r="FYP76" s="28"/>
      <c r="FYQ76" s="28"/>
      <c r="FYR76" s="28"/>
      <c r="FYS76" s="28"/>
      <c r="FYT76" s="28"/>
      <c r="FYU76" s="28"/>
      <c r="FYV76" s="28"/>
      <c r="FYW76" s="28"/>
      <c r="FYX76" s="28"/>
      <c r="FYY76" s="28"/>
      <c r="FYZ76" s="28"/>
      <c r="FZA76" s="28"/>
      <c r="FZB76" s="28"/>
      <c r="FZC76" s="28"/>
      <c r="FZD76" s="28"/>
      <c r="FZE76" s="28"/>
      <c r="FZF76" s="28"/>
      <c r="FZG76" s="28"/>
      <c r="FZH76" s="28"/>
      <c r="FZI76" s="28"/>
      <c r="FZJ76" s="28"/>
      <c r="FZK76" s="28"/>
      <c r="FZL76" s="28"/>
      <c r="FZM76" s="28"/>
      <c r="FZN76" s="28"/>
      <c r="FZO76" s="28"/>
      <c r="FZP76" s="28"/>
      <c r="FZQ76" s="28"/>
      <c r="FZR76" s="28"/>
      <c r="FZS76" s="28"/>
      <c r="FZT76" s="28"/>
      <c r="FZU76" s="28"/>
      <c r="FZV76" s="28"/>
      <c r="FZW76" s="28"/>
      <c r="FZX76" s="28"/>
      <c r="FZY76" s="28"/>
      <c r="FZZ76" s="28"/>
      <c r="GAA76" s="28"/>
      <c r="GAB76" s="28"/>
      <c r="GAC76" s="28"/>
      <c r="GAD76" s="28"/>
      <c r="GAE76" s="28"/>
      <c r="GAF76" s="28"/>
      <c r="GAG76" s="28"/>
      <c r="GAH76" s="28"/>
      <c r="GAI76" s="28"/>
      <c r="GAJ76" s="28"/>
      <c r="GAK76" s="28"/>
      <c r="GAL76" s="28"/>
      <c r="GAM76" s="28"/>
      <c r="GAN76" s="28"/>
      <c r="GAO76" s="28"/>
      <c r="GAP76" s="28"/>
      <c r="GAQ76" s="28"/>
      <c r="GAR76" s="28"/>
      <c r="GAS76" s="28"/>
      <c r="GAT76" s="28"/>
      <c r="GAU76" s="28"/>
      <c r="GAV76" s="28"/>
      <c r="GAW76" s="28"/>
      <c r="GAX76" s="28"/>
      <c r="GAY76" s="28"/>
      <c r="GAZ76" s="28"/>
      <c r="GBA76" s="28"/>
      <c r="GBB76" s="28"/>
      <c r="GBC76" s="28"/>
      <c r="GBD76" s="28"/>
      <c r="GBE76" s="28"/>
      <c r="GBF76" s="28"/>
      <c r="GBG76" s="28"/>
      <c r="GBH76" s="28"/>
      <c r="GBI76" s="28"/>
      <c r="GBJ76" s="28"/>
      <c r="GBK76" s="28"/>
      <c r="GBL76" s="28"/>
      <c r="GBM76" s="28"/>
      <c r="GBN76" s="28"/>
      <c r="GBO76" s="28"/>
      <c r="GBP76" s="28"/>
      <c r="GBQ76" s="28"/>
      <c r="GBR76" s="28"/>
      <c r="GBS76" s="28"/>
      <c r="GBT76" s="28"/>
      <c r="GBU76" s="28"/>
      <c r="GBV76" s="28"/>
      <c r="GBW76" s="28"/>
      <c r="GBX76" s="28"/>
      <c r="GBY76" s="28"/>
      <c r="GBZ76" s="28"/>
      <c r="GCA76" s="28"/>
      <c r="GCB76" s="28"/>
      <c r="GCC76" s="28"/>
      <c r="GCD76" s="28"/>
      <c r="GCE76" s="28"/>
      <c r="GCF76" s="28"/>
      <c r="GCG76" s="28"/>
      <c r="GCH76" s="28"/>
      <c r="GCI76" s="28"/>
      <c r="GCJ76" s="28"/>
      <c r="GCK76" s="28"/>
      <c r="GCL76" s="28"/>
      <c r="GCM76" s="28"/>
      <c r="GCN76" s="28"/>
      <c r="GCO76" s="28"/>
      <c r="GCP76" s="28"/>
      <c r="GCQ76" s="28"/>
      <c r="GCR76" s="28"/>
      <c r="GCS76" s="28"/>
      <c r="GCT76" s="28"/>
      <c r="GCU76" s="28"/>
      <c r="GCV76" s="28"/>
      <c r="GCW76" s="28"/>
      <c r="GCX76" s="28"/>
      <c r="GCY76" s="28"/>
      <c r="GCZ76" s="28"/>
      <c r="GDA76" s="28"/>
      <c r="GDB76" s="28"/>
      <c r="GDC76" s="28"/>
      <c r="GDD76" s="28"/>
      <c r="GDE76" s="28"/>
      <c r="GDF76" s="28"/>
      <c r="GDG76" s="28"/>
      <c r="GDH76" s="28"/>
      <c r="GDI76" s="28"/>
      <c r="GDJ76" s="28"/>
      <c r="GDK76" s="28"/>
      <c r="GDL76" s="28"/>
      <c r="GDM76" s="28"/>
      <c r="GDN76" s="28"/>
      <c r="GDO76" s="28"/>
      <c r="GDP76" s="28"/>
      <c r="GDQ76" s="28"/>
      <c r="GDR76" s="28"/>
      <c r="GDS76" s="28"/>
      <c r="GDT76" s="28"/>
      <c r="GDU76" s="28"/>
      <c r="GDV76" s="28"/>
      <c r="GDW76" s="28"/>
      <c r="GDX76" s="28"/>
      <c r="GDY76" s="28"/>
      <c r="GDZ76" s="28"/>
      <c r="GEA76" s="28"/>
      <c r="GEB76" s="28"/>
      <c r="GEC76" s="28"/>
      <c r="GED76" s="28"/>
      <c r="GEE76" s="28"/>
      <c r="GEF76" s="28"/>
      <c r="GEG76" s="28"/>
      <c r="GEH76" s="28"/>
      <c r="GEI76" s="28"/>
      <c r="GEJ76" s="28"/>
      <c r="GEK76" s="28"/>
      <c r="GEL76" s="28"/>
      <c r="GEM76" s="28"/>
      <c r="GEN76" s="28"/>
      <c r="GEO76" s="28"/>
      <c r="GEP76" s="28"/>
      <c r="GEQ76" s="28"/>
      <c r="GER76" s="28"/>
      <c r="GES76" s="28"/>
      <c r="GET76" s="28"/>
      <c r="GEU76" s="28"/>
      <c r="GEV76" s="28"/>
      <c r="GEW76" s="28"/>
      <c r="GEX76" s="28"/>
      <c r="GEY76" s="28"/>
      <c r="GEZ76" s="28"/>
      <c r="GFA76" s="28"/>
      <c r="GFB76" s="28"/>
      <c r="GFC76" s="28"/>
      <c r="GFD76" s="28"/>
      <c r="GFE76" s="28"/>
      <c r="GFF76" s="28"/>
      <c r="GFG76" s="28"/>
      <c r="GFH76" s="28"/>
      <c r="GFI76" s="28"/>
      <c r="GFJ76" s="28"/>
      <c r="GFK76" s="28"/>
      <c r="GFL76" s="28"/>
      <c r="GFM76" s="28"/>
      <c r="GFN76" s="28"/>
      <c r="GFO76" s="28"/>
      <c r="GFP76" s="28"/>
      <c r="GFQ76" s="28"/>
      <c r="GFR76" s="28"/>
      <c r="GFS76" s="28"/>
      <c r="GFT76" s="28"/>
      <c r="GFU76" s="28"/>
      <c r="GFV76" s="28"/>
      <c r="GFW76" s="28"/>
      <c r="GFX76" s="28"/>
      <c r="GFY76" s="28"/>
      <c r="GFZ76" s="28"/>
      <c r="GGA76" s="28"/>
      <c r="GGB76" s="28"/>
      <c r="GGC76" s="28"/>
      <c r="GGD76" s="28"/>
      <c r="GGE76" s="28"/>
      <c r="GGF76" s="28"/>
      <c r="GGG76" s="28"/>
      <c r="GGH76" s="28"/>
      <c r="GGI76" s="28"/>
      <c r="GGJ76" s="28"/>
      <c r="GGK76" s="28"/>
      <c r="GGL76" s="28"/>
      <c r="GGM76" s="28"/>
      <c r="GGN76" s="28"/>
      <c r="GGO76" s="28"/>
      <c r="GGP76" s="28"/>
      <c r="GGQ76" s="28"/>
      <c r="GGR76" s="28"/>
      <c r="GGS76" s="28"/>
      <c r="GGT76" s="28"/>
      <c r="GGU76" s="28"/>
      <c r="GGV76" s="28"/>
      <c r="GGW76" s="28"/>
      <c r="GGX76" s="28"/>
      <c r="GGY76" s="28"/>
      <c r="GGZ76" s="28"/>
      <c r="GHA76" s="28"/>
      <c r="GHB76" s="28"/>
      <c r="GHC76" s="28"/>
      <c r="GHD76" s="28"/>
      <c r="GHE76" s="28"/>
      <c r="GHF76" s="28"/>
      <c r="GHG76" s="28"/>
      <c r="GHH76" s="28"/>
      <c r="GHI76" s="28"/>
      <c r="GHJ76" s="28"/>
      <c r="GHK76" s="28"/>
      <c r="GHL76" s="28"/>
      <c r="GHM76" s="28"/>
      <c r="GHN76" s="28"/>
      <c r="GHO76" s="28"/>
      <c r="GHP76" s="28"/>
      <c r="GHQ76" s="28"/>
      <c r="GHR76" s="28"/>
      <c r="GHS76" s="28"/>
      <c r="GHT76" s="28"/>
      <c r="GHU76" s="28"/>
      <c r="GHV76" s="28"/>
      <c r="GHW76" s="28"/>
      <c r="GHX76" s="28"/>
      <c r="GHY76" s="28"/>
      <c r="GHZ76" s="28"/>
      <c r="GIA76" s="28"/>
      <c r="GIB76" s="28"/>
      <c r="GIC76" s="28"/>
      <c r="GID76" s="28"/>
      <c r="GIE76" s="28"/>
      <c r="GIF76" s="28"/>
      <c r="GIG76" s="28"/>
      <c r="GIH76" s="28"/>
      <c r="GII76" s="28"/>
      <c r="GIJ76" s="28"/>
      <c r="GIK76" s="28"/>
      <c r="GIL76" s="28"/>
      <c r="GIM76" s="28"/>
      <c r="GIN76" s="28"/>
      <c r="GIO76" s="28"/>
      <c r="GIP76" s="28"/>
      <c r="GIQ76" s="28"/>
      <c r="GIR76" s="28"/>
      <c r="GIS76" s="28"/>
      <c r="GIT76" s="28"/>
      <c r="GIU76" s="28"/>
      <c r="GIV76" s="28"/>
      <c r="GIW76" s="28"/>
      <c r="GIX76" s="28"/>
      <c r="GIY76" s="28"/>
      <c r="GIZ76" s="28"/>
      <c r="GJA76" s="28"/>
      <c r="GJB76" s="28"/>
      <c r="GJC76" s="28"/>
      <c r="GJD76" s="28"/>
      <c r="GJE76" s="28"/>
      <c r="GJF76" s="28"/>
      <c r="GJG76" s="28"/>
      <c r="GJH76" s="28"/>
      <c r="GJI76" s="28"/>
      <c r="GJJ76" s="28"/>
      <c r="GJK76" s="28"/>
      <c r="GJL76" s="28"/>
      <c r="GJM76" s="28"/>
      <c r="GJN76" s="28"/>
      <c r="GJO76" s="28"/>
      <c r="GJP76" s="28"/>
      <c r="GJQ76" s="28"/>
      <c r="GJR76" s="28"/>
      <c r="GJS76" s="28"/>
      <c r="GJT76" s="28"/>
      <c r="GJU76" s="28"/>
      <c r="GJV76" s="28"/>
      <c r="GJW76" s="28"/>
      <c r="GJX76" s="28"/>
      <c r="GJY76" s="28"/>
      <c r="GJZ76" s="28"/>
      <c r="GKA76" s="28"/>
      <c r="GKB76" s="28"/>
      <c r="GKC76" s="28"/>
      <c r="GKD76" s="28"/>
      <c r="GKE76" s="28"/>
      <c r="GKF76" s="28"/>
      <c r="GKG76" s="28"/>
      <c r="GKH76" s="28"/>
      <c r="GKI76" s="28"/>
      <c r="GKJ76" s="28"/>
      <c r="GKK76" s="28"/>
      <c r="GKL76" s="28"/>
      <c r="GKM76" s="28"/>
      <c r="GKN76" s="28"/>
      <c r="GKO76" s="28"/>
      <c r="GKP76" s="28"/>
      <c r="GKQ76" s="28"/>
      <c r="GKR76" s="28"/>
      <c r="GKS76" s="28"/>
      <c r="GKT76" s="28"/>
      <c r="GKU76" s="28"/>
      <c r="GKV76" s="28"/>
      <c r="GKW76" s="28"/>
      <c r="GKX76" s="28"/>
      <c r="GKY76" s="28"/>
      <c r="GKZ76" s="28"/>
      <c r="GLA76" s="28"/>
      <c r="GLB76" s="28"/>
      <c r="GLC76" s="28"/>
      <c r="GLD76" s="28"/>
      <c r="GLE76" s="28"/>
      <c r="GLF76" s="28"/>
      <c r="GLG76" s="28"/>
      <c r="GLH76" s="28"/>
      <c r="GLI76" s="28"/>
      <c r="GLJ76" s="28"/>
      <c r="GLK76" s="28"/>
      <c r="GLL76" s="28"/>
      <c r="GLM76" s="28"/>
      <c r="GLN76" s="28"/>
      <c r="GLO76" s="28"/>
      <c r="GLP76" s="28"/>
      <c r="GLQ76" s="28"/>
      <c r="GLR76" s="28"/>
      <c r="GLS76" s="28"/>
      <c r="GLT76" s="28"/>
      <c r="GLU76" s="28"/>
      <c r="GLV76" s="28"/>
      <c r="GLW76" s="28"/>
      <c r="GLX76" s="28"/>
      <c r="GLY76" s="28"/>
      <c r="GLZ76" s="28"/>
      <c r="GMA76" s="28"/>
      <c r="GMB76" s="28"/>
      <c r="GMC76" s="28"/>
      <c r="GMD76" s="28"/>
      <c r="GME76" s="28"/>
      <c r="GMF76" s="28"/>
      <c r="GMG76" s="28"/>
      <c r="GMH76" s="28"/>
      <c r="GMI76" s="28"/>
      <c r="GMJ76" s="28"/>
      <c r="GMK76" s="28"/>
      <c r="GML76" s="28"/>
      <c r="GMM76" s="28"/>
      <c r="GMN76" s="28"/>
      <c r="GMO76" s="28"/>
      <c r="GMP76" s="28"/>
      <c r="GMQ76" s="28"/>
      <c r="GMR76" s="28"/>
      <c r="GMS76" s="28"/>
      <c r="GMT76" s="28"/>
      <c r="GMU76" s="28"/>
      <c r="GMV76" s="28"/>
      <c r="GMW76" s="28"/>
      <c r="GMX76" s="28"/>
      <c r="GMY76" s="28"/>
      <c r="GMZ76" s="28"/>
      <c r="GNA76" s="28"/>
      <c r="GNB76" s="28"/>
      <c r="GNC76" s="28"/>
      <c r="GND76" s="28"/>
      <c r="GNE76" s="28"/>
      <c r="GNF76" s="28"/>
      <c r="GNG76" s="28"/>
      <c r="GNH76" s="28"/>
      <c r="GNI76" s="28"/>
      <c r="GNJ76" s="28"/>
      <c r="GNK76" s="28"/>
      <c r="GNL76" s="28"/>
      <c r="GNM76" s="28"/>
      <c r="GNN76" s="28"/>
      <c r="GNO76" s="28"/>
      <c r="GNP76" s="28"/>
      <c r="GNQ76" s="28"/>
      <c r="GNR76" s="28"/>
      <c r="GNS76" s="28"/>
      <c r="GNT76" s="28"/>
      <c r="GNU76" s="28"/>
      <c r="GNV76" s="28"/>
      <c r="GNW76" s="28"/>
      <c r="GNX76" s="28"/>
      <c r="GNY76" s="28"/>
      <c r="GNZ76" s="28"/>
      <c r="GOA76" s="28"/>
      <c r="GOB76" s="28"/>
      <c r="GOC76" s="28"/>
      <c r="GOD76" s="28"/>
      <c r="GOE76" s="28"/>
      <c r="GOF76" s="28"/>
      <c r="GOG76" s="28"/>
      <c r="GOH76" s="28"/>
      <c r="GOI76" s="28"/>
      <c r="GOJ76" s="28"/>
      <c r="GOK76" s="28"/>
      <c r="GOL76" s="28"/>
      <c r="GOM76" s="28"/>
      <c r="GON76" s="28"/>
      <c r="GOO76" s="28"/>
      <c r="GOP76" s="28"/>
      <c r="GOQ76" s="28"/>
      <c r="GOR76" s="28"/>
      <c r="GOS76" s="28"/>
      <c r="GOT76" s="28"/>
      <c r="GOU76" s="28"/>
      <c r="GOV76" s="28"/>
      <c r="GOW76" s="28"/>
      <c r="GOX76" s="28"/>
      <c r="GOY76" s="28"/>
      <c r="GOZ76" s="28"/>
      <c r="GPA76" s="28"/>
      <c r="GPB76" s="28"/>
      <c r="GPC76" s="28"/>
      <c r="GPD76" s="28"/>
      <c r="GPE76" s="28"/>
      <c r="GPF76" s="28"/>
      <c r="GPG76" s="28"/>
      <c r="GPH76" s="28"/>
      <c r="GPI76" s="28"/>
      <c r="GPJ76" s="28"/>
      <c r="GPK76" s="28"/>
      <c r="GPL76" s="28"/>
      <c r="GPM76" s="28"/>
      <c r="GPN76" s="28"/>
      <c r="GPO76" s="28"/>
      <c r="GPP76" s="28"/>
      <c r="GPQ76" s="28"/>
      <c r="GPR76" s="28"/>
      <c r="GPS76" s="28"/>
      <c r="GPT76" s="28"/>
      <c r="GPU76" s="28"/>
      <c r="GPV76" s="28"/>
      <c r="GPW76" s="28"/>
      <c r="GPX76" s="28"/>
      <c r="GPY76" s="28"/>
      <c r="GPZ76" s="28"/>
      <c r="GQA76" s="28"/>
      <c r="GQB76" s="28"/>
      <c r="GQC76" s="28"/>
      <c r="GQD76" s="28"/>
      <c r="GQE76" s="28"/>
      <c r="GQF76" s="28"/>
      <c r="GQG76" s="28"/>
      <c r="GQH76" s="28"/>
      <c r="GQI76" s="28"/>
      <c r="GQJ76" s="28"/>
      <c r="GQK76" s="28"/>
      <c r="GQL76" s="28"/>
      <c r="GQM76" s="28"/>
      <c r="GQN76" s="28"/>
      <c r="GQO76" s="28"/>
      <c r="GQP76" s="28"/>
      <c r="GQQ76" s="28"/>
      <c r="GQR76" s="28"/>
      <c r="GQS76" s="28"/>
      <c r="GQT76" s="28"/>
      <c r="GQU76" s="28"/>
      <c r="GQV76" s="28"/>
      <c r="GQW76" s="28"/>
      <c r="GQX76" s="28"/>
      <c r="GQY76" s="28"/>
      <c r="GQZ76" s="28"/>
      <c r="GRA76" s="28"/>
      <c r="GRB76" s="28"/>
      <c r="GRC76" s="28"/>
      <c r="GRD76" s="28"/>
      <c r="GRE76" s="28"/>
      <c r="GRF76" s="28"/>
      <c r="GRG76" s="28"/>
      <c r="GRH76" s="28"/>
      <c r="GRI76" s="28"/>
      <c r="GRJ76" s="28"/>
      <c r="GRK76" s="28"/>
      <c r="GRL76" s="28"/>
      <c r="GRM76" s="28"/>
      <c r="GRN76" s="28"/>
      <c r="GRO76" s="28"/>
      <c r="GRP76" s="28"/>
      <c r="GRQ76" s="28"/>
      <c r="GRR76" s="28"/>
      <c r="GRS76" s="28"/>
      <c r="GRT76" s="28"/>
      <c r="GRU76" s="28"/>
      <c r="GRV76" s="28"/>
      <c r="GRW76" s="28"/>
      <c r="GRX76" s="28"/>
      <c r="GRY76" s="28"/>
      <c r="GRZ76" s="28"/>
      <c r="GSA76" s="28"/>
      <c r="GSB76" s="28"/>
      <c r="GSC76" s="28"/>
      <c r="GSD76" s="28"/>
      <c r="GSE76" s="28"/>
      <c r="GSF76" s="28"/>
      <c r="GSG76" s="28"/>
      <c r="GSH76" s="28"/>
      <c r="GSI76" s="28"/>
      <c r="GSJ76" s="28"/>
      <c r="GSK76" s="28"/>
      <c r="GSL76" s="28"/>
      <c r="GSM76" s="28"/>
      <c r="GSN76" s="28"/>
      <c r="GSO76" s="28"/>
      <c r="GSP76" s="28"/>
      <c r="GSQ76" s="28"/>
      <c r="GSR76" s="28"/>
      <c r="GSS76" s="28"/>
      <c r="GST76" s="28"/>
      <c r="GSU76" s="28"/>
      <c r="GSV76" s="28"/>
      <c r="GSW76" s="28"/>
      <c r="GSX76" s="28"/>
      <c r="GSY76" s="28"/>
      <c r="GSZ76" s="28"/>
      <c r="GTA76" s="28"/>
      <c r="GTB76" s="28"/>
      <c r="GTC76" s="28"/>
      <c r="GTD76" s="28"/>
      <c r="GTE76" s="28"/>
      <c r="GTF76" s="28"/>
      <c r="GTG76" s="28"/>
      <c r="GTH76" s="28"/>
      <c r="GTI76" s="28"/>
      <c r="GTJ76" s="28"/>
      <c r="GTK76" s="28"/>
      <c r="GTL76" s="28"/>
      <c r="GTM76" s="28"/>
      <c r="GTN76" s="28"/>
      <c r="GTO76" s="28"/>
      <c r="GTP76" s="28"/>
      <c r="GTQ76" s="28"/>
      <c r="GTR76" s="28"/>
      <c r="GTS76" s="28"/>
      <c r="GTT76" s="28"/>
      <c r="GTU76" s="28"/>
      <c r="GTV76" s="28"/>
      <c r="GTW76" s="28"/>
      <c r="GTX76" s="28"/>
      <c r="GTY76" s="28"/>
      <c r="GTZ76" s="28"/>
      <c r="GUA76" s="28"/>
      <c r="GUB76" s="28"/>
      <c r="GUC76" s="28"/>
      <c r="GUD76" s="28"/>
      <c r="GUE76" s="28"/>
      <c r="GUF76" s="28"/>
      <c r="GUG76" s="28"/>
      <c r="GUH76" s="28"/>
      <c r="GUI76" s="28"/>
      <c r="GUJ76" s="28"/>
      <c r="GUK76" s="28"/>
      <c r="GUL76" s="28"/>
      <c r="GUM76" s="28"/>
      <c r="GUN76" s="28"/>
      <c r="GUO76" s="28"/>
      <c r="GUP76" s="28"/>
      <c r="GUQ76" s="28"/>
      <c r="GUR76" s="28"/>
      <c r="GUS76" s="28"/>
      <c r="GUT76" s="28"/>
      <c r="GUU76" s="28"/>
      <c r="GUV76" s="28"/>
      <c r="GUW76" s="28"/>
      <c r="GUX76" s="28"/>
      <c r="GUY76" s="28"/>
      <c r="GUZ76" s="28"/>
      <c r="GVA76" s="28"/>
      <c r="GVB76" s="28"/>
      <c r="GVC76" s="28"/>
      <c r="GVD76" s="28"/>
      <c r="GVE76" s="28"/>
      <c r="GVF76" s="28"/>
      <c r="GVG76" s="28"/>
      <c r="GVH76" s="28"/>
      <c r="GVI76" s="28"/>
      <c r="GVJ76" s="28"/>
      <c r="GVK76" s="28"/>
      <c r="GVL76" s="28"/>
      <c r="GVM76" s="28"/>
      <c r="GVN76" s="28"/>
      <c r="GVO76" s="28"/>
      <c r="GVP76" s="28"/>
      <c r="GVQ76" s="28"/>
      <c r="GVR76" s="28"/>
      <c r="GVS76" s="28"/>
      <c r="GVT76" s="28"/>
      <c r="GVU76" s="28"/>
      <c r="GVV76" s="28"/>
      <c r="GVW76" s="28"/>
      <c r="GVX76" s="28"/>
      <c r="GVY76" s="28"/>
      <c r="GVZ76" s="28"/>
      <c r="GWA76" s="28"/>
      <c r="GWB76" s="28"/>
      <c r="GWC76" s="28"/>
      <c r="GWD76" s="28"/>
      <c r="GWE76" s="28"/>
      <c r="GWF76" s="28"/>
      <c r="GWG76" s="28"/>
      <c r="GWH76" s="28"/>
      <c r="GWI76" s="28"/>
      <c r="GWJ76" s="28"/>
      <c r="GWK76" s="28"/>
      <c r="GWL76" s="28"/>
      <c r="GWM76" s="28"/>
      <c r="GWN76" s="28"/>
      <c r="GWO76" s="28"/>
      <c r="GWP76" s="28"/>
      <c r="GWQ76" s="28"/>
      <c r="GWR76" s="28"/>
      <c r="GWS76" s="28"/>
      <c r="GWT76" s="28"/>
      <c r="GWU76" s="28"/>
      <c r="GWV76" s="28"/>
      <c r="GWW76" s="28"/>
      <c r="GWX76" s="28"/>
      <c r="GWY76" s="28"/>
      <c r="GWZ76" s="28"/>
      <c r="GXA76" s="28"/>
      <c r="GXB76" s="28"/>
      <c r="GXC76" s="28"/>
      <c r="GXD76" s="28"/>
      <c r="GXE76" s="28"/>
      <c r="GXF76" s="28"/>
      <c r="GXG76" s="28"/>
      <c r="GXH76" s="28"/>
      <c r="GXI76" s="28"/>
      <c r="GXJ76" s="28"/>
      <c r="GXK76" s="28"/>
      <c r="GXL76" s="28"/>
      <c r="GXM76" s="28"/>
      <c r="GXN76" s="28"/>
      <c r="GXO76" s="28"/>
      <c r="GXP76" s="28"/>
      <c r="GXQ76" s="28"/>
      <c r="GXR76" s="28"/>
      <c r="GXS76" s="28"/>
      <c r="GXT76" s="28"/>
      <c r="GXU76" s="28"/>
      <c r="GXV76" s="28"/>
      <c r="GXW76" s="28"/>
      <c r="GXX76" s="28"/>
      <c r="GXY76" s="28"/>
      <c r="GXZ76" s="28"/>
      <c r="GYA76" s="28"/>
      <c r="GYB76" s="28"/>
      <c r="GYC76" s="28"/>
      <c r="GYD76" s="28"/>
      <c r="GYE76" s="28"/>
      <c r="GYF76" s="28"/>
      <c r="GYG76" s="28"/>
      <c r="GYH76" s="28"/>
      <c r="GYI76" s="28"/>
      <c r="GYJ76" s="28"/>
      <c r="GYK76" s="28"/>
      <c r="GYL76" s="28"/>
      <c r="GYM76" s="28"/>
      <c r="GYN76" s="28"/>
      <c r="GYO76" s="28"/>
      <c r="GYP76" s="28"/>
      <c r="GYQ76" s="28"/>
      <c r="GYR76" s="28"/>
      <c r="GYS76" s="28"/>
      <c r="GYT76" s="28"/>
      <c r="GYU76" s="28"/>
      <c r="GYV76" s="28"/>
      <c r="GYW76" s="28"/>
      <c r="GYX76" s="28"/>
      <c r="GYY76" s="28"/>
      <c r="GYZ76" s="28"/>
      <c r="GZA76" s="28"/>
      <c r="GZB76" s="28"/>
      <c r="GZC76" s="28"/>
      <c r="GZD76" s="28"/>
      <c r="GZE76" s="28"/>
      <c r="GZF76" s="28"/>
      <c r="GZG76" s="28"/>
      <c r="GZH76" s="28"/>
      <c r="GZI76" s="28"/>
      <c r="GZJ76" s="28"/>
      <c r="GZK76" s="28"/>
      <c r="GZL76" s="28"/>
      <c r="GZM76" s="28"/>
      <c r="GZN76" s="28"/>
      <c r="GZO76" s="28"/>
      <c r="GZP76" s="28"/>
      <c r="GZQ76" s="28"/>
      <c r="GZR76" s="28"/>
      <c r="GZS76" s="28"/>
      <c r="GZT76" s="28"/>
      <c r="GZU76" s="28"/>
      <c r="GZV76" s="28"/>
      <c r="GZW76" s="28"/>
      <c r="GZX76" s="28"/>
      <c r="GZY76" s="28"/>
      <c r="GZZ76" s="28"/>
      <c r="HAA76" s="28"/>
      <c r="HAB76" s="28"/>
      <c r="HAC76" s="28"/>
      <c r="HAD76" s="28"/>
      <c r="HAE76" s="28"/>
      <c r="HAF76" s="28"/>
      <c r="HAG76" s="28"/>
      <c r="HAH76" s="28"/>
      <c r="HAI76" s="28"/>
      <c r="HAJ76" s="28"/>
      <c r="HAK76" s="28"/>
      <c r="HAL76" s="28"/>
      <c r="HAM76" s="28"/>
      <c r="HAN76" s="28"/>
      <c r="HAO76" s="28"/>
      <c r="HAP76" s="28"/>
      <c r="HAQ76" s="28"/>
      <c r="HAR76" s="28"/>
      <c r="HAS76" s="28"/>
      <c r="HAT76" s="28"/>
      <c r="HAU76" s="28"/>
      <c r="HAV76" s="28"/>
      <c r="HAW76" s="28"/>
      <c r="HAX76" s="28"/>
      <c r="HAY76" s="28"/>
      <c r="HAZ76" s="28"/>
      <c r="HBA76" s="28"/>
      <c r="HBB76" s="28"/>
      <c r="HBC76" s="28"/>
      <c r="HBD76" s="28"/>
      <c r="HBE76" s="28"/>
      <c r="HBF76" s="28"/>
      <c r="HBG76" s="28"/>
      <c r="HBH76" s="28"/>
      <c r="HBI76" s="28"/>
      <c r="HBJ76" s="28"/>
      <c r="HBK76" s="28"/>
      <c r="HBL76" s="28"/>
      <c r="HBM76" s="28"/>
      <c r="HBN76" s="28"/>
      <c r="HBO76" s="28"/>
      <c r="HBP76" s="28"/>
      <c r="HBQ76" s="28"/>
      <c r="HBR76" s="28"/>
      <c r="HBS76" s="28"/>
      <c r="HBT76" s="28"/>
      <c r="HBU76" s="28"/>
      <c r="HBV76" s="28"/>
      <c r="HBW76" s="28"/>
      <c r="HBX76" s="28"/>
      <c r="HBY76" s="28"/>
      <c r="HBZ76" s="28"/>
      <c r="HCA76" s="28"/>
      <c r="HCB76" s="28"/>
      <c r="HCC76" s="28"/>
      <c r="HCD76" s="28"/>
      <c r="HCE76" s="28"/>
      <c r="HCF76" s="28"/>
      <c r="HCG76" s="28"/>
      <c r="HCH76" s="28"/>
      <c r="HCI76" s="28"/>
      <c r="HCJ76" s="28"/>
      <c r="HCK76" s="28"/>
      <c r="HCL76" s="28"/>
      <c r="HCM76" s="28"/>
      <c r="HCN76" s="28"/>
      <c r="HCO76" s="28"/>
      <c r="HCP76" s="28"/>
      <c r="HCQ76" s="28"/>
      <c r="HCR76" s="28"/>
      <c r="HCS76" s="28"/>
      <c r="HCT76" s="28"/>
      <c r="HCU76" s="28"/>
      <c r="HCV76" s="28"/>
      <c r="HCW76" s="28"/>
      <c r="HCX76" s="28"/>
      <c r="HCY76" s="28"/>
      <c r="HCZ76" s="28"/>
      <c r="HDA76" s="28"/>
      <c r="HDB76" s="28"/>
      <c r="HDC76" s="28"/>
      <c r="HDD76" s="28"/>
      <c r="HDE76" s="28"/>
      <c r="HDF76" s="28"/>
      <c r="HDG76" s="28"/>
      <c r="HDH76" s="28"/>
      <c r="HDI76" s="28"/>
      <c r="HDJ76" s="28"/>
      <c r="HDK76" s="28"/>
      <c r="HDL76" s="28"/>
      <c r="HDM76" s="28"/>
      <c r="HDN76" s="28"/>
      <c r="HDO76" s="28"/>
      <c r="HDP76" s="28"/>
      <c r="HDQ76" s="28"/>
      <c r="HDR76" s="28"/>
      <c r="HDS76" s="28"/>
      <c r="HDT76" s="28"/>
      <c r="HDU76" s="28"/>
      <c r="HDV76" s="28"/>
      <c r="HDW76" s="28"/>
      <c r="HDX76" s="28"/>
      <c r="HDY76" s="28"/>
      <c r="HDZ76" s="28"/>
      <c r="HEA76" s="28"/>
      <c r="HEB76" s="28"/>
      <c r="HEC76" s="28"/>
      <c r="HED76" s="28"/>
      <c r="HEE76" s="28"/>
      <c r="HEF76" s="28"/>
      <c r="HEG76" s="28"/>
      <c r="HEH76" s="28"/>
      <c r="HEI76" s="28"/>
      <c r="HEJ76" s="28"/>
      <c r="HEK76" s="28"/>
      <c r="HEL76" s="28"/>
      <c r="HEM76" s="28"/>
      <c r="HEN76" s="28"/>
      <c r="HEO76" s="28"/>
      <c r="HEP76" s="28"/>
      <c r="HEQ76" s="28"/>
      <c r="HER76" s="28"/>
      <c r="HES76" s="28"/>
      <c r="HET76" s="28"/>
      <c r="HEU76" s="28"/>
      <c r="HEV76" s="28"/>
      <c r="HEW76" s="28"/>
      <c r="HEX76" s="28"/>
      <c r="HEY76" s="28"/>
      <c r="HEZ76" s="28"/>
      <c r="HFA76" s="28"/>
      <c r="HFB76" s="28"/>
      <c r="HFC76" s="28"/>
      <c r="HFD76" s="28"/>
      <c r="HFE76" s="28"/>
      <c r="HFF76" s="28"/>
      <c r="HFG76" s="28"/>
      <c r="HFH76" s="28"/>
      <c r="HFI76" s="28"/>
      <c r="HFJ76" s="28"/>
      <c r="HFK76" s="28"/>
      <c r="HFL76" s="28"/>
      <c r="HFM76" s="28"/>
      <c r="HFN76" s="28"/>
      <c r="HFO76" s="28"/>
      <c r="HFP76" s="28"/>
      <c r="HFQ76" s="28"/>
      <c r="HFR76" s="28"/>
      <c r="HFS76" s="28"/>
      <c r="HFT76" s="28"/>
      <c r="HFU76" s="28"/>
      <c r="HFV76" s="28"/>
      <c r="HFW76" s="28"/>
      <c r="HFX76" s="28"/>
      <c r="HFY76" s="28"/>
      <c r="HFZ76" s="28"/>
      <c r="HGA76" s="28"/>
      <c r="HGB76" s="28"/>
      <c r="HGC76" s="28"/>
      <c r="HGD76" s="28"/>
      <c r="HGE76" s="28"/>
      <c r="HGF76" s="28"/>
      <c r="HGG76" s="28"/>
      <c r="HGH76" s="28"/>
      <c r="HGI76" s="28"/>
      <c r="HGJ76" s="28"/>
      <c r="HGK76" s="28"/>
      <c r="HGL76" s="28"/>
      <c r="HGM76" s="28"/>
      <c r="HGN76" s="28"/>
      <c r="HGO76" s="28"/>
      <c r="HGP76" s="28"/>
      <c r="HGQ76" s="28"/>
      <c r="HGR76" s="28"/>
      <c r="HGS76" s="28"/>
      <c r="HGT76" s="28"/>
      <c r="HGU76" s="28"/>
      <c r="HGV76" s="28"/>
      <c r="HGW76" s="28"/>
      <c r="HGX76" s="28"/>
      <c r="HGY76" s="28"/>
      <c r="HGZ76" s="28"/>
      <c r="HHA76" s="28"/>
      <c r="HHB76" s="28"/>
      <c r="HHC76" s="28"/>
      <c r="HHD76" s="28"/>
      <c r="HHE76" s="28"/>
      <c r="HHF76" s="28"/>
      <c r="HHG76" s="28"/>
      <c r="HHH76" s="28"/>
      <c r="HHI76" s="28"/>
      <c r="HHJ76" s="28"/>
      <c r="HHK76" s="28"/>
      <c r="HHL76" s="28"/>
      <c r="HHM76" s="28"/>
      <c r="HHN76" s="28"/>
      <c r="HHO76" s="28"/>
      <c r="HHP76" s="28"/>
      <c r="HHQ76" s="28"/>
      <c r="HHR76" s="28"/>
      <c r="HHS76" s="28"/>
      <c r="HHT76" s="28"/>
      <c r="HHU76" s="28"/>
      <c r="HHV76" s="28"/>
      <c r="HHW76" s="28"/>
      <c r="HHX76" s="28"/>
      <c r="HHY76" s="28"/>
      <c r="HHZ76" s="28"/>
      <c r="HIA76" s="28"/>
      <c r="HIB76" s="28"/>
      <c r="HIC76" s="28"/>
      <c r="HID76" s="28"/>
      <c r="HIE76" s="28"/>
      <c r="HIF76" s="28"/>
      <c r="HIG76" s="28"/>
      <c r="HIH76" s="28"/>
      <c r="HII76" s="28"/>
      <c r="HIJ76" s="28"/>
      <c r="HIK76" s="28"/>
      <c r="HIL76" s="28"/>
      <c r="HIM76" s="28"/>
      <c r="HIN76" s="28"/>
      <c r="HIO76" s="28"/>
      <c r="HIP76" s="28"/>
      <c r="HIQ76" s="28"/>
      <c r="HIR76" s="28"/>
      <c r="HIS76" s="28"/>
      <c r="HIT76" s="28"/>
      <c r="HIU76" s="28"/>
      <c r="HIV76" s="28"/>
      <c r="HIW76" s="28"/>
      <c r="HIX76" s="28"/>
      <c r="HIY76" s="28"/>
      <c r="HIZ76" s="28"/>
      <c r="HJA76" s="28"/>
      <c r="HJB76" s="28"/>
      <c r="HJC76" s="28"/>
      <c r="HJD76" s="28"/>
      <c r="HJE76" s="28"/>
      <c r="HJF76" s="28"/>
      <c r="HJG76" s="28"/>
      <c r="HJH76" s="28"/>
      <c r="HJI76" s="28"/>
      <c r="HJJ76" s="28"/>
      <c r="HJK76" s="28"/>
      <c r="HJL76" s="28"/>
      <c r="HJM76" s="28"/>
      <c r="HJN76" s="28"/>
      <c r="HJO76" s="28"/>
      <c r="HJP76" s="28"/>
      <c r="HJQ76" s="28"/>
      <c r="HJR76" s="28"/>
      <c r="HJS76" s="28"/>
      <c r="HJT76" s="28"/>
      <c r="HJU76" s="28"/>
      <c r="HJV76" s="28"/>
      <c r="HJW76" s="28"/>
      <c r="HJX76" s="28"/>
      <c r="HJY76" s="28"/>
      <c r="HJZ76" s="28"/>
      <c r="HKA76" s="28"/>
      <c r="HKB76" s="28"/>
      <c r="HKC76" s="28"/>
      <c r="HKD76" s="28"/>
      <c r="HKE76" s="28"/>
      <c r="HKF76" s="28"/>
      <c r="HKG76" s="28"/>
      <c r="HKH76" s="28"/>
      <c r="HKI76" s="28"/>
      <c r="HKJ76" s="28"/>
      <c r="HKK76" s="28"/>
      <c r="HKL76" s="28"/>
      <c r="HKM76" s="28"/>
      <c r="HKN76" s="28"/>
      <c r="HKO76" s="28"/>
      <c r="HKP76" s="28"/>
      <c r="HKQ76" s="28"/>
      <c r="HKR76" s="28"/>
      <c r="HKS76" s="28"/>
      <c r="HKT76" s="28"/>
      <c r="HKU76" s="28"/>
      <c r="HKV76" s="28"/>
      <c r="HKW76" s="28"/>
      <c r="HKX76" s="28"/>
      <c r="HKY76" s="28"/>
      <c r="HKZ76" s="28"/>
      <c r="HLA76" s="28"/>
      <c r="HLB76" s="28"/>
      <c r="HLC76" s="28"/>
      <c r="HLD76" s="28"/>
      <c r="HLE76" s="28"/>
      <c r="HLF76" s="28"/>
      <c r="HLG76" s="28"/>
      <c r="HLH76" s="28"/>
      <c r="HLI76" s="28"/>
      <c r="HLJ76" s="28"/>
      <c r="HLK76" s="28"/>
      <c r="HLL76" s="28"/>
      <c r="HLM76" s="28"/>
      <c r="HLN76" s="28"/>
      <c r="HLO76" s="28"/>
      <c r="HLP76" s="28"/>
      <c r="HLQ76" s="28"/>
      <c r="HLR76" s="28"/>
      <c r="HLS76" s="28"/>
      <c r="HLT76" s="28"/>
      <c r="HLU76" s="28"/>
      <c r="HLV76" s="28"/>
      <c r="HLW76" s="28"/>
      <c r="HLX76" s="28"/>
      <c r="HLY76" s="28"/>
      <c r="HLZ76" s="28"/>
      <c r="HMA76" s="28"/>
      <c r="HMB76" s="28"/>
      <c r="HMC76" s="28"/>
      <c r="HMD76" s="28"/>
      <c r="HME76" s="28"/>
      <c r="HMF76" s="28"/>
      <c r="HMG76" s="28"/>
      <c r="HMH76" s="28"/>
      <c r="HMI76" s="28"/>
      <c r="HMJ76" s="28"/>
      <c r="HMK76" s="28"/>
      <c r="HML76" s="28"/>
      <c r="HMM76" s="28"/>
      <c r="HMN76" s="28"/>
      <c r="HMO76" s="28"/>
      <c r="HMP76" s="28"/>
      <c r="HMQ76" s="28"/>
      <c r="HMR76" s="28"/>
      <c r="HMS76" s="28"/>
      <c r="HMT76" s="28"/>
      <c r="HMU76" s="28"/>
      <c r="HMV76" s="28"/>
      <c r="HMW76" s="28"/>
      <c r="HMX76" s="28"/>
      <c r="HMY76" s="28"/>
      <c r="HMZ76" s="28"/>
      <c r="HNA76" s="28"/>
      <c r="HNB76" s="28"/>
      <c r="HNC76" s="28"/>
      <c r="HND76" s="28"/>
      <c r="HNE76" s="28"/>
      <c r="HNF76" s="28"/>
      <c r="HNG76" s="28"/>
      <c r="HNH76" s="28"/>
      <c r="HNI76" s="28"/>
      <c r="HNJ76" s="28"/>
      <c r="HNK76" s="28"/>
      <c r="HNL76" s="28"/>
      <c r="HNM76" s="28"/>
      <c r="HNN76" s="28"/>
      <c r="HNO76" s="28"/>
      <c r="HNP76" s="28"/>
      <c r="HNQ76" s="28"/>
      <c r="HNR76" s="28"/>
      <c r="HNS76" s="28"/>
      <c r="HNT76" s="28"/>
      <c r="HNU76" s="28"/>
      <c r="HNV76" s="28"/>
      <c r="HNW76" s="28"/>
      <c r="HNX76" s="28"/>
      <c r="HNY76" s="28"/>
      <c r="HNZ76" s="28"/>
      <c r="HOA76" s="28"/>
      <c r="HOB76" s="28"/>
      <c r="HOC76" s="28"/>
      <c r="HOD76" s="28"/>
      <c r="HOE76" s="28"/>
      <c r="HOF76" s="28"/>
      <c r="HOG76" s="28"/>
      <c r="HOH76" s="28"/>
      <c r="HOI76" s="28"/>
      <c r="HOJ76" s="28"/>
      <c r="HOK76" s="28"/>
      <c r="HOL76" s="28"/>
      <c r="HOM76" s="28"/>
      <c r="HON76" s="28"/>
      <c r="HOO76" s="28"/>
      <c r="HOP76" s="28"/>
      <c r="HOQ76" s="28"/>
      <c r="HOR76" s="28"/>
      <c r="HOS76" s="28"/>
      <c r="HOT76" s="28"/>
      <c r="HOU76" s="28"/>
      <c r="HOV76" s="28"/>
      <c r="HOW76" s="28"/>
      <c r="HOX76" s="28"/>
      <c r="HOY76" s="28"/>
      <c r="HOZ76" s="28"/>
      <c r="HPA76" s="28"/>
      <c r="HPB76" s="28"/>
      <c r="HPC76" s="28"/>
      <c r="HPD76" s="28"/>
      <c r="HPE76" s="28"/>
      <c r="HPF76" s="28"/>
      <c r="HPG76" s="28"/>
      <c r="HPH76" s="28"/>
      <c r="HPI76" s="28"/>
      <c r="HPJ76" s="28"/>
      <c r="HPK76" s="28"/>
      <c r="HPL76" s="28"/>
      <c r="HPM76" s="28"/>
      <c r="HPN76" s="28"/>
      <c r="HPO76" s="28"/>
      <c r="HPP76" s="28"/>
      <c r="HPQ76" s="28"/>
      <c r="HPR76" s="28"/>
      <c r="HPS76" s="28"/>
      <c r="HPT76" s="28"/>
      <c r="HPU76" s="28"/>
      <c r="HPV76" s="28"/>
      <c r="HPW76" s="28"/>
      <c r="HPX76" s="28"/>
      <c r="HPY76" s="28"/>
      <c r="HPZ76" s="28"/>
      <c r="HQA76" s="28"/>
      <c r="HQB76" s="28"/>
      <c r="HQC76" s="28"/>
      <c r="HQD76" s="28"/>
      <c r="HQE76" s="28"/>
      <c r="HQF76" s="28"/>
      <c r="HQG76" s="28"/>
      <c r="HQH76" s="28"/>
      <c r="HQI76" s="28"/>
      <c r="HQJ76" s="28"/>
      <c r="HQK76" s="28"/>
      <c r="HQL76" s="28"/>
      <c r="HQM76" s="28"/>
      <c r="HQN76" s="28"/>
      <c r="HQO76" s="28"/>
      <c r="HQP76" s="28"/>
      <c r="HQQ76" s="28"/>
      <c r="HQR76" s="28"/>
      <c r="HQS76" s="28"/>
      <c r="HQT76" s="28"/>
      <c r="HQU76" s="28"/>
      <c r="HQV76" s="28"/>
      <c r="HQW76" s="28"/>
      <c r="HQX76" s="28"/>
      <c r="HQY76" s="28"/>
      <c r="HQZ76" s="28"/>
      <c r="HRA76" s="28"/>
      <c r="HRB76" s="28"/>
      <c r="HRC76" s="28"/>
      <c r="HRD76" s="28"/>
      <c r="HRE76" s="28"/>
      <c r="HRF76" s="28"/>
      <c r="HRG76" s="28"/>
      <c r="HRH76" s="28"/>
      <c r="HRI76" s="28"/>
      <c r="HRJ76" s="28"/>
      <c r="HRK76" s="28"/>
      <c r="HRL76" s="28"/>
      <c r="HRM76" s="28"/>
      <c r="HRN76" s="28"/>
      <c r="HRO76" s="28"/>
      <c r="HRP76" s="28"/>
      <c r="HRQ76" s="28"/>
      <c r="HRR76" s="28"/>
      <c r="HRS76" s="28"/>
      <c r="HRT76" s="28"/>
      <c r="HRU76" s="28"/>
      <c r="HRV76" s="28"/>
      <c r="HRW76" s="28"/>
      <c r="HRX76" s="28"/>
      <c r="HRY76" s="28"/>
      <c r="HRZ76" s="28"/>
      <c r="HSA76" s="28"/>
      <c r="HSB76" s="28"/>
      <c r="HSC76" s="28"/>
      <c r="HSD76" s="28"/>
      <c r="HSE76" s="28"/>
      <c r="HSF76" s="28"/>
      <c r="HSG76" s="28"/>
      <c r="HSH76" s="28"/>
      <c r="HSI76" s="28"/>
      <c r="HSJ76" s="28"/>
      <c r="HSK76" s="28"/>
      <c r="HSL76" s="28"/>
      <c r="HSM76" s="28"/>
      <c r="HSN76" s="28"/>
      <c r="HSO76" s="28"/>
      <c r="HSP76" s="28"/>
      <c r="HSQ76" s="28"/>
      <c r="HSR76" s="28"/>
      <c r="HSS76" s="28"/>
      <c r="HST76" s="28"/>
      <c r="HSU76" s="28"/>
      <c r="HSV76" s="28"/>
      <c r="HSW76" s="28"/>
      <c r="HSX76" s="28"/>
      <c r="HSY76" s="28"/>
      <c r="HSZ76" s="28"/>
      <c r="HTA76" s="28"/>
      <c r="HTB76" s="28"/>
      <c r="HTC76" s="28"/>
      <c r="HTD76" s="28"/>
      <c r="HTE76" s="28"/>
      <c r="HTF76" s="28"/>
      <c r="HTG76" s="28"/>
      <c r="HTH76" s="28"/>
      <c r="HTI76" s="28"/>
      <c r="HTJ76" s="28"/>
      <c r="HTK76" s="28"/>
      <c r="HTL76" s="28"/>
      <c r="HTM76" s="28"/>
      <c r="HTN76" s="28"/>
      <c r="HTO76" s="28"/>
      <c r="HTP76" s="28"/>
      <c r="HTQ76" s="28"/>
      <c r="HTR76" s="28"/>
      <c r="HTS76" s="28"/>
      <c r="HTT76" s="28"/>
      <c r="HTU76" s="28"/>
      <c r="HTV76" s="28"/>
      <c r="HTW76" s="28"/>
      <c r="HTX76" s="28"/>
      <c r="HTY76" s="28"/>
      <c r="HTZ76" s="28"/>
      <c r="HUA76" s="28"/>
      <c r="HUB76" s="28"/>
      <c r="HUC76" s="28"/>
      <c r="HUD76" s="28"/>
      <c r="HUE76" s="28"/>
      <c r="HUF76" s="28"/>
      <c r="HUG76" s="28"/>
      <c r="HUH76" s="28"/>
      <c r="HUI76" s="28"/>
      <c r="HUJ76" s="28"/>
      <c r="HUK76" s="28"/>
      <c r="HUL76" s="28"/>
      <c r="HUM76" s="28"/>
      <c r="HUN76" s="28"/>
      <c r="HUO76" s="28"/>
      <c r="HUP76" s="28"/>
      <c r="HUQ76" s="28"/>
      <c r="HUR76" s="28"/>
      <c r="HUS76" s="28"/>
      <c r="HUT76" s="28"/>
      <c r="HUU76" s="28"/>
      <c r="HUV76" s="28"/>
      <c r="HUW76" s="28"/>
      <c r="HUX76" s="28"/>
      <c r="HUY76" s="28"/>
      <c r="HUZ76" s="28"/>
      <c r="HVA76" s="28"/>
      <c r="HVB76" s="28"/>
      <c r="HVC76" s="28"/>
      <c r="HVD76" s="28"/>
      <c r="HVE76" s="28"/>
      <c r="HVF76" s="28"/>
      <c r="HVG76" s="28"/>
      <c r="HVH76" s="28"/>
      <c r="HVI76" s="28"/>
      <c r="HVJ76" s="28"/>
      <c r="HVK76" s="28"/>
      <c r="HVL76" s="28"/>
      <c r="HVM76" s="28"/>
      <c r="HVN76" s="28"/>
      <c r="HVO76" s="28"/>
      <c r="HVP76" s="28"/>
      <c r="HVQ76" s="28"/>
      <c r="HVR76" s="28"/>
      <c r="HVS76" s="28"/>
      <c r="HVT76" s="28"/>
      <c r="HVU76" s="28"/>
      <c r="HVV76" s="28"/>
      <c r="HVW76" s="28"/>
      <c r="HVX76" s="28"/>
      <c r="HVY76" s="28"/>
      <c r="HVZ76" s="28"/>
      <c r="HWA76" s="28"/>
      <c r="HWB76" s="28"/>
      <c r="HWC76" s="28"/>
      <c r="HWD76" s="28"/>
      <c r="HWE76" s="28"/>
      <c r="HWF76" s="28"/>
      <c r="HWG76" s="28"/>
      <c r="HWH76" s="28"/>
      <c r="HWI76" s="28"/>
      <c r="HWJ76" s="28"/>
      <c r="HWK76" s="28"/>
      <c r="HWL76" s="28"/>
      <c r="HWM76" s="28"/>
      <c r="HWN76" s="28"/>
      <c r="HWO76" s="28"/>
      <c r="HWP76" s="28"/>
      <c r="HWQ76" s="28"/>
      <c r="HWR76" s="28"/>
      <c r="HWS76" s="28"/>
      <c r="HWT76" s="28"/>
      <c r="HWU76" s="28"/>
      <c r="HWV76" s="28"/>
      <c r="HWW76" s="28"/>
      <c r="HWX76" s="28"/>
      <c r="HWY76" s="28"/>
      <c r="HWZ76" s="28"/>
      <c r="HXA76" s="28"/>
      <c r="HXB76" s="28"/>
      <c r="HXC76" s="28"/>
      <c r="HXD76" s="28"/>
      <c r="HXE76" s="28"/>
      <c r="HXF76" s="28"/>
      <c r="HXG76" s="28"/>
      <c r="HXH76" s="28"/>
      <c r="HXI76" s="28"/>
      <c r="HXJ76" s="28"/>
      <c r="HXK76" s="28"/>
      <c r="HXL76" s="28"/>
      <c r="HXM76" s="28"/>
      <c r="HXN76" s="28"/>
      <c r="HXO76" s="28"/>
      <c r="HXP76" s="28"/>
      <c r="HXQ76" s="28"/>
      <c r="HXR76" s="28"/>
      <c r="HXS76" s="28"/>
      <c r="HXT76" s="28"/>
      <c r="HXU76" s="28"/>
      <c r="HXV76" s="28"/>
      <c r="HXW76" s="28"/>
      <c r="HXX76" s="28"/>
      <c r="HXY76" s="28"/>
      <c r="HXZ76" s="28"/>
      <c r="HYA76" s="28"/>
      <c r="HYB76" s="28"/>
      <c r="HYC76" s="28"/>
      <c r="HYD76" s="28"/>
      <c r="HYE76" s="28"/>
      <c r="HYF76" s="28"/>
      <c r="HYG76" s="28"/>
      <c r="HYH76" s="28"/>
      <c r="HYI76" s="28"/>
      <c r="HYJ76" s="28"/>
      <c r="HYK76" s="28"/>
      <c r="HYL76" s="28"/>
      <c r="HYM76" s="28"/>
      <c r="HYN76" s="28"/>
      <c r="HYO76" s="28"/>
      <c r="HYP76" s="28"/>
      <c r="HYQ76" s="28"/>
      <c r="HYR76" s="28"/>
      <c r="HYS76" s="28"/>
      <c r="HYT76" s="28"/>
      <c r="HYU76" s="28"/>
      <c r="HYV76" s="28"/>
      <c r="HYW76" s="28"/>
      <c r="HYX76" s="28"/>
      <c r="HYY76" s="28"/>
      <c r="HYZ76" s="28"/>
      <c r="HZA76" s="28"/>
      <c r="HZB76" s="28"/>
      <c r="HZC76" s="28"/>
      <c r="HZD76" s="28"/>
      <c r="HZE76" s="28"/>
      <c r="HZF76" s="28"/>
      <c r="HZG76" s="28"/>
      <c r="HZH76" s="28"/>
      <c r="HZI76" s="28"/>
      <c r="HZJ76" s="28"/>
      <c r="HZK76" s="28"/>
      <c r="HZL76" s="28"/>
      <c r="HZM76" s="28"/>
      <c r="HZN76" s="28"/>
      <c r="HZO76" s="28"/>
      <c r="HZP76" s="28"/>
      <c r="HZQ76" s="28"/>
      <c r="HZR76" s="28"/>
      <c r="HZS76" s="28"/>
      <c r="HZT76" s="28"/>
      <c r="HZU76" s="28"/>
      <c r="HZV76" s="28"/>
      <c r="HZW76" s="28"/>
      <c r="HZX76" s="28"/>
      <c r="HZY76" s="28"/>
      <c r="HZZ76" s="28"/>
      <c r="IAA76" s="28"/>
      <c r="IAB76" s="28"/>
      <c r="IAC76" s="28"/>
      <c r="IAD76" s="28"/>
      <c r="IAE76" s="28"/>
      <c r="IAF76" s="28"/>
      <c r="IAG76" s="28"/>
      <c r="IAH76" s="28"/>
      <c r="IAI76" s="28"/>
      <c r="IAJ76" s="28"/>
      <c r="IAK76" s="28"/>
      <c r="IAL76" s="28"/>
      <c r="IAM76" s="28"/>
      <c r="IAN76" s="28"/>
      <c r="IAO76" s="28"/>
      <c r="IAP76" s="28"/>
      <c r="IAQ76" s="28"/>
      <c r="IAR76" s="28"/>
      <c r="IAS76" s="28"/>
      <c r="IAT76" s="28"/>
      <c r="IAU76" s="28"/>
      <c r="IAV76" s="28"/>
      <c r="IAW76" s="28"/>
      <c r="IAX76" s="28"/>
      <c r="IAY76" s="28"/>
      <c r="IAZ76" s="28"/>
      <c r="IBA76" s="28"/>
      <c r="IBB76" s="28"/>
      <c r="IBC76" s="28"/>
      <c r="IBD76" s="28"/>
      <c r="IBE76" s="28"/>
      <c r="IBF76" s="28"/>
      <c r="IBG76" s="28"/>
      <c r="IBH76" s="28"/>
      <c r="IBI76" s="28"/>
      <c r="IBJ76" s="28"/>
      <c r="IBK76" s="28"/>
      <c r="IBL76" s="28"/>
      <c r="IBM76" s="28"/>
      <c r="IBN76" s="28"/>
      <c r="IBO76" s="28"/>
      <c r="IBP76" s="28"/>
      <c r="IBQ76" s="28"/>
      <c r="IBR76" s="28"/>
      <c r="IBS76" s="28"/>
      <c r="IBT76" s="28"/>
      <c r="IBU76" s="28"/>
      <c r="IBV76" s="28"/>
      <c r="IBW76" s="28"/>
      <c r="IBX76" s="28"/>
      <c r="IBY76" s="28"/>
      <c r="IBZ76" s="28"/>
      <c r="ICA76" s="28"/>
      <c r="ICB76" s="28"/>
      <c r="ICC76" s="28"/>
      <c r="ICD76" s="28"/>
      <c r="ICE76" s="28"/>
      <c r="ICF76" s="28"/>
      <c r="ICG76" s="28"/>
      <c r="ICH76" s="28"/>
      <c r="ICI76" s="28"/>
      <c r="ICJ76" s="28"/>
      <c r="ICK76" s="28"/>
      <c r="ICL76" s="28"/>
      <c r="ICM76" s="28"/>
      <c r="ICN76" s="28"/>
      <c r="ICO76" s="28"/>
      <c r="ICP76" s="28"/>
      <c r="ICQ76" s="28"/>
      <c r="ICR76" s="28"/>
      <c r="ICS76" s="28"/>
      <c r="ICT76" s="28"/>
      <c r="ICU76" s="28"/>
      <c r="ICV76" s="28"/>
      <c r="ICW76" s="28"/>
      <c r="ICX76" s="28"/>
      <c r="ICY76" s="28"/>
      <c r="ICZ76" s="28"/>
      <c r="IDA76" s="28"/>
      <c r="IDB76" s="28"/>
      <c r="IDC76" s="28"/>
      <c r="IDD76" s="28"/>
      <c r="IDE76" s="28"/>
      <c r="IDF76" s="28"/>
      <c r="IDG76" s="28"/>
      <c r="IDH76" s="28"/>
      <c r="IDI76" s="28"/>
      <c r="IDJ76" s="28"/>
      <c r="IDK76" s="28"/>
      <c r="IDL76" s="28"/>
      <c r="IDM76" s="28"/>
      <c r="IDN76" s="28"/>
      <c r="IDO76" s="28"/>
      <c r="IDP76" s="28"/>
      <c r="IDQ76" s="28"/>
      <c r="IDR76" s="28"/>
      <c r="IDS76" s="28"/>
      <c r="IDT76" s="28"/>
      <c r="IDU76" s="28"/>
      <c r="IDV76" s="28"/>
      <c r="IDW76" s="28"/>
      <c r="IDX76" s="28"/>
      <c r="IDY76" s="28"/>
      <c r="IDZ76" s="28"/>
      <c r="IEA76" s="28"/>
      <c r="IEB76" s="28"/>
      <c r="IEC76" s="28"/>
      <c r="IED76" s="28"/>
      <c r="IEE76" s="28"/>
      <c r="IEF76" s="28"/>
      <c r="IEG76" s="28"/>
      <c r="IEH76" s="28"/>
      <c r="IEI76" s="28"/>
      <c r="IEJ76" s="28"/>
      <c r="IEK76" s="28"/>
      <c r="IEL76" s="28"/>
      <c r="IEM76" s="28"/>
      <c r="IEN76" s="28"/>
      <c r="IEO76" s="28"/>
      <c r="IEP76" s="28"/>
      <c r="IEQ76" s="28"/>
      <c r="IER76" s="28"/>
      <c r="IES76" s="28"/>
      <c r="IET76" s="28"/>
      <c r="IEU76" s="28"/>
      <c r="IEV76" s="28"/>
      <c r="IEW76" s="28"/>
      <c r="IEX76" s="28"/>
      <c r="IEY76" s="28"/>
      <c r="IEZ76" s="28"/>
      <c r="IFA76" s="28"/>
      <c r="IFB76" s="28"/>
      <c r="IFC76" s="28"/>
      <c r="IFD76" s="28"/>
      <c r="IFE76" s="28"/>
      <c r="IFF76" s="28"/>
      <c r="IFG76" s="28"/>
      <c r="IFH76" s="28"/>
      <c r="IFI76" s="28"/>
      <c r="IFJ76" s="28"/>
      <c r="IFK76" s="28"/>
      <c r="IFL76" s="28"/>
      <c r="IFM76" s="28"/>
      <c r="IFN76" s="28"/>
      <c r="IFO76" s="28"/>
      <c r="IFP76" s="28"/>
      <c r="IFQ76" s="28"/>
      <c r="IFR76" s="28"/>
      <c r="IFS76" s="28"/>
      <c r="IFT76" s="28"/>
      <c r="IFU76" s="28"/>
      <c r="IFV76" s="28"/>
      <c r="IFW76" s="28"/>
      <c r="IFX76" s="28"/>
      <c r="IFY76" s="28"/>
      <c r="IFZ76" s="28"/>
      <c r="IGA76" s="28"/>
      <c r="IGB76" s="28"/>
      <c r="IGC76" s="28"/>
      <c r="IGD76" s="28"/>
      <c r="IGE76" s="28"/>
      <c r="IGF76" s="28"/>
      <c r="IGG76" s="28"/>
      <c r="IGH76" s="28"/>
      <c r="IGI76" s="28"/>
      <c r="IGJ76" s="28"/>
      <c r="IGK76" s="28"/>
      <c r="IGL76" s="28"/>
      <c r="IGM76" s="28"/>
      <c r="IGN76" s="28"/>
      <c r="IGO76" s="28"/>
      <c r="IGP76" s="28"/>
      <c r="IGQ76" s="28"/>
      <c r="IGR76" s="28"/>
      <c r="IGS76" s="28"/>
      <c r="IGT76" s="28"/>
      <c r="IGU76" s="28"/>
      <c r="IGV76" s="28"/>
      <c r="IGW76" s="28"/>
      <c r="IGX76" s="28"/>
      <c r="IGY76" s="28"/>
      <c r="IGZ76" s="28"/>
      <c r="IHA76" s="28"/>
      <c r="IHB76" s="28"/>
      <c r="IHC76" s="28"/>
      <c r="IHD76" s="28"/>
      <c r="IHE76" s="28"/>
      <c r="IHF76" s="28"/>
      <c r="IHG76" s="28"/>
      <c r="IHH76" s="28"/>
      <c r="IHI76" s="28"/>
      <c r="IHJ76" s="28"/>
      <c r="IHK76" s="28"/>
      <c r="IHL76" s="28"/>
      <c r="IHM76" s="28"/>
      <c r="IHN76" s="28"/>
      <c r="IHO76" s="28"/>
      <c r="IHP76" s="28"/>
      <c r="IHQ76" s="28"/>
      <c r="IHR76" s="28"/>
      <c r="IHS76" s="28"/>
      <c r="IHT76" s="28"/>
      <c r="IHU76" s="28"/>
      <c r="IHV76" s="28"/>
      <c r="IHW76" s="28"/>
      <c r="IHX76" s="28"/>
      <c r="IHY76" s="28"/>
      <c r="IHZ76" s="28"/>
      <c r="IIA76" s="28"/>
      <c r="IIB76" s="28"/>
      <c r="IIC76" s="28"/>
      <c r="IID76" s="28"/>
      <c r="IIE76" s="28"/>
      <c r="IIF76" s="28"/>
      <c r="IIG76" s="28"/>
      <c r="IIH76" s="28"/>
      <c r="III76" s="28"/>
      <c r="IIJ76" s="28"/>
      <c r="IIK76" s="28"/>
      <c r="IIL76" s="28"/>
      <c r="IIM76" s="28"/>
      <c r="IIN76" s="28"/>
      <c r="IIO76" s="28"/>
      <c r="IIP76" s="28"/>
      <c r="IIQ76" s="28"/>
      <c r="IIR76" s="28"/>
      <c r="IIS76" s="28"/>
      <c r="IIT76" s="28"/>
      <c r="IIU76" s="28"/>
      <c r="IIV76" s="28"/>
      <c r="IIW76" s="28"/>
      <c r="IIX76" s="28"/>
      <c r="IIY76" s="28"/>
      <c r="IIZ76" s="28"/>
      <c r="IJA76" s="28"/>
      <c r="IJB76" s="28"/>
      <c r="IJC76" s="28"/>
      <c r="IJD76" s="28"/>
      <c r="IJE76" s="28"/>
      <c r="IJF76" s="28"/>
      <c r="IJG76" s="28"/>
      <c r="IJH76" s="28"/>
      <c r="IJI76" s="28"/>
      <c r="IJJ76" s="28"/>
      <c r="IJK76" s="28"/>
      <c r="IJL76" s="28"/>
      <c r="IJM76" s="28"/>
      <c r="IJN76" s="28"/>
      <c r="IJO76" s="28"/>
      <c r="IJP76" s="28"/>
      <c r="IJQ76" s="28"/>
      <c r="IJR76" s="28"/>
      <c r="IJS76" s="28"/>
      <c r="IJT76" s="28"/>
      <c r="IJU76" s="28"/>
      <c r="IJV76" s="28"/>
      <c r="IJW76" s="28"/>
      <c r="IJX76" s="28"/>
      <c r="IJY76" s="28"/>
      <c r="IJZ76" s="28"/>
      <c r="IKA76" s="28"/>
      <c r="IKB76" s="28"/>
      <c r="IKC76" s="28"/>
      <c r="IKD76" s="28"/>
      <c r="IKE76" s="28"/>
      <c r="IKF76" s="28"/>
      <c r="IKG76" s="28"/>
      <c r="IKH76" s="28"/>
      <c r="IKI76" s="28"/>
      <c r="IKJ76" s="28"/>
      <c r="IKK76" s="28"/>
      <c r="IKL76" s="28"/>
      <c r="IKM76" s="28"/>
      <c r="IKN76" s="28"/>
      <c r="IKO76" s="28"/>
      <c r="IKP76" s="28"/>
      <c r="IKQ76" s="28"/>
      <c r="IKR76" s="28"/>
      <c r="IKS76" s="28"/>
      <c r="IKT76" s="28"/>
      <c r="IKU76" s="28"/>
      <c r="IKV76" s="28"/>
      <c r="IKW76" s="28"/>
      <c r="IKX76" s="28"/>
      <c r="IKY76" s="28"/>
      <c r="IKZ76" s="28"/>
      <c r="ILA76" s="28"/>
      <c r="ILB76" s="28"/>
      <c r="ILC76" s="28"/>
      <c r="ILD76" s="28"/>
      <c r="ILE76" s="28"/>
      <c r="ILF76" s="28"/>
      <c r="ILG76" s="28"/>
      <c r="ILH76" s="28"/>
      <c r="ILI76" s="28"/>
      <c r="ILJ76" s="28"/>
      <c r="ILK76" s="28"/>
      <c r="ILL76" s="28"/>
      <c r="ILM76" s="28"/>
      <c r="ILN76" s="28"/>
      <c r="ILO76" s="28"/>
      <c r="ILP76" s="28"/>
      <c r="ILQ76" s="28"/>
      <c r="ILR76" s="28"/>
      <c r="ILS76" s="28"/>
      <c r="ILT76" s="28"/>
      <c r="ILU76" s="28"/>
      <c r="ILV76" s="28"/>
      <c r="ILW76" s="28"/>
      <c r="ILX76" s="28"/>
      <c r="ILY76" s="28"/>
      <c r="ILZ76" s="28"/>
      <c r="IMA76" s="28"/>
      <c r="IMB76" s="28"/>
      <c r="IMC76" s="28"/>
      <c r="IMD76" s="28"/>
      <c r="IME76" s="28"/>
      <c r="IMF76" s="28"/>
      <c r="IMG76" s="28"/>
      <c r="IMH76" s="28"/>
      <c r="IMI76" s="28"/>
      <c r="IMJ76" s="28"/>
      <c r="IMK76" s="28"/>
      <c r="IML76" s="28"/>
      <c r="IMM76" s="28"/>
      <c r="IMN76" s="28"/>
      <c r="IMO76" s="28"/>
      <c r="IMP76" s="28"/>
      <c r="IMQ76" s="28"/>
      <c r="IMR76" s="28"/>
      <c r="IMS76" s="28"/>
      <c r="IMT76" s="28"/>
      <c r="IMU76" s="28"/>
      <c r="IMV76" s="28"/>
      <c r="IMW76" s="28"/>
      <c r="IMX76" s="28"/>
      <c r="IMY76" s="28"/>
      <c r="IMZ76" s="28"/>
      <c r="INA76" s="28"/>
      <c r="INB76" s="28"/>
      <c r="INC76" s="28"/>
      <c r="IND76" s="28"/>
      <c r="INE76" s="28"/>
      <c r="INF76" s="28"/>
      <c r="ING76" s="28"/>
      <c r="INH76" s="28"/>
      <c r="INI76" s="28"/>
      <c r="INJ76" s="28"/>
      <c r="INK76" s="28"/>
      <c r="INL76" s="28"/>
      <c r="INM76" s="28"/>
      <c r="INN76" s="28"/>
      <c r="INO76" s="28"/>
      <c r="INP76" s="28"/>
      <c r="INQ76" s="28"/>
      <c r="INR76" s="28"/>
      <c r="INS76" s="28"/>
      <c r="INT76" s="28"/>
      <c r="INU76" s="28"/>
      <c r="INV76" s="28"/>
      <c r="INW76" s="28"/>
      <c r="INX76" s="28"/>
      <c r="INY76" s="28"/>
      <c r="INZ76" s="28"/>
      <c r="IOA76" s="28"/>
      <c r="IOB76" s="28"/>
      <c r="IOC76" s="28"/>
      <c r="IOD76" s="28"/>
      <c r="IOE76" s="28"/>
      <c r="IOF76" s="28"/>
      <c r="IOG76" s="28"/>
      <c r="IOH76" s="28"/>
      <c r="IOI76" s="28"/>
      <c r="IOJ76" s="28"/>
      <c r="IOK76" s="28"/>
      <c r="IOL76" s="28"/>
      <c r="IOM76" s="28"/>
      <c r="ION76" s="28"/>
      <c r="IOO76" s="28"/>
      <c r="IOP76" s="28"/>
      <c r="IOQ76" s="28"/>
      <c r="IOR76" s="28"/>
      <c r="IOS76" s="28"/>
      <c r="IOT76" s="28"/>
      <c r="IOU76" s="28"/>
      <c r="IOV76" s="28"/>
      <c r="IOW76" s="28"/>
      <c r="IOX76" s="28"/>
      <c r="IOY76" s="28"/>
      <c r="IOZ76" s="28"/>
      <c r="IPA76" s="28"/>
      <c r="IPB76" s="28"/>
      <c r="IPC76" s="28"/>
      <c r="IPD76" s="28"/>
      <c r="IPE76" s="28"/>
      <c r="IPF76" s="28"/>
      <c r="IPG76" s="28"/>
      <c r="IPH76" s="28"/>
      <c r="IPI76" s="28"/>
      <c r="IPJ76" s="28"/>
      <c r="IPK76" s="28"/>
      <c r="IPL76" s="28"/>
      <c r="IPM76" s="28"/>
      <c r="IPN76" s="28"/>
      <c r="IPO76" s="28"/>
      <c r="IPP76" s="28"/>
      <c r="IPQ76" s="28"/>
      <c r="IPR76" s="28"/>
      <c r="IPS76" s="28"/>
      <c r="IPT76" s="28"/>
      <c r="IPU76" s="28"/>
      <c r="IPV76" s="28"/>
      <c r="IPW76" s="28"/>
      <c r="IPX76" s="28"/>
      <c r="IPY76" s="28"/>
      <c r="IPZ76" s="28"/>
      <c r="IQA76" s="28"/>
      <c r="IQB76" s="28"/>
      <c r="IQC76" s="28"/>
      <c r="IQD76" s="28"/>
      <c r="IQE76" s="28"/>
      <c r="IQF76" s="28"/>
      <c r="IQG76" s="28"/>
      <c r="IQH76" s="28"/>
      <c r="IQI76" s="28"/>
      <c r="IQJ76" s="28"/>
      <c r="IQK76" s="28"/>
      <c r="IQL76" s="28"/>
      <c r="IQM76" s="28"/>
      <c r="IQN76" s="28"/>
      <c r="IQO76" s="28"/>
      <c r="IQP76" s="28"/>
      <c r="IQQ76" s="28"/>
      <c r="IQR76" s="28"/>
      <c r="IQS76" s="28"/>
      <c r="IQT76" s="28"/>
      <c r="IQU76" s="28"/>
      <c r="IQV76" s="28"/>
      <c r="IQW76" s="28"/>
      <c r="IQX76" s="28"/>
      <c r="IQY76" s="28"/>
      <c r="IQZ76" s="28"/>
      <c r="IRA76" s="28"/>
      <c r="IRB76" s="28"/>
      <c r="IRC76" s="28"/>
      <c r="IRD76" s="28"/>
      <c r="IRE76" s="28"/>
      <c r="IRF76" s="28"/>
      <c r="IRG76" s="28"/>
      <c r="IRH76" s="28"/>
      <c r="IRI76" s="28"/>
      <c r="IRJ76" s="28"/>
      <c r="IRK76" s="28"/>
      <c r="IRL76" s="28"/>
      <c r="IRM76" s="28"/>
      <c r="IRN76" s="28"/>
      <c r="IRO76" s="28"/>
      <c r="IRP76" s="28"/>
      <c r="IRQ76" s="28"/>
      <c r="IRR76" s="28"/>
      <c r="IRS76" s="28"/>
      <c r="IRT76" s="28"/>
      <c r="IRU76" s="28"/>
      <c r="IRV76" s="28"/>
      <c r="IRW76" s="28"/>
      <c r="IRX76" s="28"/>
      <c r="IRY76" s="28"/>
      <c r="IRZ76" s="28"/>
      <c r="ISA76" s="28"/>
      <c r="ISB76" s="28"/>
      <c r="ISC76" s="28"/>
      <c r="ISD76" s="28"/>
      <c r="ISE76" s="28"/>
      <c r="ISF76" s="28"/>
      <c r="ISG76" s="28"/>
      <c r="ISH76" s="28"/>
      <c r="ISI76" s="28"/>
      <c r="ISJ76" s="28"/>
      <c r="ISK76" s="28"/>
      <c r="ISL76" s="28"/>
      <c r="ISM76" s="28"/>
      <c r="ISN76" s="28"/>
      <c r="ISO76" s="28"/>
      <c r="ISP76" s="28"/>
      <c r="ISQ76" s="28"/>
      <c r="ISR76" s="28"/>
      <c r="ISS76" s="28"/>
      <c r="IST76" s="28"/>
      <c r="ISU76" s="28"/>
      <c r="ISV76" s="28"/>
      <c r="ISW76" s="28"/>
      <c r="ISX76" s="28"/>
      <c r="ISY76" s="28"/>
      <c r="ISZ76" s="28"/>
      <c r="ITA76" s="28"/>
      <c r="ITB76" s="28"/>
      <c r="ITC76" s="28"/>
      <c r="ITD76" s="28"/>
      <c r="ITE76" s="28"/>
      <c r="ITF76" s="28"/>
      <c r="ITG76" s="28"/>
      <c r="ITH76" s="28"/>
      <c r="ITI76" s="28"/>
      <c r="ITJ76" s="28"/>
      <c r="ITK76" s="28"/>
      <c r="ITL76" s="28"/>
      <c r="ITM76" s="28"/>
      <c r="ITN76" s="28"/>
      <c r="ITO76" s="28"/>
      <c r="ITP76" s="28"/>
      <c r="ITQ76" s="28"/>
      <c r="ITR76" s="28"/>
      <c r="ITS76" s="28"/>
      <c r="ITT76" s="28"/>
      <c r="ITU76" s="28"/>
      <c r="ITV76" s="28"/>
      <c r="ITW76" s="28"/>
      <c r="ITX76" s="28"/>
      <c r="ITY76" s="28"/>
      <c r="ITZ76" s="28"/>
      <c r="IUA76" s="28"/>
      <c r="IUB76" s="28"/>
      <c r="IUC76" s="28"/>
      <c r="IUD76" s="28"/>
      <c r="IUE76" s="28"/>
      <c r="IUF76" s="28"/>
      <c r="IUG76" s="28"/>
      <c r="IUH76" s="28"/>
      <c r="IUI76" s="28"/>
      <c r="IUJ76" s="28"/>
      <c r="IUK76" s="28"/>
      <c r="IUL76" s="28"/>
      <c r="IUM76" s="28"/>
      <c r="IUN76" s="28"/>
      <c r="IUO76" s="28"/>
      <c r="IUP76" s="28"/>
      <c r="IUQ76" s="28"/>
      <c r="IUR76" s="28"/>
      <c r="IUS76" s="28"/>
      <c r="IUT76" s="28"/>
      <c r="IUU76" s="28"/>
      <c r="IUV76" s="28"/>
      <c r="IUW76" s="28"/>
      <c r="IUX76" s="28"/>
      <c r="IUY76" s="28"/>
      <c r="IUZ76" s="28"/>
      <c r="IVA76" s="28"/>
      <c r="IVB76" s="28"/>
      <c r="IVC76" s="28"/>
      <c r="IVD76" s="28"/>
      <c r="IVE76" s="28"/>
      <c r="IVF76" s="28"/>
      <c r="IVG76" s="28"/>
      <c r="IVH76" s="28"/>
      <c r="IVI76" s="28"/>
      <c r="IVJ76" s="28"/>
      <c r="IVK76" s="28"/>
      <c r="IVL76" s="28"/>
      <c r="IVM76" s="28"/>
      <c r="IVN76" s="28"/>
      <c r="IVO76" s="28"/>
      <c r="IVP76" s="28"/>
      <c r="IVQ76" s="28"/>
      <c r="IVR76" s="28"/>
      <c r="IVS76" s="28"/>
      <c r="IVT76" s="28"/>
      <c r="IVU76" s="28"/>
      <c r="IVV76" s="28"/>
      <c r="IVW76" s="28"/>
      <c r="IVX76" s="28"/>
      <c r="IVY76" s="28"/>
      <c r="IVZ76" s="28"/>
      <c r="IWA76" s="28"/>
      <c r="IWB76" s="28"/>
      <c r="IWC76" s="28"/>
      <c r="IWD76" s="28"/>
      <c r="IWE76" s="28"/>
      <c r="IWF76" s="28"/>
      <c r="IWG76" s="28"/>
      <c r="IWH76" s="28"/>
      <c r="IWI76" s="28"/>
      <c r="IWJ76" s="28"/>
      <c r="IWK76" s="28"/>
      <c r="IWL76" s="28"/>
      <c r="IWM76" s="28"/>
      <c r="IWN76" s="28"/>
      <c r="IWO76" s="28"/>
      <c r="IWP76" s="28"/>
      <c r="IWQ76" s="28"/>
      <c r="IWR76" s="28"/>
      <c r="IWS76" s="28"/>
      <c r="IWT76" s="28"/>
      <c r="IWU76" s="28"/>
      <c r="IWV76" s="28"/>
      <c r="IWW76" s="28"/>
      <c r="IWX76" s="28"/>
      <c r="IWY76" s="28"/>
      <c r="IWZ76" s="28"/>
      <c r="IXA76" s="28"/>
      <c r="IXB76" s="28"/>
      <c r="IXC76" s="28"/>
      <c r="IXD76" s="28"/>
      <c r="IXE76" s="28"/>
      <c r="IXF76" s="28"/>
      <c r="IXG76" s="28"/>
      <c r="IXH76" s="28"/>
      <c r="IXI76" s="28"/>
      <c r="IXJ76" s="28"/>
      <c r="IXK76" s="28"/>
      <c r="IXL76" s="28"/>
      <c r="IXM76" s="28"/>
      <c r="IXN76" s="28"/>
      <c r="IXO76" s="28"/>
      <c r="IXP76" s="28"/>
      <c r="IXQ76" s="28"/>
      <c r="IXR76" s="28"/>
      <c r="IXS76" s="28"/>
      <c r="IXT76" s="28"/>
      <c r="IXU76" s="28"/>
      <c r="IXV76" s="28"/>
      <c r="IXW76" s="28"/>
      <c r="IXX76" s="28"/>
      <c r="IXY76" s="28"/>
      <c r="IXZ76" s="28"/>
      <c r="IYA76" s="28"/>
      <c r="IYB76" s="28"/>
      <c r="IYC76" s="28"/>
      <c r="IYD76" s="28"/>
      <c r="IYE76" s="28"/>
      <c r="IYF76" s="28"/>
      <c r="IYG76" s="28"/>
      <c r="IYH76" s="28"/>
      <c r="IYI76" s="28"/>
      <c r="IYJ76" s="28"/>
      <c r="IYK76" s="28"/>
      <c r="IYL76" s="28"/>
      <c r="IYM76" s="28"/>
      <c r="IYN76" s="28"/>
      <c r="IYO76" s="28"/>
      <c r="IYP76" s="28"/>
      <c r="IYQ76" s="28"/>
      <c r="IYR76" s="28"/>
      <c r="IYS76" s="28"/>
      <c r="IYT76" s="28"/>
      <c r="IYU76" s="28"/>
      <c r="IYV76" s="28"/>
      <c r="IYW76" s="28"/>
      <c r="IYX76" s="28"/>
      <c r="IYY76" s="28"/>
      <c r="IYZ76" s="28"/>
      <c r="IZA76" s="28"/>
      <c r="IZB76" s="28"/>
      <c r="IZC76" s="28"/>
      <c r="IZD76" s="28"/>
      <c r="IZE76" s="28"/>
      <c r="IZF76" s="28"/>
      <c r="IZG76" s="28"/>
      <c r="IZH76" s="28"/>
      <c r="IZI76" s="28"/>
      <c r="IZJ76" s="28"/>
      <c r="IZK76" s="28"/>
      <c r="IZL76" s="28"/>
      <c r="IZM76" s="28"/>
      <c r="IZN76" s="28"/>
      <c r="IZO76" s="28"/>
      <c r="IZP76" s="28"/>
      <c r="IZQ76" s="28"/>
      <c r="IZR76" s="28"/>
      <c r="IZS76" s="28"/>
      <c r="IZT76" s="28"/>
      <c r="IZU76" s="28"/>
      <c r="IZV76" s="28"/>
      <c r="IZW76" s="28"/>
      <c r="IZX76" s="28"/>
      <c r="IZY76" s="28"/>
      <c r="IZZ76" s="28"/>
      <c r="JAA76" s="28"/>
      <c r="JAB76" s="28"/>
      <c r="JAC76" s="28"/>
      <c r="JAD76" s="28"/>
      <c r="JAE76" s="28"/>
      <c r="JAF76" s="28"/>
      <c r="JAG76" s="28"/>
      <c r="JAH76" s="28"/>
      <c r="JAI76" s="28"/>
      <c r="JAJ76" s="28"/>
      <c r="JAK76" s="28"/>
      <c r="JAL76" s="28"/>
      <c r="JAM76" s="28"/>
      <c r="JAN76" s="28"/>
      <c r="JAO76" s="28"/>
      <c r="JAP76" s="28"/>
      <c r="JAQ76" s="28"/>
      <c r="JAR76" s="28"/>
      <c r="JAS76" s="28"/>
      <c r="JAT76" s="28"/>
      <c r="JAU76" s="28"/>
      <c r="JAV76" s="28"/>
      <c r="JAW76" s="28"/>
      <c r="JAX76" s="28"/>
      <c r="JAY76" s="28"/>
      <c r="JAZ76" s="28"/>
      <c r="JBA76" s="28"/>
      <c r="JBB76" s="28"/>
      <c r="JBC76" s="28"/>
      <c r="JBD76" s="28"/>
      <c r="JBE76" s="28"/>
      <c r="JBF76" s="28"/>
      <c r="JBG76" s="28"/>
      <c r="JBH76" s="28"/>
      <c r="JBI76" s="28"/>
      <c r="JBJ76" s="28"/>
      <c r="JBK76" s="28"/>
      <c r="JBL76" s="28"/>
      <c r="JBM76" s="28"/>
      <c r="JBN76" s="28"/>
      <c r="JBO76" s="28"/>
      <c r="JBP76" s="28"/>
      <c r="JBQ76" s="28"/>
      <c r="JBR76" s="28"/>
      <c r="JBS76" s="28"/>
      <c r="JBT76" s="28"/>
      <c r="JBU76" s="28"/>
      <c r="JBV76" s="28"/>
      <c r="JBW76" s="28"/>
      <c r="JBX76" s="28"/>
      <c r="JBY76" s="28"/>
      <c r="JBZ76" s="28"/>
      <c r="JCA76" s="28"/>
      <c r="JCB76" s="28"/>
      <c r="JCC76" s="28"/>
      <c r="JCD76" s="28"/>
      <c r="JCE76" s="28"/>
      <c r="JCF76" s="28"/>
      <c r="JCG76" s="28"/>
      <c r="JCH76" s="28"/>
      <c r="JCI76" s="28"/>
      <c r="JCJ76" s="28"/>
      <c r="JCK76" s="28"/>
      <c r="JCL76" s="28"/>
      <c r="JCM76" s="28"/>
      <c r="JCN76" s="28"/>
      <c r="JCO76" s="28"/>
      <c r="JCP76" s="28"/>
      <c r="JCQ76" s="28"/>
      <c r="JCR76" s="28"/>
      <c r="JCS76" s="28"/>
      <c r="JCT76" s="28"/>
      <c r="JCU76" s="28"/>
      <c r="JCV76" s="28"/>
      <c r="JCW76" s="28"/>
      <c r="JCX76" s="28"/>
      <c r="JCY76" s="28"/>
      <c r="JCZ76" s="28"/>
      <c r="JDA76" s="28"/>
      <c r="JDB76" s="28"/>
      <c r="JDC76" s="28"/>
      <c r="JDD76" s="28"/>
      <c r="JDE76" s="28"/>
      <c r="JDF76" s="28"/>
      <c r="JDG76" s="28"/>
      <c r="JDH76" s="28"/>
      <c r="JDI76" s="28"/>
      <c r="JDJ76" s="28"/>
      <c r="JDK76" s="28"/>
      <c r="JDL76" s="28"/>
      <c r="JDM76" s="28"/>
      <c r="JDN76" s="28"/>
      <c r="JDO76" s="28"/>
      <c r="JDP76" s="28"/>
      <c r="JDQ76" s="28"/>
      <c r="JDR76" s="28"/>
      <c r="JDS76" s="28"/>
      <c r="JDT76" s="28"/>
      <c r="JDU76" s="28"/>
      <c r="JDV76" s="28"/>
      <c r="JDW76" s="28"/>
      <c r="JDX76" s="28"/>
      <c r="JDY76" s="28"/>
      <c r="JDZ76" s="28"/>
      <c r="JEA76" s="28"/>
      <c r="JEB76" s="28"/>
      <c r="JEC76" s="28"/>
      <c r="JED76" s="28"/>
      <c r="JEE76" s="28"/>
      <c r="JEF76" s="28"/>
      <c r="JEG76" s="28"/>
      <c r="JEH76" s="28"/>
      <c r="JEI76" s="28"/>
      <c r="JEJ76" s="28"/>
      <c r="JEK76" s="28"/>
      <c r="JEL76" s="28"/>
      <c r="JEM76" s="28"/>
      <c r="JEN76" s="28"/>
      <c r="JEO76" s="28"/>
      <c r="JEP76" s="28"/>
      <c r="JEQ76" s="28"/>
      <c r="JER76" s="28"/>
      <c r="JES76" s="28"/>
      <c r="JET76" s="28"/>
      <c r="JEU76" s="28"/>
      <c r="JEV76" s="28"/>
      <c r="JEW76" s="28"/>
      <c r="JEX76" s="28"/>
      <c r="JEY76" s="28"/>
      <c r="JEZ76" s="28"/>
      <c r="JFA76" s="28"/>
      <c r="JFB76" s="28"/>
      <c r="JFC76" s="28"/>
      <c r="JFD76" s="28"/>
      <c r="JFE76" s="28"/>
      <c r="JFF76" s="28"/>
      <c r="JFG76" s="28"/>
      <c r="JFH76" s="28"/>
      <c r="JFI76" s="28"/>
      <c r="JFJ76" s="28"/>
      <c r="JFK76" s="28"/>
      <c r="JFL76" s="28"/>
      <c r="JFM76" s="28"/>
      <c r="JFN76" s="28"/>
      <c r="JFO76" s="28"/>
      <c r="JFP76" s="28"/>
      <c r="JFQ76" s="28"/>
      <c r="JFR76" s="28"/>
      <c r="JFS76" s="28"/>
      <c r="JFT76" s="28"/>
      <c r="JFU76" s="28"/>
      <c r="JFV76" s="28"/>
      <c r="JFW76" s="28"/>
      <c r="JFX76" s="28"/>
      <c r="JFY76" s="28"/>
      <c r="JFZ76" s="28"/>
      <c r="JGA76" s="28"/>
      <c r="JGB76" s="28"/>
      <c r="JGC76" s="28"/>
      <c r="JGD76" s="28"/>
      <c r="JGE76" s="28"/>
      <c r="JGF76" s="28"/>
      <c r="JGG76" s="28"/>
      <c r="JGH76" s="28"/>
      <c r="JGI76" s="28"/>
      <c r="JGJ76" s="28"/>
      <c r="JGK76" s="28"/>
      <c r="JGL76" s="28"/>
      <c r="JGM76" s="28"/>
      <c r="JGN76" s="28"/>
      <c r="JGO76" s="28"/>
      <c r="JGP76" s="28"/>
      <c r="JGQ76" s="28"/>
      <c r="JGR76" s="28"/>
      <c r="JGS76" s="28"/>
      <c r="JGT76" s="28"/>
      <c r="JGU76" s="28"/>
      <c r="JGV76" s="28"/>
      <c r="JGW76" s="28"/>
      <c r="JGX76" s="28"/>
      <c r="JGY76" s="28"/>
      <c r="JGZ76" s="28"/>
      <c r="JHA76" s="28"/>
      <c r="JHB76" s="28"/>
      <c r="JHC76" s="28"/>
      <c r="JHD76" s="28"/>
      <c r="JHE76" s="28"/>
      <c r="JHF76" s="28"/>
      <c r="JHG76" s="28"/>
      <c r="JHH76" s="28"/>
      <c r="JHI76" s="28"/>
      <c r="JHJ76" s="28"/>
      <c r="JHK76" s="28"/>
      <c r="JHL76" s="28"/>
      <c r="JHM76" s="28"/>
      <c r="JHN76" s="28"/>
      <c r="JHO76" s="28"/>
      <c r="JHP76" s="28"/>
      <c r="JHQ76" s="28"/>
      <c r="JHR76" s="28"/>
      <c r="JHS76" s="28"/>
      <c r="JHT76" s="28"/>
      <c r="JHU76" s="28"/>
      <c r="JHV76" s="28"/>
      <c r="JHW76" s="28"/>
      <c r="JHX76" s="28"/>
      <c r="JHY76" s="28"/>
      <c r="JHZ76" s="28"/>
      <c r="JIA76" s="28"/>
      <c r="JIB76" s="28"/>
      <c r="JIC76" s="28"/>
      <c r="JID76" s="28"/>
      <c r="JIE76" s="28"/>
      <c r="JIF76" s="28"/>
      <c r="JIG76" s="28"/>
      <c r="JIH76" s="28"/>
      <c r="JII76" s="28"/>
      <c r="JIJ76" s="28"/>
      <c r="JIK76" s="28"/>
      <c r="JIL76" s="28"/>
      <c r="JIM76" s="28"/>
      <c r="JIN76" s="28"/>
      <c r="JIO76" s="28"/>
      <c r="JIP76" s="28"/>
      <c r="JIQ76" s="28"/>
      <c r="JIR76" s="28"/>
      <c r="JIS76" s="28"/>
      <c r="JIT76" s="28"/>
      <c r="JIU76" s="28"/>
      <c r="JIV76" s="28"/>
      <c r="JIW76" s="28"/>
      <c r="JIX76" s="28"/>
      <c r="JIY76" s="28"/>
      <c r="JIZ76" s="28"/>
      <c r="JJA76" s="28"/>
      <c r="JJB76" s="28"/>
      <c r="JJC76" s="28"/>
      <c r="JJD76" s="28"/>
      <c r="JJE76" s="28"/>
      <c r="JJF76" s="28"/>
      <c r="JJG76" s="28"/>
      <c r="JJH76" s="28"/>
      <c r="JJI76" s="28"/>
      <c r="JJJ76" s="28"/>
      <c r="JJK76" s="28"/>
      <c r="JJL76" s="28"/>
      <c r="JJM76" s="28"/>
      <c r="JJN76" s="28"/>
      <c r="JJO76" s="28"/>
      <c r="JJP76" s="28"/>
      <c r="JJQ76" s="28"/>
      <c r="JJR76" s="28"/>
      <c r="JJS76" s="28"/>
      <c r="JJT76" s="28"/>
      <c r="JJU76" s="28"/>
      <c r="JJV76" s="28"/>
      <c r="JJW76" s="28"/>
      <c r="JJX76" s="28"/>
      <c r="JJY76" s="28"/>
      <c r="JJZ76" s="28"/>
      <c r="JKA76" s="28"/>
      <c r="JKB76" s="28"/>
      <c r="JKC76" s="28"/>
      <c r="JKD76" s="28"/>
      <c r="JKE76" s="28"/>
      <c r="JKF76" s="28"/>
      <c r="JKG76" s="28"/>
      <c r="JKH76" s="28"/>
      <c r="JKI76" s="28"/>
      <c r="JKJ76" s="28"/>
      <c r="JKK76" s="28"/>
      <c r="JKL76" s="28"/>
      <c r="JKM76" s="28"/>
      <c r="JKN76" s="28"/>
      <c r="JKO76" s="28"/>
      <c r="JKP76" s="28"/>
      <c r="JKQ76" s="28"/>
      <c r="JKR76" s="28"/>
      <c r="JKS76" s="28"/>
      <c r="JKT76" s="28"/>
      <c r="JKU76" s="28"/>
      <c r="JKV76" s="28"/>
      <c r="JKW76" s="28"/>
      <c r="JKX76" s="28"/>
      <c r="JKY76" s="28"/>
      <c r="JKZ76" s="28"/>
      <c r="JLA76" s="28"/>
      <c r="JLB76" s="28"/>
      <c r="JLC76" s="28"/>
      <c r="JLD76" s="28"/>
      <c r="JLE76" s="28"/>
      <c r="JLF76" s="28"/>
      <c r="JLG76" s="28"/>
      <c r="JLH76" s="28"/>
      <c r="JLI76" s="28"/>
      <c r="JLJ76" s="28"/>
      <c r="JLK76" s="28"/>
      <c r="JLL76" s="28"/>
      <c r="JLM76" s="28"/>
      <c r="JLN76" s="28"/>
      <c r="JLO76" s="28"/>
      <c r="JLP76" s="28"/>
      <c r="JLQ76" s="28"/>
      <c r="JLR76" s="28"/>
      <c r="JLS76" s="28"/>
      <c r="JLT76" s="28"/>
      <c r="JLU76" s="28"/>
      <c r="JLV76" s="28"/>
      <c r="JLW76" s="28"/>
      <c r="JLX76" s="28"/>
      <c r="JLY76" s="28"/>
      <c r="JLZ76" s="28"/>
      <c r="JMA76" s="28"/>
      <c r="JMB76" s="28"/>
      <c r="JMC76" s="28"/>
      <c r="JMD76" s="28"/>
      <c r="JME76" s="28"/>
      <c r="JMF76" s="28"/>
      <c r="JMG76" s="28"/>
      <c r="JMH76" s="28"/>
      <c r="JMI76" s="28"/>
      <c r="JMJ76" s="28"/>
      <c r="JMK76" s="28"/>
      <c r="JML76" s="28"/>
      <c r="JMM76" s="28"/>
      <c r="JMN76" s="28"/>
      <c r="JMO76" s="28"/>
      <c r="JMP76" s="28"/>
      <c r="JMQ76" s="28"/>
      <c r="JMR76" s="28"/>
      <c r="JMS76" s="28"/>
      <c r="JMT76" s="28"/>
      <c r="JMU76" s="28"/>
      <c r="JMV76" s="28"/>
      <c r="JMW76" s="28"/>
      <c r="JMX76" s="28"/>
      <c r="JMY76" s="28"/>
      <c r="JMZ76" s="28"/>
      <c r="JNA76" s="28"/>
      <c r="JNB76" s="28"/>
      <c r="JNC76" s="28"/>
      <c r="JND76" s="28"/>
      <c r="JNE76" s="28"/>
      <c r="JNF76" s="28"/>
      <c r="JNG76" s="28"/>
      <c r="JNH76" s="28"/>
      <c r="JNI76" s="28"/>
      <c r="JNJ76" s="28"/>
      <c r="JNK76" s="28"/>
      <c r="JNL76" s="28"/>
      <c r="JNM76" s="28"/>
      <c r="JNN76" s="28"/>
      <c r="JNO76" s="28"/>
      <c r="JNP76" s="28"/>
      <c r="JNQ76" s="28"/>
      <c r="JNR76" s="28"/>
      <c r="JNS76" s="28"/>
      <c r="JNT76" s="28"/>
      <c r="JNU76" s="28"/>
      <c r="JNV76" s="28"/>
      <c r="JNW76" s="28"/>
      <c r="JNX76" s="28"/>
      <c r="JNY76" s="28"/>
      <c r="JNZ76" s="28"/>
      <c r="JOA76" s="28"/>
      <c r="JOB76" s="28"/>
      <c r="JOC76" s="28"/>
      <c r="JOD76" s="28"/>
      <c r="JOE76" s="28"/>
      <c r="JOF76" s="28"/>
      <c r="JOG76" s="28"/>
      <c r="JOH76" s="28"/>
      <c r="JOI76" s="28"/>
      <c r="JOJ76" s="28"/>
      <c r="JOK76" s="28"/>
      <c r="JOL76" s="28"/>
      <c r="JOM76" s="28"/>
      <c r="JON76" s="28"/>
      <c r="JOO76" s="28"/>
      <c r="JOP76" s="28"/>
      <c r="JOQ76" s="28"/>
      <c r="JOR76" s="28"/>
      <c r="JOS76" s="28"/>
      <c r="JOT76" s="28"/>
      <c r="JOU76" s="28"/>
      <c r="JOV76" s="28"/>
      <c r="JOW76" s="28"/>
      <c r="JOX76" s="28"/>
      <c r="JOY76" s="28"/>
      <c r="JOZ76" s="28"/>
      <c r="JPA76" s="28"/>
      <c r="JPB76" s="28"/>
      <c r="JPC76" s="28"/>
      <c r="JPD76" s="28"/>
      <c r="JPE76" s="28"/>
      <c r="JPF76" s="28"/>
      <c r="JPG76" s="28"/>
      <c r="JPH76" s="28"/>
      <c r="JPI76" s="28"/>
      <c r="JPJ76" s="28"/>
      <c r="JPK76" s="28"/>
      <c r="JPL76" s="28"/>
      <c r="JPM76" s="28"/>
      <c r="JPN76" s="28"/>
      <c r="JPO76" s="28"/>
      <c r="JPP76" s="28"/>
      <c r="JPQ76" s="28"/>
      <c r="JPR76" s="28"/>
      <c r="JPS76" s="28"/>
      <c r="JPT76" s="28"/>
      <c r="JPU76" s="28"/>
      <c r="JPV76" s="28"/>
      <c r="JPW76" s="28"/>
      <c r="JPX76" s="28"/>
      <c r="JPY76" s="28"/>
      <c r="JPZ76" s="28"/>
      <c r="JQA76" s="28"/>
      <c r="JQB76" s="28"/>
      <c r="JQC76" s="28"/>
      <c r="JQD76" s="28"/>
      <c r="JQE76" s="28"/>
      <c r="JQF76" s="28"/>
      <c r="JQG76" s="28"/>
      <c r="JQH76" s="28"/>
      <c r="JQI76" s="28"/>
      <c r="JQJ76" s="28"/>
      <c r="JQK76" s="28"/>
      <c r="JQL76" s="28"/>
      <c r="JQM76" s="28"/>
      <c r="JQN76" s="28"/>
      <c r="JQO76" s="28"/>
      <c r="JQP76" s="28"/>
      <c r="JQQ76" s="28"/>
      <c r="JQR76" s="28"/>
      <c r="JQS76" s="28"/>
      <c r="JQT76" s="28"/>
      <c r="JQU76" s="28"/>
      <c r="JQV76" s="28"/>
      <c r="JQW76" s="28"/>
      <c r="JQX76" s="28"/>
      <c r="JQY76" s="28"/>
      <c r="JQZ76" s="28"/>
      <c r="JRA76" s="28"/>
      <c r="JRB76" s="28"/>
      <c r="JRC76" s="28"/>
      <c r="JRD76" s="28"/>
      <c r="JRE76" s="28"/>
      <c r="JRF76" s="28"/>
      <c r="JRG76" s="28"/>
      <c r="JRH76" s="28"/>
      <c r="JRI76" s="28"/>
      <c r="JRJ76" s="28"/>
      <c r="JRK76" s="28"/>
      <c r="JRL76" s="28"/>
      <c r="JRM76" s="28"/>
      <c r="JRN76" s="28"/>
      <c r="JRO76" s="28"/>
      <c r="JRP76" s="28"/>
      <c r="JRQ76" s="28"/>
      <c r="JRR76" s="28"/>
      <c r="JRS76" s="28"/>
      <c r="JRT76" s="28"/>
      <c r="JRU76" s="28"/>
      <c r="JRV76" s="28"/>
      <c r="JRW76" s="28"/>
      <c r="JRX76" s="28"/>
      <c r="JRY76" s="28"/>
      <c r="JRZ76" s="28"/>
      <c r="JSA76" s="28"/>
      <c r="JSB76" s="28"/>
      <c r="JSC76" s="28"/>
      <c r="JSD76" s="28"/>
      <c r="JSE76" s="28"/>
      <c r="JSF76" s="28"/>
      <c r="JSG76" s="28"/>
      <c r="JSH76" s="28"/>
      <c r="JSI76" s="28"/>
      <c r="JSJ76" s="28"/>
      <c r="JSK76" s="28"/>
      <c r="JSL76" s="28"/>
      <c r="JSM76" s="28"/>
      <c r="JSN76" s="28"/>
      <c r="JSO76" s="28"/>
      <c r="JSP76" s="28"/>
      <c r="JSQ76" s="28"/>
      <c r="JSR76" s="28"/>
      <c r="JSS76" s="28"/>
      <c r="JST76" s="28"/>
      <c r="JSU76" s="28"/>
      <c r="JSV76" s="28"/>
      <c r="JSW76" s="28"/>
      <c r="JSX76" s="28"/>
      <c r="JSY76" s="28"/>
      <c r="JSZ76" s="28"/>
      <c r="JTA76" s="28"/>
      <c r="JTB76" s="28"/>
      <c r="JTC76" s="28"/>
      <c r="JTD76" s="28"/>
      <c r="JTE76" s="28"/>
      <c r="JTF76" s="28"/>
      <c r="JTG76" s="28"/>
      <c r="JTH76" s="28"/>
      <c r="JTI76" s="28"/>
      <c r="JTJ76" s="28"/>
      <c r="JTK76" s="28"/>
      <c r="JTL76" s="28"/>
      <c r="JTM76" s="28"/>
      <c r="JTN76" s="28"/>
      <c r="JTO76" s="28"/>
      <c r="JTP76" s="28"/>
      <c r="JTQ76" s="28"/>
      <c r="JTR76" s="28"/>
      <c r="JTS76" s="28"/>
      <c r="JTT76" s="28"/>
      <c r="JTU76" s="28"/>
      <c r="JTV76" s="28"/>
      <c r="JTW76" s="28"/>
      <c r="JTX76" s="28"/>
      <c r="JTY76" s="28"/>
      <c r="JTZ76" s="28"/>
      <c r="JUA76" s="28"/>
      <c r="JUB76" s="28"/>
      <c r="JUC76" s="28"/>
      <c r="JUD76" s="28"/>
      <c r="JUE76" s="28"/>
      <c r="JUF76" s="28"/>
      <c r="JUG76" s="28"/>
      <c r="JUH76" s="28"/>
      <c r="JUI76" s="28"/>
      <c r="JUJ76" s="28"/>
      <c r="JUK76" s="28"/>
      <c r="JUL76" s="28"/>
      <c r="JUM76" s="28"/>
      <c r="JUN76" s="28"/>
      <c r="JUO76" s="28"/>
      <c r="JUP76" s="28"/>
      <c r="JUQ76" s="28"/>
      <c r="JUR76" s="28"/>
      <c r="JUS76" s="28"/>
      <c r="JUT76" s="28"/>
      <c r="JUU76" s="28"/>
      <c r="JUV76" s="28"/>
      <c r="JUW76" s="28"/>
      <c r="JUX76" s="28"/>
      <c r="JUY76" s="28"/>
      <c r="JUZ76" s="28"/>
      <c r="JVA76" s="28"/>
      <c r="JVB76" s="28"/>
      <c r="JVC76" s="28"/>
      <c r="JVD76" s="28"/>
      <c r="JVE76" s="28"/>
      <c r="JVF76" s="28"/>
      <c r="JVG76" s="28"/>
      <c r="JVH76" s="28"/>
      <c r="JVI76" s="28"/>
      <c r="JVJ76" s="28"/>
      <c r="JVK76" s="28"/>
      <c r="JVL76" s="28"/>
      <c r="JVM76" s="28"/>
      <c r="JVN76" s="28"/>
      <c r="JVO76" s="28"/>
      <c r="JVP76" s="28"/>
      <c r="JVQ76" s="28"/>
      <c r="JVR76" s="28"/>
      <c r="JVS76" s="28"/>
      <c r="JVT76" s="28"/>
      <c r="JVU76" s="28"/>
      <c r="JVV76" s="28"/>
      <c r="JVW76" s="28"/>
      <c r="JVX76" s="28"/>
      <c r="JVY76" s="28"/>
      <c r="JVZ76" s="28"/>
      <c r="JWA76" s="28"/>
      <c r="JWB76" s="28"/>
      <c r="JWC76" s="28"/>
      <c r="JWD76" s="28"/>
      <c r="JWE76" s="28"/>
      <c r="JWF76" s="28"/>
      <c r="JWG76" s="28"/>
      <c r="JWH76" s="28"/>
      <c r="JWI76" s="28"/>
      <c r="JWJ76" s="28"/>
      <c r="JWK76" s="28"/>
      <c r="JWL76" s="28"/>
      <c r="JWM76" s="28"/>
      <c r="JWN76" s="28"/>
      <c r="JWO76" s="28"/>
      <c r="JWP76" s="28"/>
      <c r="JWQ76" s="28"/>
      <c r="JWR76" s="28"/>
      <c r="JWS76" s="28"/>
      <c r="JWT76" s="28"/>
      <c r="JWU76" s="28"/>
      <c r="JWV76" s="28"/>
      <c r="JWW76" s="28"/>
      <c r="JWX76" s="28"/>
      <c r="JWY76" s="28"/>
      <c r="JWZ76" s="28"/>
      <c r="JXA76" s="28"/>
      <c r="JXB76" s="28"/>
      <c r="JXC76" s="28"/>
      <c r="JXD76" s="28"/>
      <c r="JXE76" s="28"/>
      <c r="JXF76" s="28"/>
      <c r="JXG76" s="28"/>
      <c r="JXH76" s="28"/>
      <c r="JXI76" s="28"/>
      <c r="JXJ76" s="28"/>
      <c r="JXK76" s="28"/>
      <c r="JXL76" s="28"/>
      <c r="JXM76" s="28"/>
      <c r="JXN76" s="28"/>
      <c r="JXO76" s="28"/>
      <c r="JXP76" s="28"/>
      <c r="JXQ76" s="28"/>
      <c r="JXR76" s="28"/>
      <c r="JXS76" s="28"/>
      <c r="JXT76" s="28"/>
      <c r="JXU76" s="28"/>
      <c r="JXV76" s="28"/>
      <c r="JXW76" s="28"/>
      <c r="JXX76" s="28"/>
      <c r="JXY76" s="28"/>
      <c r="JXZ76" s="28"/>
      <c r="JYA76" s="28"/>
      <c r="JYB76" s="28"/>
      <c r="JYC76" s="28"/>
      <c r="JYD76" s="28"/>
      <c r="JYE76" s="28"/>
      <c r="JYF76" s="28"/>
      <c r="JYG76" s="28"/>
      <c r="JYH76" s="28"/>
      <c r="JYI76" s="28"/>
      <c r="JYJ76" s="28"/>
      <c r="JYK76" s="28"/>
      <c r="JYL76" s="28"/>
      <c r="JYM76" s="28"/>
      <c r="JYN76" s="28"/>
      <c r="JYO76" s="28"/>
      <c r="JYP76" s="28"/>
      <c r="JYQ76" s="28"/>
      <c r="JYR76" s="28"/>
      <c r="JYS76" s="28"/>
      <c r="JYT76" s="28"/>
      <c r="JYU76" s="28"/>
      <c r="JYV76" s="28"/>
      <c r="JYW76" s="28"/>
      <c r="JYX76" s="28"/>
      <c r="JYY76" s="28"/>
      <c r="JYZ76" s="28"/>
      <c r="JZA76" s="28"/>
      <c r="JZB76" s="28"/>
      <c r="JZC76" s="28"/>
      <c r="JZD76" s="28"/>
      <c r="JZE76" s="28"/>
      <c r="JZF76" s="28"/>
      <c r="JZG76" s="28"/>
      <c r="JZH76" s="28"/>
      <c r="JZI76" s="28"/>
      <c r="JZJ76" s="28"/>
      <c r="JZK76" s="28"/>
      <c r="JZL76" s="28"/>
      <c r="JZM76" s="28"/>
      <c r="JZN76" s="28"/>
      <c r="JZO76" s="28"/>
      <c r="JZP76" s="28"/>
      <c r="JZQ76" s="28"/>
      <c r="JZR76" s="28"/>
      <c r="JZS76" s="28"/>
      <c r="JZT76" s="28"/>
      <c r="JZU76" s="28"/>
      <c r="JZV76" s="28"/>
      <c r="JZW76" s="28"/>
      <c r="JZX76" s="28"/>
      <c r="JZY76" s="28"/>
      <c r="JZZ76" s="28"/>
      <c r="KAA76" s="28"/>
      <c r="KAB76" s="28"/>
      <c r="KAC76" s="28"/>
      <c r="KAD76" s="28"/>
      <c r="KAE76" s="28"/>
      <c r="KAF76" s="28"/>
      <c r="KAG76" s="28"/>
      <c r="KAH76" s="28"/>
      <c r="KAI76" s="28"/>
      <c r="KAJ76" s="28"/>
      <c r="KAK76" s="28"/>
      <c r="KAL76" s="28"/>
      <c r="KAM76" s="28"/>
      <c r="KAN76" s="28"/>
      <c r="KAO76" s="28"/>
      <c r="KAP76" s="28"/>
      <c r="KAQ76" s="28"/>
      <c r="KAR76" s="28"/>
      <c r="KAS76" s="28"/>
      <c r="KAT76" s="28"/>
      <c r="KAU76" s="28"/>
      <c r="KAV76" s="28"/>
      <c r="KAW76" s="28"/>
      <c r="KAX76" s="28"/>
      <c r="KAY76" s="28"/>
      <c r="KAZ76" s="28"/>
      <c r="KBA76" s="28"/>
      <c r="KBB76" s="28"/>
      <c r="KBC76" s="28"/>
      <c r="KBD76" s="28"/>
      <c r="KBE76" s="28"/>
      <c r="KBF76" s="28"/>
      <c r="KBG76" s="28"/>
      <c r="KBH76" s="28"/>
      <c r="KBI76" s="28"/>
      <c r="KBJ76" s="28"/>
      <c r="KBK76" s="28"/>
      <c r="KBL76" s="28"/>
      <c r="KBM76" s="28"/>
      <c r="KBN76" s="28"/>
      <c r="KBO76" s="28"/>
      <c r="KBP76" s="28"/>
      <c r="KBQ76" s="28"/>
      <c r="KBR76" s="28"/>
      <c r="KBS76" s="28"/>
      <c r="KBT76" s="28"/>
      <c r="KBU76" s="28"/>
      <c r="KBV76" s="28"/>
      <c r="KBW76" s="28"/>
      <c r="KBX76" s="28"/>
      <c r="KBY76" s="28"/>
      <c r="KBZ76" s="28"/>
      <c r="KCA76" s="28"/>
      <c r="KCB76" s="28"/>
      <c r="KCC76" s="28"/>
      <c r="KCD76" s="28"/>
      <c r="KCE76" s="28"/>
      <c r="KCF76" s="28"/>
      <c r="KCG76" s="28"/>
      <c r="KCH76" s="28"/>
      <c r="KCI76" s="28"/>
      <c r="KCJ76" s="28"/>
      <c r="KCK76" s="28"/>
      <c r="KCL76" s="28"/>
      <c r="KCM76" s="28"/>
      <c r="KCN76" s="28"/>
      <c r="KCO76" s="28"/>
      <c r="KCP76" s="28"/>
      <c r="KCQ76" s="28"/>
      <c r="KCR76" s="28"/>
      <c r="KCS76" s="28"/>
      <c r="KCT76" s="28"/>
      <c r="KCU76" s="28"/>
      <c r="KCV76" s="28"/>
      <c r="KCW76" s="28"/>
      <c r="KCX76" s="28"/>
      <c r="KCY76" s="28"/>
      <c r="KCZ76" s="28"/>
      <c r="KDA76" s="28"/>
      <c r="KDB76" s="28"/>
      <c r="KDC76" s="28"/>
      <c r="KDD76" s="28"/>
      <c r="KDE76" s="28"/>
      <c r="KDF76" s="28"/>
      <c r="KDG76" s="28"/>
      <c r="KDH76" s="28"/>
      <c r="KDI76" s="28"/>
      <c r="KDJ76" s="28"/>
      <c r="KDK76" s="28"/>
      <c r="KDL76" s="28"/>
      <c r="KDM76" s="28"/>
      <c r="KDN76" s="28"/>
      <c r="KDO76" s="28"/>
      <c r="KDP76" s="28"/>
      <c r="KDQ76" s="28"/>
      <c r="KDR76" s="28"/>
      <c r="KDS76" s="28"/>
      <c r="KDT76" s="28"/>
      <c r="KDU76" s="28"/>
      <c r="KDV76" s="28"/>
      <c r="KDW76" s="28"/>
      <c r="KDX76" s="28"/>
      <c r="KDY76" s="28"/>
      <c r="KDZ76" s="28"/>
      <c r="KEA76" s="28"/>
      <c r="KEB76" s="28"/>
      <c r="KEC76" s="28"/>
      <c r="KED76" s="28"/>
      <c r="KEE76" s="28"/>
      <c r="KEF76" s="28"/>
      <c r="KEG76" s="28"/>
      <c r="KEH76" s="28"/>
      <c r="KEI76" s="28"/>
      <c r="KEJ76" s="28"/>
      <c r="KEK76" s="28"/>
      <c r="KEL76" s="28"/>
      <c r="KEM76" s="28"/>
      <c r="KEN76" s="28"/>
      <c r="KEO76" s="28"/>
      <c r="KEP76" s="28"/>
      <c r="KEQ76" s="28"/>
      <c r="KER76" s="28"/>
      <c r="KES76" s="28"/>
      <c r="KET76" s="28"/>
      <c r="KEU76" s="28"/>
      <c r="KEV76" s="28"/>
      <c r="KEW76" s="28"/>
      <c r="KEX76" s="28"/>
      <c r="KEY76" s="28"/>
      <c r="KEZ76" s="28"/>
      <c r="KFA76" s="28"/>
      <c r="KFB76" s="28"/>
      <c r="KFC76" s="28"/>
      <c r="KFD76" s="28"/>
      <c r="KFE76" s="28"/>
      <c r="KFF76" s="28"/>
      <c r="KFG76" s="28"/>
      <c r="KFH76" s="28"/>
      <c r="KFI76" s="28"/>
      <c r="KFJ76" s="28"/>
      <c r="KFK76" s="28"/>
      <c r="KFL76" s="28"/>
      <c r="KFM76" s="28"/>
      <c r="KFN76" s="28"/>
      <c r="KFO76" s="28"/>
      <c r="KFP76" s="28"/>
      <c r="KFQ76" s="28"/>
      <c r="KFR76" s="28"/>
      <c r="KFS76" s="28"/>
      <c r="KFT76" s="28"/>
      <c r="KFU76" s="28"/>
      <c r="KFV76" s="28"/>
      <c r="KFW76" s="28"/>
      <c r="KFX76" s="28"/>
      <c r="KFY76" s="28"/>
      <c r="KFZ76" s="28"/>
      <c r="KGA76" s="28"/>
      <c r="KGB76" s="28"/>
      <c r="KGC76" s="28"/>
      <c r="KGD76" s="28"/>
      <c r="KGE76" s="28"/>
      <c r="KGF76" s="28"/>
      <c r="KGG76" s="28"/>
      <c r="KGH76" s="28"/>
      <c r="KGI76" s="28"/>
      <c r="KGJ76" s="28"/>
      <c r="KGK76" s="28"/>
      <c r="KGL76" s="28"/>
      <c r="KGM76" s="28"/>
      <c r="KGN76" s="28"/>
      <c r="KGO76" s="28"/>
      <c r="KGP76" s="28"/>
      <c r="KGQ76" s="28"/>
      <c r="KGR76" s="28"/>
      <c r="KGS76" s="28"/>
      <c r="KGT76" s="28"/>
      <c r="KGU76" s="28"/>
      <c r="KGV76" s="28"/>
      <c r="KGW76" s="28"/>
      <c r="KGX76" s="28"/>
      <c r="KGY76" s="28"/>
      <c r="KGZ76" s="28"/>
      <c r="KHA76" s="28"/>
      <c r="KHB76" s="28"/>
      <c r="KHC76" s="28"/>
      <c r="KHD76" s="28"/>
      <c r="KHE76" s="28"/>
      <c r="KHF76" s="28"/>
      <c r="KHG76" s="28"/>
      <c r="KHH76" s="28"/>
      <c r="KHI76" s="28"/>
      <c r="KHJ76" s="28"/>
      <c r="KHK76" s="28"/>
      <c r="KHL76" s="28"/>
      <c r="KHM76" s="28"/>
      <c r="KHN76" s="28"/>
      <c r="KHO76" s="28"/>
      <c r="KHP76" s="28"/>
      <c r="KHQ76" s="28"/>
      <c r="KHR76" s="28"/>
      <c r="KHS76" s="28"/>
      <c r="KHT76" s="28"/>
      <c r="KHU76" s="28"/>
      <c r="KHV76" s="28"/>
      <c r="KHW76" s="28"/>
      <c r="KHX76" s="28"/>
      <c r="KHY76" s="28"/>
      <c r="KHZ76" s="28"/>
      <c r="KIA76" s="28"/>
      <c r="KIB76" s="28"/>
      <c r="KIC76" s="28"/>
      <c r="KID76" s="28"/>
      <c r="KIE76" s="28"/>
      <c r="KIF76" s="28"/>
      <c r="KIG76" s="28"/>
      <c r="KIH76" s="28"/>
      <c r="KII76" s="28"/>
      <c r="KIJ76" s="28"/>
      <c r="KIK76" s="28"/>
      <c r="KIL76" s="28"/>
      <c r="KIM76" s="28"/>
      <c r="KIN76" s="28"/>
      <c r="KIO76" s="28"/>
      <c r="KIP76" s="28"/>
      <c r="KIQ76" s="28"/>
      <c r="KIR76" s="28"/>
      <c r="KIS76" s="28"/>
      <c r="KIT76" s="28"/>
      <c r="KIU76" s="28"/>
      <c r="KIV76" s="28"/>
      <c r="KIW76" s="28"/>
      <c r="KIX76" s="28"/>
      <c r="KIY76" s="28"/>
      <c r="KIZ76" s="28"/>
      <c r="KJA76" s="28"/>
      <c r="KJB76" s="28"/>
      <c r="KJC76" s="28"/>
      <c r="KJD76" s="28"/>
      <c r="KJE76" s="28"/>
      <c r="KJF76" s="28"/>
      <c r="KJG76" s="28"/>
      <c r="KJH76" s="28"/>
      <c r="KJI76" s="28"/>
      <c r="KJJ76" s="28"/>
      <c r="KJK76" s="28"/>
      <c r="KJL76" s="28"/>
      <c r="KJM76" s="28"/>
      <c r="KJN76" s="28"/>
      <c r="KJO76" s="28"/>
      <c r="KJP76" s="28"/>
      <c r="KJQ76" s="28"/>
      <c r="KJR76" s="28"/>
      <c r="KJS76" s="28"/>
      <c r="KJT76" s="28"/>
      <c r="KJU76" s="28"/>
      <c r="KJV76" s="28"/>
      <c r="KJW76" s="28"/>
      <c r="KJX76" s="28"/>
      <c r="KJY76" s="28"/>
      <c r="KJZ76" s="28"/>
      <c r="KKA76" s="28"/>
      <c r="KKB76" s="28"/>
      <c r="KKC76" s="28"/>
      <c r="KKD76" s="28"/>
      <c r="KKE76" s="28"/>
      <c r="KKF76" s="28"/>
      <c r="KKG76" s="28"/>
      <c r="KKH76" s="28"/>
      <c r="KKI76" s="28"/>
      <c r="KKJ76" s="28"/>
      <c r="KKK76" s="28"/>
      <c r="KKL76" s="28"/>
      <c r="KKM76" s="28"/>
      <c r="KKN76" s="28"/>
      <c r="KKO76" s="28"/>
      <c r="KKP76" s="28"/>
      <c r="KKQ76" s="28"/>
      <c r="KKR76" s="28"/>
      <c r="KKS76" s="28"/>
      <c r="KKT76" s="28"/>
      <c r="KKU76" s="28"/>
      <c r="KKV76" s="28"/>
      <c r="KKW76" s="28"/>
      <c r="KKX76" s="28"/>
      <c r="KKY76" s="28"/>
      <c r="KKZ76" s="28"/>
      <c r="KLA76" s="28"/>
      <c r="KLB76" s="28"/>
      <c r="KLC76" s="28"/>
      <c r="KLD76" s="28"/>
      <c r="KLE76" s="28"/>
      <c r="KLF76" s="28"/>
      <c r="KLG76" s="28"/>
      <c r="KLH76" s="28"/>
      <c r="KLI76" s="28"/>
      <c r="KLJ76" s="28"/>
      <c r="KLK76" s="28"/>
      <c r="KLL76" s="28"/>
      <c r="KLM76" s="28"/>
      <c r="KLN76" s="28"/>
      <c r="KLO76" s="28"/>
      <c r="KLP76" s="28"/>
      <c r="KLQ76" s="28"/>
      <c r="KLR76" s="28"/>
      <c r="KLS76" s="28"/>
      <c r="KLT76" s="28"/>
      <c r="KLU76" s="28"/>
      <c r="KLV76" s="28"/>
      <c r="KLW76" s="28"/>
      <c r="KLX76" s="28"/>
      <c r="KLY76" s="28"/>
      <c r="KLZ76" s="28"/>
      <c r="KMA76" s="28"/>
      <c r="KMB76" s="28"/>
      <c r="KMC76" s="28"/>
      <c r="KMD76" s="28"/>
      <c r="KME76" s="28"/>
      <c r="KMF76" s="28"/>
      <c r="KMG76" s="28"/>
      <c r="KMH76" s="28"/>
      <c r="KMI76" s="28"/>
      <c r="KMJ76" s="28"/>
      <c r="KMK76" s="28"/>
      <c r="KML76" s="28"/>
      <c r="KMM76" s="28"/>
      <c r="KMN76" s="28"/>
      <c r="KMO76" s="28"/>
      <c r="KMP76" s="28"/>
      <c r="KMQ76" s="28"/>
      <c r="KMR76" s="28"/>
      <c r="KMS76" s="28"/>
      <c r="KMT76" s="28"/>
      <c r="KMU76" s="28"/>
      <c r="KMV76" s="28"/>
      <c r="KMW76" s="28"/>
      <c r="KMX76" s="28"/>
      <c r="KMY76" s="28"/>
      <c r="KMZ76" s="28"/>
      <c r="KNA76" s="28"/>
      <c r="KNB76" s="28"/>
      <c r="KNC76" s="28"/>
      <c r="KND76" s="28"/>
      <c r="KNE76" s="28"/>
      <c r="KNF76" s="28"/>
      <c r="KNG76" s="28"/>
      <c r="KNH76" s="28"/>
      <c r="KNI76" s="28"/>
      <c r="KNJ76" s="28"/>
      <c r="KNK76" s="28"/>
      <c r="KNL76" s="28"/>
      <c r="KNM76" s="28"/>
      <c r="KNN76" s="28"/>
      <c r="KNO76" s="28"/>
      <c r="KNP76" s="28"/>
      <c r="KNQ76" s="28"/>
      <c r="KNR76" s="28"/>
      <c r="KNS76" s="28"/>
      <c r="KNT76" s="28"/>
      <c r="KNU76" s="28"/>
      <c r="KNV76" s="28"/>
      <c r="KNW76" s="28"/>
      <c r="KNX76" s="28"/>
      <c r="KNY76" s="28"/>
      <c r="KNZ76" s="28"/>
      <c r="KOA76" s="28"/>
      <c r="KOB76" s="28"/>
      <c r="KOC76" s="28"/>
      <c r="KOD76" s="28"/>
      <c r="KOE76" s="28"/>
      <c r="KOF76" s="28"/>
      <c r="KOG76" s="28"/>
      <c r="KOH76" s="28"/>
      <c r="KOI76" s="28"/>
      <c r="KOJ76" s="28"/>
      <c r="KOK76" s="28"/>
      <c r="KOL76" s="28"/>
      <c r="KOM76" s="28"/>
      <c r="KON76" s="28"/>
      <c r="KOO76" s="28"/>
      <c r="KOP76" s="28"/>
      <c r="KOQ76" s="28"/>
      <c r="KOR76" s="28"/>
      <c r="KOS76" s="28"/>
      <c r="KOT76" s="28"/>
      <c r="KOU76" s="28"/>
      <c r="KOV76" s="28"/>
      <c r="KOW76" s="28"/>
      <c r="KOX76" s="28"/>
      <c r="KOY76" s="28"/>
      <c r="KOZ76" s="28"/>
      <c r="KPA76" s="28"/>
      <c r="KPB76" s="28"/>
      <c r="KPC76" s="28"/>
      <c r="KPD76" s="28"/>
      <c r="KPE76" s="28"/>
      <c r="KPF76" s="28"/>
      <c r="KPG76" s="28"/>
      <c r="KPH76" s="28"/>
      <c r="KPI76" s="28"/>
      <c r="KPJ76" s="28"/>
      <c r="KPK76" s="28"/>
      <c r="KPL76" s="28"/>
      <c r="KPM76" s="28"/>
      <c r="KPN76" s="28"/>
      <c r="KPO76" s="28"/>
      <c r="KPP76" s="28"/>
      <c r="KPQ76" s="28"/>
      <c r="KPR76" s="28"/>
      <c r="KPS76" s="28"/>
      <c r="KPT76" s="28"/>
      <c r="KPU76" s="28"/>
      <c r="KPV76" s="28"/>
      <c r="KPW76" s="28"/>
      <c r="KPX76" s="28"/>
      <c r="KPY76" s="28"/>
      <c r="KPZ76" s="28"/>
      <c r="KQA76" s="28"/>
      <c r="KQB76" s="28"/>
      <c r="KQC76" s="28"/>
      <c r="KQD76" s="28"/>
      <c r="KQE76" s="28"/>
      <c r="KQF76" s="28"/>
      <c r="KQG76" s="28"/>
      <c r="KQH76" s="28"/>
      <c r="KQI76" s="28"/>
      <c r="KQJ76" s="28"/>
      <c r="KQK76" s="28"/>
      <c r="KQL76" s="28"/>
      <c r="KQM76" s="28"/>
      <c r="KQN76" s="28"/>
      <c r="KQO76" s="28"/>
      <c r="KQP76" s="28"/>
      <c r="KQQ76" s="28"/>
      <c r="KQR76" s="28"/>
      <c r="KQS76" s="28"/>
      <c r="KQT76" s="28"/>
      <c r="KQU76" s="28"/>
      <c r="KQV76" s="28"/>
      <c r="KQW76" s="28"/>
      <c r="KQX76" s="28"/>
      <c r="KQY76" s="28"/>
      <c r="KQZ76" s="28"/>
      <c r="KRA76" s="28"/>
      <c r="KRB76" s="28"/>
      <c r="KRC76" s="28"/>
      <c r="KRD76" s="28"/>
      <c r="KRE76" s="28"/>
      <c r="KRF76" s="28"/>
      <c r="KRG76" s="28"/>
      <c r="KRH76" s="28"/>
      <c r="KRI76" s="28"/>
      <c r="KRJ76" s="28"/>
      <c r="KRK76" s="28"/>
      <c r="KRL76" s="28"/>
      <c r="KRM76" s="28"/>
      <c r="KRN76" s="28"/>
      <c r="KRO76" s="28"/>
      <c r="KRP76" s="28"/>
      <c r="KRQ76" s="28"/>
      <c r="KRR76" s="28"/>
      <c r="KRS76" s="28"/>
      <c r="KRT76" s="28"/>
      <c r="KRU76" s="28"/>
      <c r="KRV76" s="28"/>
      <c r="KRW76" s="28"/>
      <c r="KRX76" s="28"/>
      <c r="KRY76" s="28"/>
      <c r="KRZ76" s="28"/>
      <c r="KSA76" s="28"/>
      <c r="KSB76" s="28"/>
      <c r="KSC76" s="28"/>
      <c r="KSD76" s="28"/>
      <c r="KSE76" s="28"/>
      <c r="KSF76" s="28"/>
      <c r="KSG76" s="28"/>
      <c r="KSH76" s="28"/>
      <c r="KSI76" s="28"/>
      <c r="KSJ76" s="28"/>
      <c r="KSK76" s="28"/>
      <c r="KSL76" s="28"/>
      <c r="KSM76" s="28"/>
      <c r="KSN76" s="28"/>
      <c r="KSO76" s="28"/>
      <c r="KSP76" s="28"/>
      <c r="KSQ76" s="28"/>
      <c r="KSR76" s="28"/>
      <c r="KSS76" s="28"/>
      <c r="KST76" s="28"/>
      <c r="KSU76" s="28"/>
      <c r="KSV76" s="28"/>
      <c r="KSW76" s="28"/>
      <c r="KSX76" s="28"/>
      <c r="KSY76" s="28"/>
      <c r="KSZ76" s="28"/>
      <c r="KTA76" s="28"/>
      <c r="KTB76" s="28"/>
      <c r="KTC76" s="28"/>
      <c r="KTD76" s="28"/>
      <c r="KTE76" s="28"/>
      <c r="KTF76" s="28"/>
      <c r="KTG76" s="28"/>
      <c r="KTH76" s="28"/>
      <c r="KTI76" s="28"/>
      <c r="KTJ76" s="28"/>
      <c r="KTK76" s="28"/>
      <c r="KTL76" s="28"/>
      <c r="KTM76" s="28"/>
      <c r="KTN76" s="28"/>
      <c r="KTO76" s="28"/>
      <c r="KTP76" s="28"/>
      <c r="KTQ76" s="28"/>
      <c r="KTR76" s="28"/>
      <c r="KTS76" s="28"/>
      <c r="KTT76" s="28"/>
      <c r="KTU76" s="28"/>
      <c r="KTV76" s="28"/>
      <c r="KTW76" s="28"/>
      <c r="KTX76" s="28"/>
      <c r="KTY76" s="28"/>
      <c r="KTZ76" s="28"/>
      <c r="KUA76" s="28"/>
      <c r="KUB76" s="28"/>
      <c r="KUC76" s="28"/>
      <c r="KUD76" s="28"/>
      <c r="KUE76" s="28"/>
      <c r="KUF76" s="28"/>
      <c r="KUG76" s="28"/>
      <c r="KUH76" s="28"/>
      <c r="KUI76" s="28"/>
      <c r="KUJ76" s="28"/>
      <c r="KUK76" s="28"/>
      <c r="KUL76" s="28"/>
      <c r="KUM76" s="28"/>
      <c r="KUN76" s="28"/>
      <c r="KUO76" s="28"/>
      <c r="KUP76" s="28"/>
      <c r="KUQ76" s="28"/>
      <c r="KUR76" s="28"/>
      <c r="KUS76" s="28"/>
      <c r="KUT76" s="28"/>
      <c r="KUU76" s="28"/>
      <c r="KUV76" s="28"/>
      <c r="KUW76" s="28"/>
      <c r="KUX76" s="28"/>
      <c r="KUY76" s="28"/>
      <c r="KUZ76" s="28"/>
      <c r="KVA76" s="28"/>
      <c r="KVB76" s="28"/>
      <c r="KVC76" s="28"/>
      <c r="KVD76" s="28"/>
      <c r="KVE76" s="28"/>
      <c r="KVF76" s="28"/>
      <c r="KVG76" s="28"/>
      <c r="KVH76" s="28"/>
      <c r="KVI76" s="28"/>
      <c r="KVJ76" s="28"/>
      <c r="KVK76" s="28"/>
      <c r="KVL76" s="28"/>
      <c r="KVM76" s="28"/>
      <c r="KVN76" s="28"/>
      <c r="KVO76" s="28"/>
      <c r="KVP76" s="28"/>
      <c r="KVQ76" s="28"/>
      <c r="KVR76" s="28"/>
      <c r="KVS76" s="28"/>
      <c r="KVT76" s="28"/>
      <c r="KVU76" s="28"/>
      <c r="KVV76" s="28"/>
      <c r="KVW76" s="28"/>
      <c r="KVX76" s="28"/>
      <c r="KVY76" s="28"/>
      <c r="KVZ76" s="28"/>
      <c r="KWA76" s="28"/>
      <c r="KWB76" s="28"/>
      <c r="KWC76" s="28"/>
      <c r="KWD76" s="28"/>
      <c r="KWE76" s="28"/>
      <c r="KWF76" s="28"/>
      <c r="KWG76" s="28"/>
      <c r="KWH76" s="28"/>
      <c r="KWI76" s="28"/>
      <c r="KWJ76" s="28"/>
      <c r="KWK76" s="28"/>
      <c r="KWL76" s="28"/>
      <c r="KWM76" s="28"/>
      <c r="KWN76" s="28"/>
      <c r="KWO76" s="28"/>
      <c r="KWP76" s="28"/>
      <c r="KWQ76" s="28"/>
      <c r="KWR76" s="28"/>
      <c r="KWS76" s="28"/>
      <c r="KWT76" s="28"/>
      <c r="KWU76" s="28"/>
      <c r="KWV76" s="28"/>
      <c r="KWW76" s="28"/>
      <c r="KWX76" s="28"/>
      <c r="KWY76" s="28"/>
      <c r="KWZ76" s="28"/>
      <c r="KXA76" s="28"/>
      <c r="KXB76" s="28"/>
      <c r="KXC76" s="28"/>
      <c r="KXD76" s="28"/>
      <c r="KXE76" s="28"/>
      <c r="KXF76" s="28"/>
      <c r="KXG76" s="28"/>
      <c r="KXH76" s="28"/>
      <c r="KXI76" s="28"/>
      <c r="KXJ76" s="28"/>
      <c r="KXK76" s="28"/>
      <c r="KXL76" s="28"/>
      <c r="KXM76" s="28"/>
      <c r="KXN76" s="28"/>
      <c r="KXO76" s="28"/>
      <c r="KXP76" s="28"/>
      <c r="KXQ76" s="28"/>
      <c r="KXR76" s="28"/>
      <c r="KXS76" s="28"/>
      <c r="KXT76" s="28"/>
      <c r="KXU76" s="28"/>
      <c r="KXV76" s="28"/>
      <c r="KXW76" s="28"/>
      <c r="KXX76" s="28"/>
      <c r="KXY76" s="28"/>
      <c r="KXZ76" s="28"/>
      <c r="KYA76" s="28"/>
      <c r="KYB76" s="28"/>
      <c r="KYC76" s="28"/>
      <c r="KYD76" s="28"/>
      <c r="KYE76" s="28"/>
      <c r="KYF76" s="28"/>
      <c r="KYG76" s="28"/>
      <c r="KYH76" s="28"/>
      <c r="KYI76" s="28"/>
      <c r="KYJ76" s="28"/>
      <c r="KYK76" s="28"/>
      <c r="KYL76" s="28"/>
      <c r="KYM76" s="28"/>
      <c r="KYN76" s="28"/>
      <c r="KYO76" s="28"/>
      <c r="KYP76" s="28"/>
      <c r="KYQ76" s="28"/>
      <c r="KYR76" s="28"/>
      <c r="KYS76" s="28"/>
      <c r="KYT76" s="28"/>
      <c r="KYU76" s="28"/>
      <c r="KYV76" s="28"/>
      <c r="KYW76" s="28"/>
      <c r="KYX76" s="28"/>
      <c r="KYY76" s="28"/>
      <c r="KYZ76" s="28"/>
      <c r="KZA76" s="28"/>
      <c r="KZB76" s="28"/>
      <c r="KZC76" s="28"/>
      <c r="KZD76" s="28"/>
      <c r="KZE76" s="28"/>
      <c r="KZF76" s="28"/>
      <c r="KZG76" s="28"/>
      <c r="KZH76" s="28"/>
      <c r="KZI76" s="28"/>
      <c r="KZJ76" s="28"/>
      <c r="KZK76" s="28"/>
      <c r="KZL76" s="28"/>
      <c r="KZM76" s="28"/>
      <c r="KZN76" s="28"/>
      <c r="KZO76" s="28"/>
      <c r="KZP76" s="28"/>
      <c r="KZQ76" s="28"/>
      <c r="KZR76" s="28"/>
      <c r="KZS76" s="28"/>
      <c r="KZT76" s="28"/>
      <c r="KZU76" s="28"/>
      <c r="KZV76" s="28"/>
      <c r="KZW76" s="28"/>
      <c r="KZX76" s="28"/>
      <c r="KZY76" s="28"/>
      <c r="KZZ76" s="28"/>
      <c r="LAA76" s="28"/>
      <c r="LAB76" s="28"/>
      <c r="LAC76" s="28"/>
      <c r="LAD76" s="28"/>
      <c r="LAE76" s="28"/>
      <c r="LAF76" s="28"/>
      <c r="LAG76" s="28"/>
      <c r="LAH76" s="28"/>
      <c r="LAI76" s="28"/>
      <c r="LAJ76" s="28"/>
      <c r="LAK76" s="28"/>
      <c r="LAL76" s="28"/>
      <c r="LAM76" s="28"/>
      <c r="LAN76" s="28"/>
      <c r="LAO76" s="28"/>
      <c r="LAP76" s="28"/>
      <c r="LAQ76" s="28"/>
      <c r="LAR76" s="28"/>
      <c r="LAS76" s="28"/>
      <c r="LAT76" s="28"/>
      <c r="LAU76" s="28"/>
      <c r="LAV76" s="28"/>
      <c r="LAW76" s="28"/>
      <c r="LAX76" s="28"/>
      <c r="LAY76" s="28"/>
      <c r="LAZ76" s="28"/>
      <c r="LBA76" s="28"/>
      <c r="LBB76" s="28"/>
      <c r="LBC76" s="28"/>
      <c r="LBD76" s="28"/>
      <c r="LBE76" s="28"/>
      <c r="LBF76" s="28"/>
      <c r="LBG76" s="28"/>
      <c r="LBH76" s="28"/>
      <c r="LBI76" s="28"/>
      <c r="LBJ76" s="28"/>
      <c r="LBK76" s="28"/>
      <c r="LBL76" s="28"/>
      <c r="LBM76" s="28"/>
      <c r="LBN76" s="28"/>
      <c r="LBO76" s="28"/>
      <c r="LBP76" s="28"/>
      <c r="LBQ76" s="28"/>
      <c r="LBR76" s="28"/>
      <c r="LBS76" s="28"/>
      <c r="LBT76" s="28"/>
      <c r="LBU76" s="28"/>
      <c r="LBV76" s="28"/>
      <c r="LBW76" s="28"/>
      <c r="LBX76" s="28"/>
      <c r="LBY76" s="28"/>
      <c r="LBZ76" s="28"/>
      <c r="LCA76" s="28"/>
      <c r="LCB76" s="28"/>
      <c r="LCC76" s="28"/>
      <c r="LCD76" s="28"/>
      <c r="LCE76" s="28"/>
      <c r="LCF76" s="28"/>
      <c r="LCG76" s="28"/>
      <c r="LCH76" s="28"/>
      <c r="LCI76" s="28"/>
      <c r="LCJ76" s="28"/>
      <c r="LCK76" s="28"/>
      <c r="LCL76" s="28"/>
      <c r="LCM76" s="28"/>
      <c r="LCN76" s="28"/>
      <c r="LCO76" s="28"/>
      <c r="LCP76" s="28"/>
      <c r="LCQ76" s="28"/>
      <c r="LCR76" s="28"/>
      <c r="LCS76" s="28"/>
      <c r="LCT76" s="28"/>
      <c r="LCU76" s="28"/>
      <c r="LCV76" s="28"/>
      <c r="LCW76" s="28"/>
      <c r="LCX76" s="28"/>
      <c r="LCY76" s="28"/>
      <c r="LCZ76" s="28"/>
      <c r="LDA76" s="28"/>
      <c r="LDB76" s="28"/>
      <c r="LDC76" s="28"/>
      <c r="LDD76" s="28"/>
      <c r="LDE76" s="28"/>
      <c r="LDF76" s="28"/>
      <c r="LDG76" s="28"/>
      <c r="LDH76" s="28"/>
      <c r="LDI76" s="28"/>
      <c r="LDJ76" s="28"/>
      <c r="LDK76" s="28"/>
      <c r="LDL76" s="28"/>
      <c r="LDM76" s="28"/>
      <c r="LDN76" s="28"/>
      <c r="LDO76" s="28"/>
      <c r="LDP76" s="28"/>
      <c r="LDQ76" s="28"/>
      <c r="LDR76" s="28"/>
      <c r="LDS76" s="28"/>
      <c r="LDT76" s="28"/>
      <c r="LDU76" s="28"/>
      <c r="LDV76" s="28"/>
      <c r="LDW76" s="28"/>
      <c r="LDX76" s="28"/>
      <c r="LDY76" s="28"/>
      <c r="LDZ76" s="28"/>
      <c r="LEA76" s="28"/>
      <c r="LEB76" s="28"/>
      <c r="LEC76" s="28"/>
      <c r="LED76" s="28"/>
      <c r="LEE76" s="28"/>
      <c r="LEF76" s="28"/>
      <c r="LEG76" s="28"/>
      <c r="LEH76" s="28"/>
      <c r="LEI76" s="28"/>
      <c r="LEJ76" s="28"/>
      <c r="LEK76" s="28"/>
      <c r="LEL76" s="28"/>
      <c r="LEM76" s="28"/>
      <c r="LEN76" s="28"/>
      <c r="LEO76" s="28"/>
      <c r="LEP76" s="28"/>
      <c r="LEQ76" s="28"/>
      <c r="LER76" s="28"/>
      <c r="LES76" s="28"/>
      <c r="LET76" s="28"/>
      <c r="LEU76" s="28"/>
      <c r="LEV76" s="28"/>
      <c r="LEW76" s="28"/>
      <c r="LEX76" s="28"/>
      <c r="LEY76" s="28"/>
      <c r="LEZ76" s="28"/>
      <c r="LFA76" s="28"/>
      <c r="LFB76" s="28"/>
      <c r="LFC76" s="28"/>
      <c r="LFD76" s="28"/>
      <c r="LFE76" s="28"/>
      <c r="LFF76" s="28"/>
      <c r="LFG76" s="28"/>
      <c r="LFH76" s="28"/>
      <c r="LFI76" s="28"/>
      <c r="LFJ76" s="28"/>
      <c r="LFK76" s="28"/>
      <c r="LFL76" s="28"/>
      <c r="LFM76" s="28"/>
      <c r="LFN76" s="28"/>
      <c r="LFO76" s="28"/>
      <c r="LFP76" s="28"/>
      <c r="LFQ76" s="28"/>
      <c r="LFR76" s="28"/>
      <c r="LFS76" s="28"/>
      <c r="LFT76" s="28"/>
      <c r="LFU76" s="28"/>
      <c r="LFV76" s="28"/>
      <c r="LFW76" s="28"/>
      <c r="LFX76" s="28"/>
      <c r="LFY76" s="28"/>
      <c r="LFZ76" s="28"/>
      <c r="LGA76" s="28"/>
      <c r="LGB76" s="28"/>
      <c r="LGC76" s="28"/>
      <c r="LGD76" s="28"/>
      <c r="LGE76" s="28"/>
      <c r="LGF76" s="28"/>
      <c r="LGG76" s="28"/>
      <c r="LGH76" s="28"/>
      <c r="LGI76" s="28"/>
      <c r="LGJ76" s="28"/>
      <c r="LGK76" s="28"/>
      <c r="LGL76" s="28"/>
      <c r="LGM76" s="28"/>
      <c r="LGN76" s="28"/>
      <c r="LGO76" s="28"/>
      <c r="LGP76" s="28"/>
      <c r="LGQ76" s="28"/>
      <c r="LGR76" s="28"/>
      <c r="LGS76" s="28"/>
      <c r="LGT76" s="28"/>
      <c r="LGU76" s="28"/>
      <c r="LGV76" s="28"/>
      <c r="LGW76" s="28"/>
      <c r="LGX76" s="28"/>
      <c r="LGY76" s="28"/>
      <c r="LGZ76" s="28"/>
      <c r="LHA76" s="28"/>
      <c r="LHB76" s="28"/>
      <c r="LHC76" s="28"/>
      <c r="LHD76" s="28"/>
      <c r="LHE76" s="28"/>
      <c r="LHF76" s="28"/>
      <c r="LHG76" s="28"/>
      <c r="LHH76" s="28"/>
      <c r="LHI76" s="28"/>
      <c r="LHJ76" s="28"/>
      <c r="LHK76" s="28"/>
      <c r="LHL76" s="28"/>
      <c r="LHM76" s="28"/>
      <c r="LHN76" s="28"/>
      <c r="LHO76" s="28"/>
      <c r="LHP76" s="28"/>
      <c r="LHQ76" s="28"/>
      <c r="LHR76" s="28"/>
      <c r="LHS76" s="28"/>
      <c r="LHT76" s="28"/>
      <c r="LHU76" s="28"/>
      <c r="LHV76" s="28"/>
      <c r="LHW76" s="28"/>
      <c r="LHX76" s="28"/>
      <c r="LHY76" s="28"/>
      <c r="LHZ76" s="28"/>
      <c r="LIA76" s="28"/>
      <c r="LIB76" s="28"/>
      <c r="LIC76" s="28"/>
      <c r="LID76" s="28"/>
      <c r="LIE76" s="28"/>
      <c r="LIF76" s="28"/>
      <c r="LIG76" s="28"/>
      <c r="LIH76" s="28"/>
      <c r="LII76" s="28"/>
      <c r="LIJ76" s="28"/>
      <c r="LIK76" s="28"/>
      <c r="LIL76" s="28"/>
      <c r="LIM76" s="28"/>
      <c r="LIN76" s="28"/>
      <c r="LIO76" s="28"/>
      <c r="LIP76" s="28"/>
      <c r="LIQ76" s="28"/>
      <c r="LIR76" s="28"/>
      <c r="LIS76" s="28"/>
      <c r="LIT76" s="28"/>
      <c r="LIU76" s="28"/>
      <c r="LIV76" s="28"/>
      <c r="LIW76" s="28"/>
      <c r="LIX76" s="28"/>
      <c r="LIY76" s="28"/>
      <c r="LIZ76" s="28"/>
      <c r="LJA76" s="28"/>
      <c r="LJB76" s="28"/>
      <c r="LJC76" s="28"/>
      <c r="LJD76" s="28"/>
      <c r="LJE76" s="28"/>
      <c r="LJF76" s="28"/>
      <c r="LJG76" s="28"/>
      <c r="LJH76" s="28"/>
      <c r="LJI76" s="28"/>
      <c r="LJJ76" s="28"/>
      <c r="LJK76" s="28"/>
      <c r="LJL76" s="28"/>
      <c r="LJM76" s="28"/>
      <c r="LJN76" s="28"/>
      <c r="LJO76" s="28"/>
      <c r="LJP76" s="28"/>
      <c r="LJQ76" s="28"/>
      <c r="LJR76" s="28"/>
      <c r="LJS76" s="28"/>
      <c r="LJT76" s="28"/>
      <c r="LJU76" s="28"/>
      <c r="LJV76" s="28"/>
      <c r="LJW76" s="28"/>
      <c r="LJX76" s="28"/>
      <c r="LJY76" s="28"/>
      <c r="LJZ76" s="28"/>
      <c r="LKA76" s="28"/>
      <c r="LKB76" s="28"/>
      <c r="LKC76" s="28"/>
      <c r="LKD76" s="28"/>
      <c r="LKE76" s="28"/>
      <c r="LKF76" s="28"/>
      <c r="LKG76" s="28"/>
      <c r="LKH76" s="28"/>
      <c r="LKI76" s="28"/>
      <c r="LKJ76" s="28"/>
      <c r="LKK76" s="28"/>
      <c r="LKL76" s="28"/>
      <c r="LKM76" s="28"/>
      <c r="LKN76" s="28"/>
      <c r="LKO76" s="28"/>
      <c r="LKP76" s="28"/>
      <c r="LKQ76" s="28"/>
      <c r="LKR76" s="28"/>
      <c r="LKS76" s="28"/>
      <c r="LKT76" s="28"/>
      <c r="LKU76" s="28"/>
      <c r="LKV76" s="28"/>
      <c r="LKW76" s="28"/>
      <c r="LKX76" s="28"/>
      <c r="LKY76" s="28"/>
      <c r="LKZ76" s="28"/>
      <c r="LLA76" s="28"/>
      <c r="LLB76" s="28"/>
      <c r="LLC76" s="28"/>
      <c r="LLD76" s="28"/>
      <c r="LLE76" s="28"/>
      <c r="LLF76" s="28"/>
      <c r="LLG76" s="28"/>
      <c r="LLH76" s="28"/>
      <c r="LLI76" s="28"/>
      <c r="LLJ76" s="28"/>
      <c r="LLK76" s="28"/>
      <c r="LLL76" s="28"/>
      <c r="LLM76" s="28"/>
      <c r="LLN76" s="28"/>
      <c r="LLO76" s="28"/>
      <c r="LLP76" s="28"/>
      <c r="LLQ76" s="28"/>
      <c r="LLR76" s="28"/>
      <c r="LLS76" s="28"/>
      <c r="LLT76" s="28"/>
      <c r="LLU76" s="28"/>
      <c r="LLV76" s="28"/>
      <c r="LLW76" s="28"/>
      <c r="LLX76" s="28"/>
      <c r="LLY76" s="28"/>
      <c r="LLZ76" s="28"/>
      <c r="LMA76" s="28"/>
      <c r="LMB76" s="28"/>
      <c r="LMC76" s="28"/>
      <c r="LMD76" s="28"/>
      <c r="LME76" s="28"/>
      <c r="LMF76" s="28"/>
      <c r="LMG76" s="28"/>
      <c r="LMH76" s="28"/>
      <c r="LMI76" s="28"/>
      <c r="LMJ76" s="28"/>
      <c r="LMK76" s="28"/>
      <c r="LML76" s="28"/>
      <c r="LMM76" s="28"/>
      <c r="LMN76" s="28"/>
      <c r="LMO76" s="28"/>
      <c r="LMP76" s="28"/>
      <c r="LMQ76" s="28"/>
      <c r="LMR76" s="28"/>
      <c r="LMS76" s="28"/>
      <c r="LMT76" s="28"/>
      <c r="LMU76" s="28"/>
      <c r="LMV76" s="28"/>
      <c r="LMW76" s="28"/>
      <c r="LMX76" s="28"/>
      <c r="LMY76" s="28"/>
      <c r="LMZ76" s="28"/>
      <c r="LNA76" s="28"/>
      <c r="LNB76" s="28"/>
      <c r="LNC76" s="28"/>
      <c r="LND76" s="28"/>
      <c r="LNE76" s="28"/>
      <c r="LNF76" s="28"/>
      <c r="LNG76" s="28"/>
      <c r="LNH76" s="28"/>
      <c r="LNI76" s="28"/>
      <c r="LNJ76" s="28"/>
      <c r="LNK76" s="28"/>
      <c r="LNL76" s="28"/>
      <c r="LNM76" s="28"/>
      <c r="LNN76" s="28"/>
      <c r="LNO76" s="28"/>
      <c r="LNP76" s="28"/>
      <c r="LNQ76" s="28"/>
      <c r="LNR76" s="28"/>
      <c r="LNS76" s="28"/>
      <c r="LNT76" s="28"/>
      <c r="LNU76" s="28"/>
      <c r="LNV76" s="28"/>
      <c r="LNW76" s="28"/>
      <c r="LNX76" s="28"/>
      <c r="LNY76" s="28"/>
      <c r="LNZ76" s="28"/>
      <c r="LOA76" s="28"/>
      <c r="LOB76" s="28"/>
      <c r="LOC76" s="28"/>
      <c r="LOD76" s="28"/>
      <c r="LOE76" s="28"/>
      <c r="LOF76" s="28"/>
      <c r="LOG76" s="28"/>
      <c r="LOH76" s="28"/>
      <c r="LOI76" s="28"/>
      <c r="LOJ76" s="28"/>
      <c r="LOK76" s="28"/>
      <c r="LOL76" s="28"/>
      <c r="LOM76" s="28"/>
      <c r="LON76" s="28"/>
      <c r="LOO76" s="28"/>
      <c r="LOP76" s="28"/>
      <c r="LOQ76" s="28"/>
      <c r="LOR76" s="28"/>
      <c r="LOS76" s="28"/>
      <c r="LOT76" s="28"/>
      <c r="LOU76" s="28"/>
      <c r="LOV76" s="28"/>
      <c r="LOW76" s="28"/>
      <c r="LOX76" s="28"/>
      <c r="LOY76" s="28"/>
      <c r="LOZ76" s="28"/>
      <c r="LPA76" s="28"/>
      <c r="LPB76" s="28"/>
      <c r="LPC76" s="28"/>
      <c r="LPD76" s="28"/>
      <c r="LPE76" s="28"/>
      <c r="LPF76" s="28"/>
      <c r="LPG76" s="28"/>
      <c r="LPH76" s="28"/>
      <c r="LPI76" s="28"/>
      <c r="LPJ76" s="28"/>
      <c r="LPK76" s="28"/>
      <c r="LPL76" s="28"/>
      <c r="LPM76" s="28"/>
      <c r="LPN76" s="28"/>
      <c r="LPO76" s="28"/>
      <c r="LPP76" s="28"/>
      <c r="LPQ76" s="28"/>
      <c r="LPR76" s="28"/>
      <c r="LPS76" s="28"/>
      <c r="LPT76" s="28"/>
      <c r="LPU76" s="28"/>
      <c r="LPV76" s="28"/>
      <c r="LPW76" s="28"/>
      <c r="LPX76" s="28"/>
      <c r="LPY76" s="28"/>
      <c r="LPZ76" s="28"/>
      <c r="LQA76" s="28"/>
      <c r="LQB76" s="28"/>
      <c r="LQC76" s="28"/>
      <c r="LQD76" s="28"/>
      <c r="LQE76" s="28"/>
      <c r="LQF76" s="28"/>
      <c r="LQG76" s="28"/>
      <c r="LQH76" s="28"/>
      <c r="LQI76" s="28"/>
      <c r="LQJ76" s="28"/>
      <c r="LQK76" s="28"/>
      <c r="LQL76" s="28"/>
      <c r="LQM76" s="28"/>
      <c r="LQN76" s="28"/>
      <c r="LQO76" s="28"/>
      <c r="LQP76" s="28"/>
      <c r="LQQ76" s="28"/>
      <c r="LQR76" s="28"/>
      <c r="LQS76" s="28"/>
      <c r="LQT76" s="28"/>
      <c r="LQU76" s="28"/>
      <c r="LQV76" s="28"/>
      <c r="LQW76" s="28"/>
      <c r="LQX76" s="28"/>
      <c r="LQY76" s="28"/>
      <c r="LQZ76" s="28"/>
      <c r="LRA76" s="28"/>
      <c r="LRB76" s="28"/>
      <c r="LRC76" s="28"/>
      <c r="LRD76" s="28"/>
      <c r="LRE76" s="28"/>
      <c r="LRF76" s="28"/>
      <c r="LRG76" s="28"/>
      <c r="LRH76" s="28"/>
      <c r="LRI76" s="28"/>
      <c r="LRJ76" s="28"/>
      <c r="LRK76" s="28"/>
      <c r="LRL76" s="28"/>
      <c r="LRM76" s="28"/>
      <c r="LRN76" s="28"/>
      <c r="LRO76" s="28"/>
      <c r="LRP76" s="28"/>
      <c r="LRQ76" s="28"/>
      <c r="LRR76" s="28"/>
      <c r="LRS76" s="28"/>
      <c r="LRT76" s="28"/>
      <c r="LRU76" s="28"/>
      <c r="LRV76" s="28"/>
      <c r="LRW76" s="28"/>
      <c r="LRX76" s="28"/>
      <c r="LRY76" s="28"/>
      <c r="LRZ76" s="28"/>
      <c r="LSA76" s="28"/>
      <c r="LSB76" s="28"/>
      <c r="LSC76" s="28"/>
      <c r="LSD76" s="28"/>
      <c r="LSE76" s="28"/>
      <c r="LSF76" s="28"/>
      <c r="LSG76" s="28"/>
      <c r="LSH76" s="28"/>
      <c r="LSI76" s="28"/>
      <c r="LSJ76" s="28"/>
      <c r="LSK76" s="28"/>
      <c r="LSL76" s="28"/>
      <c r="LSM76" s="28"/>
      <c r="LSN76" s="28"/>
      <c r="LSO76" s="28"/>
      <c r="LSP76" s="28"/>
      <c r="LSQ76" s="28"/>
      <c r="LSR76" s="28"/>
      <c r="LSS76" s="28"/>
      <c r="LST76" s="28"/>
      <c r="LSU76" s="28"/>
      <c r="LSV76" s="28"/>
      <c r="LSW76" s="28"/>
      <c r="LSX76" s="28"/>
      <c r="LSY76" s="28"/>
      <c r="LSZ76" s="28"/>
      <c r="LTA76" s="28"/>
      <c r="LTB76" s="28"/>
      <c r="LTC76" s="28"/>
      <c r="LTD76" s="28"/>
      <c r="LTE76" s="28"/>
      <c r="LTF76" s="28"/>
      <c r="LTG76" s="28"/>
      <c r="LTH76" s="28"/>
      <c r="LTI76" s="28"/>
      <c r="LTJ76" s="28"/>
      <c r="LTK76" s="28"/>
      <c r="LTL76" s="28"/>
      <c r="LTM76" s="28"/>
      <c r="LTN76" s="28"/>
      <c r="LTO76" s="28"/>
      <c r="LTP76" s="28"/>
      <c r="LTQ76" s="28"/>
      <c r="LTR76" s="28"/>
      <c r="LTS76" s="28"/>
      <c r="LTT76" s="28"/>
      <c r="LTU76" s="28"/>
      <c r="LTV76" s="28"/>
      <c r="LTW76" s="28"/>
      <c r="LTX76" s="28"/>
      <c r="LTY76" s="28"/>
      <c r="LTZ76" s="28"/>
      <c r="LUA76" s="28"/>
      <c r="LUB76" s="28"/>
      <c r="LUC76" s="28"/>
      <c r="LUD76" s="28"/>
      <c r="LUE76" s="28"/>
      <c r="LUF76" s="28"/>
      <c r="LUG76" s="28"/>
      <c r="LUH76" s="28"/>
      <c r="LUI76" s="28"/>
      <c r="LUJ76" s="28"/>
      <c r="LUK76" s="28"/>
      <c r="LUL76" s="28"/>
      <c r="LUM76" s="28"/>
      <c r="LUN76" s="28"/>
      <c r="LUO76" s="28"/>
      <c r="LUP76" s="28"/>
      <c r="LUQ76" s="28"/>
      <c r="LUR76" s="28"/>
      <c r="LUS76" s="28"/>
      <c r="LUT76" s="28"/>
      <c r="LUU76" s="28"/>
      <c r="LUV76" s="28"/>
      <c r="LUW76" s="28"/>
      <c r="LUX76" s="28"/>
      <c r="LUY76" s="28"/>
      <c r="LUZ76" s="28"/>
      <c r="LVA76" s="28"/>
      <c r="LVB76" s="28"/>
      <c r="LVC76" s="28"/>
      <c r="LVD76" s="28"/>
      <c r="LVE76" s="28"/>
      <c r="LVF76" s="28"/>
      <c r="LVG76" s="28"/>
      <c r="LVH76" s="28"/>
      <c r="LVI76" s="28"/>
      <c r="LVJ76" s="28"/>
      <c r="LVK76" s="28"/>
      <c r="LVL76" s="28"/>
      <c r="LVM76" s="28"/>
      <c r="LVN76" s="28"/>
      <c r="LVO76" s="28"/>
      <c r="LVP76" s="28"/>
      <c r="LVQ76" s="28"/>
      <c r="LVR76" s="28"/>
      <c r="LVS76" s="28"/>
      <c r="LVT76" s="28"/>
      <c r="LVU76" s="28"/>
      <c r="LVV76" s="28"/>
      <c r="LVW76" s="28"/>
      <c r="LVX76" s="28"/>
      <c r="LVY76" s="28"/>
      <c r="LVZ76" s="28"/>
      <c r="LWA76" s="28"/>
      <c r="LWB76" s="28"/>
      <c r="LWC76" s="28"/>
      <c r="LWD76" s="28"/>
      <c r="LWE76" s="28"/>
      <c r="LWF76" s="28"/>
      <c r="LWG76" s="28"/>
      <c r="LWH76" s="28"/>
      <c r="LWI76" s="28"/>
      <c r="LWJ76" s="28"/>
      <c r="LWK76" s="28"/>
      <c r="LWL76" s="28"/>
      <c r="LWM76" s="28"/>
      <c r="LWN76" s="28"/>
      <c r="LWO76" s="28"/>
      <c r="LWP76" s="28"/>
      <c r="LWQ76" s="28"/>
      <c r="LWR76" s="28"/>
      <c r="LWS76" s="28"/>
      <c r="LWT76" s="28"/>
      <c r="LWU76" s="28"/>
      <c r="LWV76" s="28"/>
      <c r="LWW76" s="28"/>
      <c r="LWX76" s="28"/>
      <c r="LWY76" s="28"/>
      <c r="LWZ76" s="28"/>
      <c r="LXA76" s="28"/>
      <c r="LXB76" s="28"/>
      <c r="LXC76" s="28"/>
      <c r="LXD76" s="28"/>
      <c r="LXE76" s="28"/>
      <c r="LXF76" s="28"/>
      <c r="LXG76" s="28"/>
      <c r="LXH76" s="28"/>
      <c r="LXI76" s="28"/>
      <c r="LXJ76" s="28"/>
      <c r="LXK76" s="28"/>
      <c r="LXL76" s="28"/>
      <c r="LXM76" s="28"/>
      <c r="LXN76" s="28"/>
      <c r="LXO76" s="28"/>
      <c r="LXP76" s="28"/>
      <c r="LXQ76" s="28"/>
      <c r="LXR76" s="28"/>
      <c r="LXS76" s="28"/>
      <c r="LXT76" s="28"/>
      <c r="LXU76" s="28"/>
      <c r="LXV76" s="28"/>
      <c r="LXW76" s="28"/>
      <c r="LXX76" s="28"/>
      <c r="LXY76" s="28"/>
      <c r="LXZ76" s="28"/>
      <c r="LYA76" s="28"/>
      <c r="LYB76" s="28"/>
      <c r="LYC76" s="28"/>
      <c r="LYD76" s="28"/>
      <c r="LYE76" s="28"/>
      <c r="LYF76" s="28"/>
      <c r="LYG76" s="28"/>
      <c r="LYH76" s="28"/>
      <c r="LYI76" s="28"/>
      <c r="LYJ76" s="28"/>
      <c r="LYK76" s="28"/>
      <c r="LYL76" s="28"/>
      <c r="LYM76" s="28"/>
      <c r="LYN76" s="28"/>
      <c r="LYO76" s="28"/>
      <c r="LYP76" s="28"/>
      <c r="LYQ76" s="28"/>
      <c r="LYR76" s="28"/>
      <c r="LYS76" s="28"/>
      <c r="LYT76" s="28"/>
      <c r="LYU76" s="28"/>
      <c r="LYV76" s="28"/>
      <c r="LYW76" s="28"/>
      <c r="LYX76" s="28"/>
      <c r="LYY76" s="28"/>
      <c r="LYZ76" s="28"/>
      <c r="LZA76" s="28"/>
      <c r="LZB76" s="28"/>
      <c r="LZC76" s="28"/>
      <c r="LZD76" s="28"/>
      <c r="LZE76" s="28"/>
      <c r="LZF76" s="28"/>
      <c r="LZG76" s="28"/>
      <c r="LZH76" s="28"/>
      <c r="LZI76" s="28"/>
      <c r="LZJ76" s="28"/>
      <c r="LZK76" s="28"/>
      <c r="LZL76" s="28"/>
      <c r="LZM76" s="28"/>
      <c r="LZN76" s="28"/>
      <c r="LZO76" s="28"/>
      <c r="LZP76" s="28"/>
      <c r="LZQ76" s="28"/>
      <c r="LZR76" s="28"/>
      <c r="LZS76" s="28"/>
      <c r="LZT76" s="28"/>
      <c r="LZU76" s="28"/>
      <c r="LZV76" s="28"/>
      <c r="LZW76" s="28"/>
      <c r="LZX76" s="28"/>
      <c r="LZY76" s="28"/>
      <c r="LZZ76" s="28"/>
      <c r="MAA76" s="28"/>
      <c r="MAB76" s="28"/>
      <c r="MAC76" s="28"/>
      <c r="MAD76" s="28"/>
      <c r="MAE76" s="28"/>
      <c r="MAF76" s="28"/>
      <c r="MAG76" s="28"/>
      <c r="MAH76" s="28"/>
      <c r="MAI76" s="28"/>
      <c r="MAJ76" s="28"/>
      <c r="MAK76" s="28"/>
      <c r="MAL76" s="28"/>
      <c r="MAM76" s="28"/>
      <c r="MAN76" s="28"/>
      <c r="MAO76" s="28"/>
      <c r="MAP76" s="28"/>
      <c r="MAQ76" s="28"/>
      <c r="MAR76" s="28"/>
      <c r="MAS76" s="28"/>
      <c r="MAT76" s="28"/>
      <c r="MAU76" s="28"/>
      <c r="MAV76" s="28"/>
      <c r="MAW76" s="28"/>
      <c r="MAX76" s="28"/>
      <c r="MAY76" s="28"/>
      <c r="MAZ76" s="28"/>
      <c r="MBA76" s="28"/>
      <c r="MBB76" s="28"/>
      <c r="MBC76" s="28"/>
      <c r="MBD76" s="28"/>
      <c r="MBE76" s="28"/>
      <c r="MBF76" s="28"/>
      <c r="MBG76" s="28"/>
      <c r="MBH76" s="28"/>
      <c r="MBI76" s="28"/>
      <c r="MBJ76" s="28"/>
      <c r="MBK76" s="28"/>
      <c r="MBL76" s="28"/>
      <c r="MBM76" s="28"/>
      <c r="MBN76" s="28"/>
      <c r="MBO76" s="28"/>
      <c r="MBP76" s="28"/>
      <c r="MBQ76" s="28"/>
      <c r="MBR76" s="28"/>
      <c r="MBS76" s="28"/>
      <c r="MBT76" s="28"/>
      <c r="MBU76" s="28"/>
      <c r="MBV76" s="28"/>
      <c r="MBW76" s="28"/>
      <c r="MBX76" s="28"/>
      <c r="MBY76" s="28"/>
      <c r="MBZ76" s="28"/>
      <c r="MCA76" s="28"/>
      <c r="MCB76" s="28"/>
      <c r="MCC76" s="28"/>
      <c r="MCD76" s="28"/>
      <c r="MCE76" s="28"/>
      <c r="MCF76" s="28"/>
      <c r="MCG76" s="28"/>
      <c r="MCH76" s="28"/>
      <c r="MCI76" s="28"/>
      <c r="MCJ76" s="28"/>
      <c r="MCK76" s="28"/>
      <c r="MCL76" s="28"/>
      <c r="MCM76" s="28"/>
      <c r="MCN76" s="28"/>
      <c r="MCO76" s="28"/>
      <c r="MCP76" s="28"/>
      <c r="MCQ76" s="28"/>
      <c r="MCR76" s="28"/>
      <c r="MCS76" s="28"/>
      <c r="MCT76" s="28"/>
      <c r="MCU76" s="28"/>
      <c r="MCV76" s="28"/>
      <c r="MCW76" s="28"/>
      <c r="MCX76" s="28"/>
      <c r="MCY76" s="28"/>
      <c r="MCZ76" s="28"/>
      <c r="MDA76" s="28"/>
      <c r="MDB76" s="28"/>
      <c r="MDC76" s="28"/>
      <c r="MDD76" s="28"/>
      <c r="MDE76" s="28"/>
      <c r="MDF76" s="28"/>
      <c r="MDG76" s="28"/>
      <c r="MDH76" s="28"/>
      <c r="MDI76" s="28"/>
      <c r="MDJ76" s="28"/>
      <c r="MDK76" s="28"/>
      <c r="MDL76" s="28"/>
      <c r="MDM76" s="28"/>
      <c r="MDN76" s="28"/>
      <c r="MDO76" s="28"/>
      <c r="MDP76" s="28"/>
      <c r="MDQ76" s="28"/>
      <c r="MDR76" s="28"/>
      <c r="MDS76" s="28"/>
      <c r="MDT76" s="28"/>
      <c r="MDU76" s="28"/>
      <c r="MDV76" s="28"/>
      <c r="MDW76" s="28"/>
      <c r="MDX76" s="28"/>
      <c r="MDY76" s="28"/>
      <c r="MDZ76" s="28"/>
      <c r="MEA76" s="28"/>
      <c r="MEB76" s="28"/>
      <c r="MEC76" s="28"/>
      <c r="MED76" s="28"/>
      <c r="MEE76" s="28"/>
      <c r="MEF76" s="28"/>
      <c r="MEG76" s="28"/>
      <c r="MEH76" s="28"/>
      <c r="MEI76" s="28"/>
      <c r="MEJ76" s="28"/>
      <c r="MEK76" s="28"/>
      <c r="MEL76" s="28"/>
      <c r="MEM76" s="28"/>
      <c r="MEN76" s="28"/>
      <c r="MEO76" s="28"/>
      <c r="MEP76" s="28"/>
      <c r="MEQ76" s="28"/>
      <c r="MER76" s="28"/>
      <c r="MES76" s="28"/>
      <c r="MET76" s="28"/>
      <c r="MEU76" s="28"/>
      <c r="MEV76" s="28"/>
      <c r="MEW76" s="28"/>
      <c r="MEX76" s="28"/>
      <c r="MEY76" s="28"/>
      <c r="MEZ76" s="28"/>
      <c r="MFA76" s="28"/>
      <c r="MFB76" s="28"/>
      <c r="MFC76" s="28"/>
      <c r="MFD76" s="28"/>
      <c r="MFE76" s="28"/>
      <c r="MFF76" s="28"/>
      <c r="MFG76" s="28"/>
      <c r="MFH76" s="28"/>
      <c r="MFI76" s="28"/>
      <c r="MFJ76" s="28"/>
      <c r="MFK76" s="28"/>
      <c r="MFL76" s="28"/>
      <c r="MFM76" s="28"/>
      <c r="MFN76" s="28"/>
      <c r="MFO76" s="28"/>
      <c r="MFP76" s="28"/>
      <c r="MFQ76" s="28"/>
      <c r="MFR76" s="28"/>
      <c r="MFS76" s="28"/>
      <c r="MFT76" s="28"/>
      <c r="MFU76" s="28"/>
      <c r="MFV76" s="28"/>
      <c r="MFW76" s="28"/>
      <c r="MFX76" s="28"/>
      <c r="MFY76" s="28"/>
      <c r="MFZ76" s="28"/>
      <c r="MGA76" s="28"/>
      <c r="MGB76" s="28"/>
      <c r="MGC76" s="28"/>
      <c r="MGD76" s="28"/>
      <c r="MGE76" s="28"/>
      <c r="MGF76" s="28"/>
      <c r="MGG76" s="28"/>
      <c r="MGH76" s="28"/>
      <c r="MGI76" s="28"/>
      <c r="MGJ76" s="28"/>
      <c r="MGK76" s="28"/>
      <c r="MGL76" s="28"/>
      <c r="MGM76" s="28"/>
      <c r="MGN76" s="28"/>
      <c r="MGO76" s="28"/>
      <c r="MGP76" s="28"/>
      <c r="MGQ76" s="28"/>
      <c r="MGR76" s="28"/>
      <c r="MGS76" s="28"/>
      <c r="MGT76" s="28"/>
      <c r="MGU76" s="28"/>
      <c r="MGV76" s="28"/>
      <c r="MGW76" s="28"/>
      <c r="MGX76" s="28"/>
      <c r="MGY76" s="28"/>
      <c r="MGZ76" s="28"/>
      <c r="MHA76" s="28"/>
      <c r="MHB76" s="28"/>
      <c r="MHC76" s="28"/>
      <c r="MHD76" s="28"/>
      <c r="MHE76" s="28"/>
      <c r="MHF76" s="28"/>
      <c r="MHG76" s="28"/>
      <c r="MHH76" s="28"/>
      <c r="MHI76" s="28"/>
      <c r="MHJ76" s="28"/>
      <c r="MHK76" s="28"/>
      <c r="MHL76" s="28"/>
      <c r="MHM76" s="28"/>
      <c r="MHN76" s="28"/>
      <c r="MHO76" s="28"/>
      <c r="MHP76" s="28"/>
      <c r="MHQ76" s="28"/>
      <c r="MHR76" s="28"/>
      <c r="MHS76" s="28"/>
      <c r="MHT76" s="28"/>
      <c r="MHU76" s="28"/>
      <c r="MHV76" s="28"/>
      <c r="MHW76" s="28"/>
      <c r="MHX76" s="28"/>
      <c r="MHY76" s="28"/>
      <c r="MHZ76" s="28"/>
      <c r="MIA76" s="28"/>
      <c r="MIB76" s="28"/>
      <c r="MIC76" s="28"/>
      <c r="MID76" s="28"/>
      <c r="MIE76" s="28"/>
      <c r="MIF76" s="28"/>
      <c r="MIG76" s="28"/>
      <c r="MIH76" s="28"/>
      <c r="MII76" s="28"/>
      <c r="MIJ76" s="28"/>
      <c r="MIK76" s="28"/>
      <c r="MIL76" s="28"/>
      <c r="MIM76" s="28"/>
      <c r="MIN76" s="28"/>
      <c r="MIO76" s="28"/>
      <c r="MIP76" s="28"/>
      <c r="MIQ76" s="28"/>
      <c r="MIR76" s="28"/>
      <c r="MIS76" s="28"/>
      <c r="MIT76" s="28"/>
      <c r="MIU76" s="28"/>
      <c r="MIV76" s="28"/>
      <c r="MIW76" s="28"/>
      <c r="MIX76" s="28"/>
      <c r="MIY76" s="28"/>
      <c r="MIZ76" s="28"/>
      <c r="MJA76" s="28"/>
      <c r="MJB76" s="28"/>
      <c r="MJC76" s="28"/>
      <c r="MJD76" s="28"/>
      <c r="MJE76" s="28"/>
      <c r="MJF76" s="28"/>
      <c r="MJG76" s="28"/>
      <c r="MJH76" s="28"/>
      <c r="MJI76" s="28"/>
      <c r="MJJ76" s="28"/>
      <c r="MJK76" s="28"/>
      <c r="MJL76" s="28"/>
      <c r="MJM76" s="28"/>
      <c r="MJN76" s="28"/>
      <c r="MJO76" s="28"/>
      <c r="MJP76" s="28"/>
      <c r="MJQ76" s="28"/>
      <c r="MJR76" s="28"/>
      <c r="MJS76" s="28"/>
      <c r="MJT76" s="28"/>
      <c r="MJU76" s="28"/>
      <c r="MJV76" s="28"/>
      <c r="MJW76" s="28"/>
      <c r="MJX76" s="28"/>
      <c r="MJY76" s="28"/>
      <c r="MJZ76" s="28"/>
      <c r="MKA76" s="28"/>
      <c r="MKB76" s="28"/>
      <c r="MKC76" s="28"/>
      <c r="MKD76" s="28"/>
      <c r="MKE76" s="28"/>
      <c r="MKF76" s="28"/>
      <c r="MKG76" s="28"/>
      <c r="MKH76" s="28"/>
      <c r="MKI76" s="28"/>
      <c r="MKJ76" s="28"/>
      <c r="MKK76" s="28"/>
      <c r="MKL76" s="28"/>
      <c r="MKM76" s="28"/>
      <c r="MKN76" s="28"/>
      <c r="MKO76" s="28"/>
      <c r="MKP76" s="28"/>
      <c r="MKQ76" s="28"/>
      <c r="MKR76" s="28"/>
      <c r="MKS76" s="28"/>
      <c r="MKT76" s="28"/>
      <c r="MKU76" s="28"/>
      <c r="MKV76" s="28"/>
      <c r="MKW76" s="28"/>
      <c r="MKX76" s="28"/>
      <c r="MKY76" s="28"/>
      <c r="MKZ76" s="28"/>
      <c r="MLA76" s="28"/>
      <c r="MLB76" s="28"/>
      <c r="MLC76" s="28"/>
      <c r="MLD76" s="28"/>
      <c r="MLE76" s="28"/>
      <c r="MLF76" s="28"/>
      <c r="MLG76" s="28"/>
      <c r="MLH76" s="28"/>
      <c r="MLI76" s="28"/>
      <c r="MLJ76" s="28"/>
      <c r="MLK76" s="28"/>
      <c r="MLL76" s="28"/>
      <c r="MLM76" s="28"/>
      <c r="MLN76" s="28"/>
      <c r="MLO76" s="28"/>
      <c r="MLP76" s="28"/>
      <c r="MLQ76" s="28"/>
      <c r="MLR76" s="28"/>
      <c r="MLS76" s="28"/>
      <c r="MLT76" s="28"/>
      <c r="MLU76" s="28"/>
      <c r="MLV76" s="28"/>
      <c r="MLW76" s="28"/>
      <c r="MLX76" s="28"/>
      <c r="MLY76" s="28"/>
      <c r="MLZ76" s="28"/>
      <c r="MMA76" s="28"/>
      <c r="MMB76" s="28"/>
      <c r="MMC76" s="28"/>
      <c r="MMD76" s="28"/>
      <c r="MME76" s="28"/>
      <c r="MMF76" s="28"/>
      <c r="MMG76" s="28"/>
      <c r="MMH76" s="28"/>
      <c r="MMI76" s="28"/>
      <c r="MMJ76" s="28"/>
      <c r="MMK76" s="28"/>
      <c r="MML76" s="28"/>
      <c r="MMM76" s="28"/>
      <c r="MMN76" s="28"/>
      <c r="MMO76" s="28"/>
      <c r="MMP76" s="28"/>
      <c r="MMQ76" s="28"/>
      <c r="MMR76" s="28"/>
      <c r="MMS76" s="28"/>
      <c r="MMT76" s="28"/>
      <c r="MMU76" s="28"/>
      <c r="MMV76" s="28"/>
      <c r="MMW76" s="28"/>
      <c r="MMX76" s="28"/>
      <c r="MMY76" s="28"/>
      <c r="MMZ76" s="28"/>
      <c r="MNA76" s="28"/>
      <c r="MNB76" s="28"/>
      <c r="MNC76" s="28"/>
      <c r="MND76" s="28"/>
      <c r="MNE76" s="28"/>
      <c r="MNF76" s="28"/>
      <c r="MNG76" s="28"/>
      <c r="MNH76" s="28"/>
      <c r="MNI76" s="28"/>
      <c r="MNJ76" s="28"/>
      <c r="MNK76" s="28"/>
      <c r="MNL76" s="28"/>
      <c r="MNM76" s="28"/>
      <c r="MNN76" s="28"/>
      <c r="MNO76" s="28"/>
      <c r="MNP76" s="28"/>
      <c r="MNQ76" s="28"/>
      <c r="MNR76" s="28"/>
      <c r="MNS76" s="28"/>
      <c r="MNT76" s="28"/>
      <c r="MNU76" s="28"/>
      <c r="MNV76" s="28"/>
      <c r="MNW76" s="28"/>
      <c r="MNX76" s="28"/>
      <c r="MNY76" s="28"/>
      <c r="MNZ76" s="28"/>
      <c r="MOA76" s="28"/>
      <c r="MOB76" s="28"/>
      <c r="MOC76" s="28"/>
      <c r="MOD76" s="28"/>
      <c r="MOE76" s="28"/>
      <c r="MOF76" s="28"/>
      <c r="MOG76" s="28"/>
      <c r="MOH76" s="28"/>
      <c r="MOI76" s="28"/>
      <c r="MOJ76" s="28"/>
      <c r="MOK76" s="28"/>
      <c r="MOL76" s="28"/>
      <c r="MOM76" s="28"/>
      <c r="MON76" s="28"/>
      <c r="MOO76" s="28"/>
      <c r="MOP76" s="28"/>
      <c r="MOQ76" s="28"/>
      <c r="MOR76" s="28"/>
      <c r="MOS76" s="28"/>
      <c r="MOT76" s="28"/>
      <c r="MOU76" s="28"/>
      <c r="MOV76" s="28"/>
      <c r="MOW76" s="28"/>
      <c r="MOX76" s="28"/>
      <c r="MOY76" s="28"/>
      <c r="MOZ76" s="28"/>
      <c r="MPA76" s="28"/>
      <c r="MPB76" s="28"/>
      <c r="MPC76" s="28"/>
      <c r="MPD76" s="28"/>
      <c r="MPE76" s="28"/>
      <c r="MPF76" s="28"/>
      <c r="MPG76" s="28"/>
      <c r="MPH76" s="28"/>
      <c r="MPI76" s="28"/>
      <c r="MPJ76" s="28"/>
      <c r="MPK76" s="28"/>
      <c r="MPL76" s="28"/>
      <c r="MPM76" s="28"/>
      <c r="MPN76" s="28"/>
      <c r="MPO76" s="28"/>
      <c r="MPP76" s="28"/>
      <c r="MPQ76" s="28"/>
      <c r="MPR76" s="28"/>
      <c r="MPS76" s="28"/>
      <c r="MPT76" s="28"/>
      <c r="MPU76" s="28"/>
      <c r="MPV76" s="28"/>
      <c r="MPW76" s="28"/>
      <c r="MPX76" s="28"/>
      <c r="MPY76" s="28"/>
      <c r="MPZ76" s="28"/>
      <c r="MQA76" s="28"/>
      <c r="MQB76" s="28"/>
      <c r="MQC76" s="28"/>
      <c r="MQD76" s="28"/>
      <c r="MQE76" s="28"/>
      <c r="MQF76" s="28"/>
      <c r="MQG76" s="28"/>
      <c r="MQH76" s="28"/>
      <c r="MQI76" s="28"/>
      <c r="MQJ76" s="28"/>
      <c r="MQK76" s="28"/>
      <c r="MQL76" s="28"/>
      <c r="MQM76" s="28"/>
      <c r="MQN76" s="28"/>
      <c r="MQO76" s="28"/>
      <c r="MQP76" s="28"/>
      <c r="MQQ76" s="28"/>
      <c r="MQR76" s="28"/>
      <c r="MQS76" s="28"/>
      <c r="MQT76" s="28"/>
      <c r="MQU76" s="28"/>
      <c r="MQV76" s="28"/>
      <c r="MQW76" s="28"/>
      <c r="MQX76" s="28"/>
      <c r="MQY76" s="28"/>
      <c r="MQZ76" s="28"/>
      <c r="MRA76" s="28"/>
      <c r="MRB76" s="28"/>
      <c r="MRC76" s="28"/>
      <c r="MRD76" s="28"/>
      <c r="MRE76" s="28"/>
      <c r="MRF76" s="28"/>
      <c r="MRG76" s="28"/>
      <c r="MRH76" s="28"/>
      <c r="MRI76" s="28"/>
      <c r="MRJ76" s="28"/>
      <c r="MRK76" s="28"/>
      <c r="MRL76" s="28"/>
      <c r="MRM76" s="28"/>
      <c r="MRN76" s="28"/>
      <c r="MRO76" s="28"/>
      <c r="MRP76" s="28"/>
      <c r="MRQ76" s="28"/>
      <c r="MRR76" s="28"/>
      <c r="MRS76" s="28"/>
      <c r="MRT76" s="28"/>
      <c r="MRU76" s="28"/>
      <c r="MRV76" s="28"/>
      <c r="MRW76" s="28"/>
      <c r="MRX76" s="28"/>
      <c r="MRY76" s="28"/>
      <c r="MRZ76" s="28"/>
      <c r="MSA76" s="28"/>
      <c r="MSB76" s="28"/>
      <c r="MSC76" s="28"/>
      <c r="MSD76" s="28"/>
      <c r="MSE76" s="28"/>
      <c r="MSF76" s="28"/>
      <c r="MSG76" s="28"/>
      <c r="MSH76" s="28"/>
      <c r="MSI76" s="28"/>
      <c r="MSJ76" s="28"/>
      <c r="MSK76" s="28"/>
      <c r="MSL76" s="28"/>
      <c r="MSM76" s="28"/>
      <c r="MSN76" s="28"/>
      <c r="MSO76" s="28"/>
      <c r="MSP76" s="28"/>
      <c r="MSQ76" s="28"/>
      <c r="MSR76" s="28"/>
      <c r="MSS76" s="28"/>
      <c r="MST76" s="28"/>
      <c r="MSU76" s="28"/>
      <c r="MSV76" s="28"/>
      <c r="MSW76" s="28"/>
      <c r="MSX76" s="28"/>
      <c r="MSY76" s="28"/>
      <c r="MSZ76" s="28"/>
      <c r="MTA76" s="28"/>
      <c r="MTB76" s="28"/>
      <c r="MTC76" s="28"/>
      <c r="MTD76" s="28"/>
      <c r="MTE76" s="28"/>
      <c r="MTF76" s="28"/>
      <c r="MTG76" s="28"/>
      <c r="MTH76" s="28"/>
      <c r="MTI76" s="28"/>
      <c r="MTJ76" s="28"/>
      <c r="MTK76" s="28"/>
      <c r="MTL76" s="28"/>
      <c r="MTM76" s="28"/>
      <c r="MTN76" s="28"/>
      <c r="MTO76" s="28"/>
      <c r="MTP76" s="28"/>
      <c r="MTQ76" s="28"/>
      <c r="MTR76" s="28"/>
      <c r="MTS76" s="28"/>
      <c r="MTT76" s="28"/>
      <c r="MTU76" s="28"/>
      <c r="MTV76" s="28"/>
      <c r="MTW76" s="28"/>
      <c r="MTX76" s="28"/>
      <c r="MTY76" s="28"/>
      <c r="MTZ76" s="28"/>
      <c r="MUA76" s="28"/>
      <c r="MUB76" s="28"/>
      <c r="MUC76" s="28"/>
      <c r="MUD76" s="28"/>
      <c r="MUE76" s="28"/>
      <c r="MUF76" s="28"/>
      <c r="MUG76" s="28"/>
      <c r="MUH76" s="28"/>
      <c r="MUI76" s="28"/>
      <c r="MUJ76" s="28"/>
      <c r="MUK76" s="28"/>
      <c r="MUL76" s="28"/>
      <c r="MUM76" s="28"/>
      <c r="MUN76" s="28"/>
      <c r="MUO76" s="28"/>
      <c r="MUP76" s="28"/>
      <c r="MUQ76" s="28"/>
      <c r="MUR76" s="28"/>
      <c r="MUS76" s="28"/>
      <c r="MUT76" s="28"/>
      <c r="MUU76" s="28"/>
      <c r="MUV76" s="28"/>
      <c r="MUW76" s="28"/>
      <c r="MUX76" s="28"/>
      <c r="MUY76" s="28"/>
      <c r="MUZ76" s="28"/>
      <c r="MVA76" s="28"/>
      <c r="MVB76" s="28"/>
      <c r="MVC76" s="28"/>
      <c r="MVD76" s="28"/>
      <c r="MVE76" s="28"/>
      <c r="MVF76" s="28"/>
      <c r="MVG76" s="28"/>
      <c r="MVH76" s="28"/>
      <c r="MVI76" s="28"/>
      <c r="MVJ76" s="28"/>
      <c r="MVK76" s="28"/>
      <c r="MVL76" s="28"/>
      <c r="MVM76" s="28"/>
      <c r="MVN76" s="28"/>
      <c r="MVO76" s="28"/>
      <c r="MVP76" s="28"/>
      <c r="MVQ76" s="28"/>
      <c r="MVR76" s="28"/>
      <c r="MVS76" s="28"/>
      <c r="MVT76" s="28"/>
      <c r="MVU76" s="28"/>
      <c r="MVV76" s="28"/>
      <c r="MVW76" s="28"/>
      <c r="MVX76" s="28"/>
      <c r="MVY76" s="28"/>
      <c r="MVZ76" s="28"/>
      <c r="MWA76" s="28"/>
      <c r="MWB76" s="28"/>
      <c r="MWC76" s="28"/>
      <c r="MWD76" s="28"/>
      <c r="MWE76" s="28"/>
      <c r="MWF76" s="28"/>
      <c r="MWG76" s="28"/>
      <c r="MWH76" s="28"/>
      <c r="MWI76" s="28"/>
      <c r="MWJ76" s="28"/>
      <c r="MWK76" s="28"/>
      <c r="MWL76" s="28"/>
      <c r="MWM76" s="28"/>
      <c r="MWN76" s="28"/>
      <c r="MWO76" s="28"/>
      <c r="MWP76" s="28"/>
      <c r="MWQ76" s="28"/>
      <c r="MWR76" s="28"/>
      <c r="MWS76" s="28"/>
      <c r="MWT76" s="28"/>
      <c r="MWU76" s="28"/>
      <c r="MWV76" s="28"/>
      <c r="MWW76" s="28"/>
      <c r="MWX76" s="28"/>
      <c r="MWY76" s="28"/>
      <c r="MWZ76" s="28"/>
      <c r="MXA76" s="28"/>
      <c r="MXB76" s="28"/>
      <c r="MXC76" s="28"/>
      <c r="MXD76" s="28"/>
      <c r="MXE76" s="28"/>
      <c r="MXF76" s="28"/>
      <c r="MXG76" s="28"/>
      <c r="MXH76" s="28"/>
      <c r="MXI76" s="28"/>
      <c r="MXJ76" s="28"/>
      <c r="MXK76" s="28"/>
      <c r="MXL76" s="28"/>
      <c r="MXM76" s="28"/>
      <c r="MXN76" s="28"/>
      <c r="MXO76" s="28"/>
      <c r="MXP76" s="28"/>
      <c r="MXQ76" s="28"/>
      <c r="MXR76" s="28"/>
      <c r="MXS76" s="28"/>
      <c r="MXT76" s="28"/>
      <c r="MXU76" s="28"/>
      <c r="MXV76" s="28"/>
      <c r="MXW76" s="28"/>
      <c r="MXX76" s="28"/>
      <c r="MXY76" s="28"/>
      <c r="MXZ76" s="28"/>
      <c r="MYA76" s="28"/>
      <c r="MYB76" s="28"/>
      <c r="MYC76" s="28"/>
      <c r="MYD76" s="28"/>
      <c r="MYE76" s="28"/>
      <c r="MYF76" s="28"/>
      <c r="MYG76" s="28"/>
      <c r="MYH76" s="28"/>
      <c r="MYI76" s="28"/>
      <c r="MYJ76" s="28"/>
      <c r="MYK76" s="28"/>
      <c r="MYL76" s="28"/>
      <c r="MYM76" s="28"/>
      <c r="MYN76" s="28"/>
      <c r="MYO76" s="28"/>
      <c r="MYP76" s="28"/>
      <c r="MYQ76" s="28"/>
      <c r="MYR76" s="28"/>
      <c r="MYS76" s="28"/>
      <c r="MYT76" s="28"/>
      <c r="MYU76" s="28"/>
      <c r="MYV76" s="28"/>
      <c r="MYW76" s="28"/>
      <c r="MYX76" s="28"/>
      <c r="MYY76" s="28"/>
      <c r="MYZ76" s="28"/>
      <c r="MZA76" s="28"/>
      <c r="MZB76" s="28"/>
      <c r="MZC76" s="28"/>
      <c r="MZD76" s="28"/>
      <c r="MZE76" s="28"/>
      <c r="MZF76" s="28"/>
      <c r="MZG76" s="28"/>
      <c r="MZH76" s="28"/>
      <c r="MZI76" s="28"/>
      <c r="MZJ76" s="28"/>
      <c r="MZK76" s="28"/>
      <c r="MZL76" s="28"/>
      <c r="MZM76" s="28"/>
      <c r="MZN76" s="28"/>
      <c r="MZO76" s="28"/>
      <c r="MZP76" s="28"/>
      <c r="MZQ76" s="28"/>
      <c r="MZR76" s="28"/>
      <c r="MZS76" s="28"/>
      <c r="MZT76" s="28"/>
      <c r="MZU76" s="28"/>
      <c r="MZV76" s="28"/>
      <c r="MZW76" s="28"/>
      <c r="MZX76" s="28"/>
      <c r="MZY76" s="28"/>
      <c r="MZZ76" s="28"/>
      <c r="NAA76" s="28"/>
      <c r="NAB76" s="28"/>
      <c r="NAC76" s="28"/>
      <c r="NAD76" s="28"/>
      <c r="NAE76" s="28"/>
      <c r="NAF76" s="28"/>
      <c r="NAG76" s="28"/>
      <c r="NAH76" s="28"/>
      <c r="NAI76" s="28"/>
      <c r="NAJ76" s="28"/>
      <c r="NAK76" s="28"/>
      <c r="NAL76" s="28"/>
      <c r="NAM76" s="28"/>
      <c r="NAN76" s="28"/>
      <c r="NAO76" s="28"/>
      <c r="NAP76" s="28"/>
      <c r="NAQ76" s="28"/>
      <c r="NAR76" s="28"/>
      <c r="NAS76" s="28"/>
      <c r="NAT76" s="28"/>
      <c r="NAU76" s="28"/>
      <c r="NAV76" s="28"/>
      <c r="NAW76" s="28"/>
      <c r="NAX76" s="28"/>
      <c r="NAY76" s="28"/>
      <c r="NAZ76" s="28"/>
      <c r="NBA76" s="28"/>
      <c r="NBB76" s="28"/>
      <c r="NBC76" s="28"/>
      <c r="NBD76" s="28"/>
      <c r="NBE76" s="28"/>
      <c r="NBF76" s="28"/>
      <c r="NBG76" s="28"/>
      <c r="NBH76" s="28"/>
      <c r="NBI76" s="28"/>
      <c r="NBJ76" s="28"/>
      <c r="NBK76" s="28"/>
      <c r="NBL76" s="28"/>
      <c r="NBM76" s="28"/>
      <c r="NBN76" s="28"/>
      <c r="NBO76" s="28"/>
      <c r="NBP76" s="28"/>
      <c r="NBQ76" s="28"/>
      <c r="NBR76" s="28"/>
      <c r="NBS76" s="28"/>
      <c r="NBT76" s="28"/>
      <c r="NBU76" s="28"/>
      <c r="NBV76" s="28"/>
      <c r="NBW76" s="28"/>
      <c r="NBX76" s="28"/>
      <c r="NBY76" s="28"/>
      <c r="NBZ76" s="28"/>
      <c r="NCA76" s="28"/>
      <c r="NCB76" s="28"/>
      <c r="NCC76" s="28"/>
      <c r="NCD76" s="28"/>
      <c r="NCE76" s="28"/>
      <c r="NCF76" s="28"/>
      <c r="NCG76" s="28"/>
      <c r="NCH76" s="28"/>
      <c r="NCI76" s="28"/>
      <c r="NCJ76" s="28"/>
      <c r="NCK76" s="28"/>
      <c r="NCL76" s="28"/>
      <c r="NCM76" s="28"/>
      <c r="NCN76" s="28"/>
      <c r="NCO76" s="28"/>
      <c r="NCP76" s="28"/>
      <c r="NCQ76" s="28"/>
      <c r="NCR76" s="28"/>
      <c r="NCS76" s="28"/>
      <c r="NCT76" s="28"/>
      <c r="NCU76" s="28"/>
      <c r="NCV76" s="28"/>
      <c r="NCW76" s="28"/>
      <c r="NCX76" s="28"/>
      <c r="NCY76" s="28"/>
      <c r="NCZ76" s="28"/>
      <c r="NDA76" s="28"/>
      <c r="NDB76" s="28"/>
      <c r="NDC76" s="28"/>
      <c r="NDD76" s="28"/>
      <c r="NDE76" s="28"/>
      <c r="NDF76" s="28"/>
      <c r="NDG76" s="28"/>
      <c r="NDH76" s="28"/>
      <c r="NDI76" s="28"/>
      <c r="NDJ76" s="28"/>
      <c r="NDK76" s="28"/>
      <c r="NDL76" s="28"/>
      <c r="NDM76" s="28"/>
      <c r="NDN76" s="28"/>
      <c r="NDO76" s="28"/>
      <c r="NDP76" s="28"/>
      <c r="NDQ76" s="28"/>
      <c r="NDR76" s="28"/>
      <c r="NDS76" s="28"/>
      <c r="NDT76" s="28"/>
      <c r="NDU76" s="28"/>
      <c r="NDV76" s="28"/>
      <c r="NDW76" s="28"/>
      <c r="NDX76" s="28"/>
      <c r="NDY76" s="28"/>
      <c r="NDZ76" s="28"/>
      <c r="NEA76" s="28"/>
      <c r="NEB76" s="28"/>
      <c r="NEC76" s="28"/>
      <c r="NED76" s="28"/>
      <c r="NEE76" s="28"/>
      <c r="NEF76" s="28"/>
      <c r="NEG76" s="28"/>
      <c r="NEH76" s="28"/>
      <c r="NEI76" s="28"/>
      <c r="NEJ76" s="28"/>
      <c r="NEK76" s="28"/>
      <c r="NEL76" s="28"/>
      <c r="NEM76" s="28"/>
      <c r="NEN76" s="28"/>
      <c r="NEO76" s="28"/>
      <c r="NEP76" s="28"/>
      <c r="NEQ76" s="28"/>
      <c r="NER76" s="28"/>
      <c r="NES76" s="28"/>
      <c r="NET76" s="28"/>
      <c r="NEU76" s="28"/>
      <c r="NEV76" s="28"/>
      <c r="NEW76" s="28"/>
      <c r="NEX76" s="28"/>
      <c r="NEY76" s="28"/>
      <c r="NEZ76" s="28"/>
      <c r="NFA76" s="28"/>
      <c r="NFB76" s="28"/>
      <c r="NFC76" s="28"/>
      <c r="NFD76" s="28"/>
      <c r="NFE76" s="28"/>
      <c r="NFF76" s="28"/>
      <c r="NFG76" s="28"/>
      <c r="NFH76" s="28"/>
      <c r="NFI76" s="28"/>
      <c r="NFJ76" s="28"/>
      <c r="NFK76" s="28"/>
      <c r="NFL76" s="28"/>
      <c r="NFM76" s="28"/>
      <c r="NFN76" s="28"/>
      <c r="NFO76" s="28"/>
      <c r="NFP76" s="28"/>
      <c r="NFQ76" s="28"/>
      <c r="NFR76" s="28"/>
      <c r="NFS76" s="28"/>
      <c r="NFT76" s="28"/>
      <c r="NFU76" s="28"/>
      <c r="NFV76" s="28"/>
      <c r="NFW76" s="28"/>
      <c r="NFX76" s="28"/>
      <c r="NFY76" s="28"/>
      <c r="NFZ76" s="28"/>
      <c r="NGA76" s="28"/>
      <c r="NGB76" s="28"/>
      <c r="NGC76" s="28"/>
      <c r="NGD76" s="28"/>
      <c r="NGE76" s="28"/>
      <c r="NGF76" s="28"/>
      <c r="NGG76" s="28"/>
      <c r="NGH76" s="28"/>
      <c r="NGI76" s="28"/>
      <c r="NGJ76" s="28"/>
      <c r="NGK76" s="28"/>
      <c r="NGL76" s="28"/>
      <c r="NGM76" s="28"/>
      <c r="NGN76" s="28"/>
      <c r="NGO76" s="28"/>
      <c r="NGP76" s="28"/>
      <c r="NGQ76" s="28"/>
      <c r="NGR76" s="28"/>
      <c r="NGS76" s="28"/>
      <c r="NGT76" s="28"/>
      <c r="NGU76" s="28"/>
      <c r="NGV76" s="28"/>
      <c r="NGW76" s="28"/>
      <c r="NGX76" s="28"/>
      <c r="NGY76" s="28"/>
      <c r="NGZ76" s="28"/>
      <c r="NHA76" s="28"/>
      <c r="NHB76" s="28"/>
      <c r="NHC76" s="28"/>
      <c r="NHD76" s="28"/>
      <c r="NHE76" s="28"/>
      <c r="NHF76" s="28"/>
      <c r="NHG76" s="28"/>
      <c r="NHH76" s="28"/>
      <c r="NHI76" s="28"/>
      <c r="NHJ76" s="28"/>
      <c r="NHK76" s="28"/>
      <c r="NHL76" s="28"/>
      <c r="NHM76" s="28"/>
      <c r="NHN76" s="28"/>
      <c r="NHO76" s="28"/>
      <c r="NHP76" s="28"/>
      <c r="NHQ76" s="28"/>
      <c r="NHR76" s="28"/>
      <c r="NHS76" s="28"/>
      <c r="NHT76" s="28"/>
      <c r="NHU76" s="28"/>
      <c r="NHV76" s="28"/>
      <c r="NHW76" s="28"/>
      <c r="NHX76" s="28"/>
      <c r="NHY76" s="28"/>
      <c r="NHZ76" s="28"/>
      <c r="NIA76" s="28"/>
      <c r="NIB76" s="28"/>
      <c r="NIC76" s="28"/>
      <c r="NID76" s="28"/>
      <c r="NIE76" s="28"/>
      <c r="NIF76" s="28"/>
      <c r="NIG76" s="28"/>
      <c r="NIH76" s="28"/>
      <c r="NII76" s="28"/>
      <c r="NIJ76" s="28"/>
      <c r="NIK76" s="28"/>
      <c r="NIL76" s="28"/>
      <c r="NIM76" s="28"/>
      <c r="NIN76" s="28"/>
      <c r="NIO76" s="28"/>
      <c r="NIP76" s="28"/>
      <c r="NIQ76" s="28"/>
      <c r="NIR76" s="28"/>
      <c r="NIS76" s="28"/>
      <c r="NIT76" s="28"/>
      <c r="NIU76" s="28"/>
      <c r="NIV76" s="28"/>
      <c r="NIW76" s="28"/>
      <c r="NIX76" s="28"/>
      <c r="NIY76" s="28"/>
      <c r="NIZ76" s="28"/>
      <c r="NJA76" s="28"/>
      <c r="NJB76" s="28"/>
      <c r="NJC76" s="28"/>
      <c r="NJD76" s="28"/>
      <c r="NJE76" s="28"/>
      <c r="NJF76" s="28"/>
      <c r="NJG76" s="28"/>
      <c r="NJH76" s="28"/>
      <c r="NJI76" s="28"/>
      <c r="NJJ76" s="28"/>
      <c r="NJK76" s="28"/>
      <c r="NJL76" s="28"/>
      <c r="NJM76" s="28"/>
      <c r="NJN76" s="28"/>
      <c r="NJO76" s="28"/>
      <c r="NJP76" s="28"/>
      <c r="NJQ76" s="28"/>
      <c r="NJR76" s="28"/>
      <c r="NJS76" s="28"/>
      <c r="NJT76" s="28"/>
      <c r="NJU76" s="28"/>
      <c r="NJV76" s="28"/>
      <c r="NJW76" s="28"/>
      <c r="NJX76" s="28"/>
      <c r="NJY76" s="28"/>
      <c r="NJZ76" s="28"/>
      <c r="NKA76" s="28"/>
      <c r="NKB76" s="28"/>
      <c r="NKC76" s="28"/>
      <c r="NKD76" s="28"/>
      <c r="NKE76" s="28"/>
      <c r="NKF76" s="28"/>
      <c r="NKG76" s="28"/>
      <c r="NKH76" s="28"/>
      <c r="NKI76" s="28"/>
      <c r="NKJ76" s="28"/>
      <c r="NKK76" s="28"/>
      <c r="NKL76" s="28"/>
      <c r="NKM76" s="28"/>
      <c r="NKN76" s="28"/>
      <c r="NKO76" s="28"/>
      <c r="NKP76" s="28"/>
      <c r="NKQ76" s="28"/>
      <c r="NKR76" s="28"/>
      <c r="NKS76" s="28"/>
      <c r="NKT76" s="28"/>
      <c r="NKU76" s="28"/>
      <c r="NKV76" s="28"/>
      <c r="NKW76" s="28"/>
      <c r="NKX76" s="28"/>
      <c r="NKY76" s="28"/>
      <c r="NKZ76" s="28"/>
      <c r="NLA76" s="28"/>
      <c r="NLB76" s="28"/>
      <c r="NLC76" s="28"/>
      <c r="NLD76" s="28"/>
      <c r="NLE76" s="28"/>
      <c r="NLF76" s="28"/>
      <c r="NLG76" s="28"/>
      <c r="NLH76" s="28"/>
      <c r="NLI76" s="28"/>
      <c r="NLJ76" s="28"/>
      <c r="NLK76" s="28"/>
      <c r="NLL76" s="28"/>
      <c r="NLM76" s="28"/>
      <c r="NLN76" s="28"/>
      <c r="NLO76" s="28"/>
      <c r="NLP76" s="28"/>
      <c r="NLQ76" s="28"/>
      <c r="NLR76" s="28"/>
      <c r="NLS76" s="28"/>
      <c r="NLT76" s="28"/>
      <c r="NLU76" s="28"/>
      <c r="NLV76" s="28"/>
      <c r="NLW76" s="28"/>
      <c r="NLX76" s="28"/>
      <c r="NLY76" s="28"/>
      <c r="NLZ76" s="28"/>
      <c r="NMA76" s="28"/>
      <c r="NMB76" s="28"/>
      <c r="NMC76" s="28"/>
      <c r="NMD76" s="28"/>
      <c r="NME76" s="28"/>
      <c r="NMF76" s="28"/>
      <c r="NMG76" s="28"/>
      <c r="NMH76" s="28"/>
      <c r="NMI76" s="28"/>
      <c r="NMJ76" s="28"/>
      <c r="NMK76" s="28"/>
      <c r="NML76" s="28"/>
      <c r="NMM76" s="28"/>
      <c r="NMN76" s="28"/>
      <c r="NMO76" s="28"/>
      <c r="NMP76" s="28"/>
      <c r="NMQ76" s="28"/>
      <c r="NMR76" s="28"/>
      <c r="NMS76" s="28"/>
      <c r="NMT76" s="28"/>
      <c r="NMU76" s="28"/>
      <c r="NMV76" s="28"/>
      <c r="NMW76" s="28"/>
      <c r="NMX76" s="28"/>
      <c r="NMY76" s="28"/>
      <c r="NMZ76" s="28"/>
      <c r="NNA76" s="28"/>
      <c r="NNB76" s="28"/>
      <c r="NNC76" s="28"/>
      <c r="NND76" s="28"/>
      <c r="NNE76" s="28"/>
      <c r="NNF76" s="28"/>
      <c r="NNG76" s="28"/>
      <c r="NNH76" s="28"/>
      <c r="NNI76" s="28"/>
      <c r="NNJ76" s="28"/>
      <c r="NNK76" s="28"/>
      <c r="NNL76" s="28"/>
      <c r="NNM76" s="28"/>
      <c r="NNN76" s="28"/>
      <c r="NNO76" s="28"/>
      <c r="NNP76" s="28"/>
      <c r="NNQ76" s="28"/>
      <c r="NNR76" s="28"/>
      <c r="NNS76" s="28"/>
      <c r="NNT76" s="28"/>
      <c r="NNU76" s="28"/>
      <c r="NNV76" s="28"/>
      <c r="NNW76" s="28"/>
      <c r="NNX76" s="28"/>
      <c r="NNY76" s="28"/>
      <c r="NNZ76" s="28"/>
      <c r="NOA76" s="28"/>
      <c r="NOB76" s="28"/>
      <c r="NOC76" s="28"/>
      <c r="NOD76" s="28"/>
      <c r="NOE76" s="28"/>
      <c r="NOF76" s="28"/>
      <c r="NOG76" s="28"/>
      <c r="NOH76" s="28"/>
      <c r="NOI76" s="28"/>
      <c r="NOJ76" s="28"/>
      <c r="NOK76" s="28"/>
      <c r="NOL76" s="28"/>
      <c r="NOM76" s="28"/>
      <c r="NON76" s="28"/>
      <c r="NOO76" s="28"/>
      <c r="NOP76" s="28"/>
      <c r="NOQ76" s="28"/>
      <c r="NOR76" s="28"/>
      <c r="NOS76" s="28"/>
      <c r="NOT76" s="28"/>
      <c r="NOU76" s="28"/>
      <c r="NOV76" s="28"/>
      <c r="NOW76" s="28"/>
      <c r="NOX76" s="28"/>
      <c r="NOY76" s="28"/>
      <c r="NOZ76" s="28"/>
      <c r="NPA76" s="28"/>
      <c r="NPB76" s="28"/>
      <c r="NPC76" s="28"/>
      <c r="NPD76" s="28"/>
      <c r="NPE76" s="28"/>
      <c r="NPF76" s="28"/>
      <c r="NPG76" s="28"/>
      <c r="NPH76" s="28"/>
      <c r="NPI76" s="28"/>
      <c r="NPJ76" s="28"/>
      <c r="NPK76" s="28"/>
      <c r="NPL76" s="28"/>
      <c r="NPM76" s="28"/>
      <c r="NPN76" s="28"/>
      <c r="NPO76" s="28"/>
      <c r="NPP76" s="28"/>
      <c r="NPQ76" s="28"/>
      <c r="NPR76" s="28"/>
      <c r="NPS76" s="28"/>
      <c r="NPT76" s="28"/>
      <c r="NPU76" s="28"/>
      <c r="NPV76" s="28"/>
      <c r="NPW76" s="28"/>
      <c r="NPX76" s="28"/>
      <c r="NPY76" s="28"/>
      <c r="NPZ76" s="28"/>
      <c r="NQA76" s="28"/>
      <c r="NQB76" s="28"/>
      <c r="NQC76" s="28"/>
      <c r="NQD76" s="28"/>
      <c r="NQE76" s="28"/>
      <c r="NQF76" s="28"/>
      <c r="NQG76" s="28"/>
      <c r="NQH76" s="28"/>
      <c r="NQI76" s="28"/>
      <c r="NQJ76" s="28"/>
      <c r="NQK76" s="28"/>
      <c r="NQL76" s="28"/>
      <c r="NQM76" s="28"/>
      <c r="NQN76" s="28"/>
      <c r="NQO76" s="28"/>
      <c r="NQP76" s="28"/>
      <c r="NQQ76" s="28"/>
      <c r="NQR76" s="28"/>
      <c r="NQS76" s="28"/>
      <c r="NQT76" s="28"/>
      <c r="NQU76" s="28"/>
      <c r="NQV76" s="28"/>
      <c r="NQW76" s="28"/>
      <c r="NQX76" s="28"/>
      <c r="NQY76" s="28"/>
      <c r="NQZ76" s="28"/>
      <c r="NRA76" s="28"/>
      <c r="NRB76" s="28"/>
      <c r="NRC76" s="28"/>
      <c r="NRD76" s="28"/>
      <c r="NRE76" s="28"/>
      <c r="NRF76" s="28"/>
      <c r="NRG76" s="28"/>
      <c r="NRH76" s="28"/>
      <c r="NRI76" s="28"/>
      <c r="NRJ76" s="28"/>
      <c r="NRK76" s="28"/>
      <c r="NRL76" s="28"/>
      <c r="NRM76" s="28"/>
      <c r="NRN76" s="28"/>
      <c r="NRO76" s="28"/>
      <c r="NRP76" s="28"/>
      <c r="NRQ76" s="28"/>
      <c r="NRR76" s="28"/>
      <c r="NRS76" s="28"/>
      <c r="NRT76" s="28"/>
      <c r="NRU76" s="28"/>
      <c r="NRV76" s="28"/>
      <c r="NRW76" s="28"/>
      <c r="NRX76" s="28"/>
      <c r="NRY76" s="28"/>
      <c r="NRZ76" s="28"/>
      <c r="NSA76" s="28"/>
      <c r="NSB76" s="28"/>
      <c r="NSC76" s="28"/>
      <c r="NSD76" s="28"/>
      <c r="NSE76" s="28"/>
      <c r="NSF76" s="28"/>
      <c r="NSG76" s="28"/>
      <c r="NSH76" s="28"/>
      <c r="NSI76" s="28"/>
      <c r="NSJ76" s="28"/>
      <c r="NSK76" s="28"/>
      <c r="NSL76" s="28"/>
      <c r="NSM76" s="28"/>
      <c r="NSN76" s="28"/>
      <c r="NSO76" s="28"/>
      <c r="NSP76" s="28"/>
      <c r="NSQ76" s="28"/>
      <c r="NSR76" s="28"/>
      <c r="NSS76" s="28"/>
      <c r="NST76" s="28"/>
      <c r="NSU76" s="28"/>
      <c r="NSV76" s="28"/>
      <c r="NSW76" s="28"/>
      <c r="NSX76" s="28"/>
      <c r="NSY76" s="28"/>
      <c r="NSZ76" s="28"/>
      <c r="NTA76" s="28"/>
      <c r="NTB76" s="28"/>
      <c r="NTC76" s="28"/>
      <c r="NTD76" s="28"/>
      <c r="NTE76" s="28"/>
      <c r="NTF76" s="28"/>
      <c r="NTG76" s="28"/>
      <c r="NTH76" s="28"/>
      <c r="NTI76" s="28"/>
      <c r="NTJ76" s="28"/>
      <c r="NTK76" s="28"/>
      <c r="NTL76" s="28"/>
      <c r="NTM76" s="28"/>
      <c r="NTN76" s="28"/>
      <c r="NTO76" s="28"/>
      <c r="NTP76" s="28"/>
      <c r="NTQ76" s="28"/>
      <c r="NTR76" s="28"/>
      <c r="NTS76" s="28"/>
      <c r="NTT76" s="28"/>
      <c r="NTU76" s="28"/>
      <c r="NTV76" s="28"/>
      <c r="NTW76" s="28"/>
      <c r="NTX76" s="28"/>
      <c r="NTY76" s="28"/>
      <c r="NTZ76" s="28"/>
      <c r="NUA76" s="28"/>
      <c r="NUB76" s="28"/>
      <c r="NUC76" s="28"/>
      <c r="NUD76" s="28"/>
      <c r="NUE76" s="28"/>
      <c r="NUF76" s="28"/>
      <c r="NUG76" s="28"/>
      <c r="NUH76" s="28"/>
      <c r="NUI76" s="28"/>
      <c r="NUJ76" s="28"/>
      <c r="NUK76" s="28"/>
      <c r="NUL76" s="28"/>
      <c r="NUM76" s="28"/>
      <c r="NUN76" s="28"/>
      <c r="NUO76" s="28"/>
      <c r="NUP76" s="28"/>
      <c r="NUQ76" s="28"/>
      <c r="NUR76" s="28"/>
      <c r="NUS76" s="28"/>
      <c r="NUT76" s="28"/>
      <c r="NUU76" s="28"/>
      <c r="NUV76" s="28"/>
      <c r="NUW76" s="28"/>
      <c r="NUX76" s="28"/>
      <c r="NUY76" s="28"/>
      <c r="NUZ76" s="28"/>
      <c r="NVA76" s="28"/>
      <c r="NVB76" s="28"/>
      <c r="NVC76" s="28"/>
      <c r="NVD76" s="28"/>
      <c r="NVE76" s="28"/>
      <c r="NVF76" s="28"/>
      <c r="NVG76" s="28"/>
      <c r="NVH76" s="28"/>
      <c r="NVI76" s="28"/>
      <c r="NVJ76" s="28"/>
      <c r="NVK76" s="28"/>
      <c r="NVL76" s="28"/>
      <c r="NVM76" s="28"/>
      <c r="NVN76" s="28"/>
      <c r="NVO76" s="28"/>
      <c r="NVP76" s="28"/>
      <c r="NVQ76" s="28"/>
      <c r="NVR76" s="28"/>
      <c r="NVS76" s="28"/>
      <c r="NVT76" s="28"/>
      <c r="NVU76" s="28"/>
      <c r="NVV76" s="28"/>
      <c r="NVW76" s="28"/>
      <c r="NVX76" s="28"/>
      <c r="NVY76" s="28"/>
      <c r="NVZ76" s="28"/>
      <c r="NWA76" s="28"/>
      <c r="NWB76" s="28"/>
      <c r="NWC76" s="28"/>
      <c r="NWD76" s="28"/>
      <c r="NWE76" s="28"/>
      <c r="NWF76" s="28"/>
      <c r="NWG76" s="28"/>
      <c r="NWH76" s="28"/>
      <c r="NWI76" s="28"/>
      <c r="NWJ76" s="28"/>
      <c r="NWK76" s="28"/>
      <c r="NWL76" s="28"/>
      <c r="NWM76" s="28"/>
      <c r="NWN76" s="28"/>
      <c r="NWO76" s="28"/>
      <c r="NWP76" s="28"/>
      <c r="NWQ76" s="28"/>
      <c r="NWR76" s="28"/>
      <c r="NWS76" s="28"/>
      <c r="NWT76" s="28"/>
      <c r="NWU76" s="28"/>
      <c r="NWV76" s="28"/>
      <c r="NWW76" s="28"/>
      <c r="NWX76" s="28"/>
      <c r="NWY76" s="28"/>
      <c r="NWZ76" s="28"/>
      <c r="NXA76" s="28"/>
      <c r="NXB76" s="28"/>
      <c r="NXC76" s="28"/>
      <c r="NXD76" s="28"/>
      <c r="NXE76" s="28"/>
      <c r="NXF76" s="28"/>
      <c r="NXG76" s="28"/>
      <c r="NXH76" s="28"/>
      <c r="NXI76" s="28"/>
      <c r="NXJ76" s="28"/>
      <c r="NXK76" s="28"/>
      <c r="NXL76" s="28"/>
      <c r="NXM76" s="28"/>
      <c r="NXN76" s="28"/>
      <c r="NXO76" s="28"/>
      <c r="NXP76" s="28"/>
      <c r="NXQ76" s="28"/>
      <c r="NXR76" s="28"/>
      <c r="NXS76" s="28"/>
      <c r="NXT76" s="28"/>
      <c r="NXU76" s="28"/>
      <c r="NXV76" s="28"/>
      <c r="NXW76" s="28"/>
      <c r="NXX76" s="28"/>
      <c r="NXY76" s="28"/>
      <c r="NXZ76" s="28"/>
      <c r="NYA76" s="28"/>
      <c r="NYB76" s="28"/>
      <c r="NYC76" s="28"/>
      <c r="NYD76" s="28"/>
      <c r="NYE76" s="28"/>
      <c r="NYF76" s="28"/>
      <c r="NYG76" s="28"/>
      <c r="NYH76" s="28"/>
      <c r="NYI76" s="28"/>
      <c r="NYJ76" s="28"/>
      <c r="NYK76" s="28"/>
      <c r="NYL76" s="28"/>
      <c r="NYM76" s="28"/>
      <c r="NYN76" s="28"/>
      <c r="NYO76" s="28"/>
      <c r="NYP76" s="28"/>
      <c r="NYQ76" s="28"/>
      <c r="NYR76" s="28"/>
      <c r="NYS76" s="28"/>
      <c r="NYT76" s="28"/>
      <c r="NYU76" s="28"/>
      <c r="NYV76" s="28"/>
      <c r="NYW76" s="28"/>
      <c r="NYX76" s="28"/>
      <c r="NYY76" s="28"/>
      <c r="NYZ76" s="28"/>
      <c r="NZA76" s="28"/>
      <c r="NZB76" s="28"/>
      <c r="NZC76" s="28"/>
      <c r="NZD76" s="28"/>
      <c r="NZE76" s="28"/>
      <c r="NZF76" s="28"/>
      <c r="NZG76" s="28"/>
      <c r="NZH76" s="28"/>
      <c r="NZI76" s="28"/>
      <c r="NZJ76" s="28"/>
      <c r="NZK76" s="28"/>
      <c r="NZL76" s="28"/>
      <c r="NZM76" s="28"/>
      <c r="NZN76" s="28"/>
      <c r="NZO76" s="28"/>
      <c r="NZP76" s="28"/>
      <c r="NZQ76" s="28"/>
      <c r="NZR76" s="28"/>
      <c r="NZS76" s="28"/>
      <c r="NZT76" s="28"/>
      <c r="NZU76" s="28"/>
      <c r="NZV76" s="28"/>
      <c r="NZW76" s="28"/>
      <c r="NZX76" s="28"/>
      <c r="NZY76" s="28"/>
      <c r="NZZ76" s="28"/>
      <c r="OAA76" s="28"/>
      <c r="OAB76" s="28"/>
      <c r="OAC76" s="28"/>
      <c r="OAD76" s="28"/>
      <c r="OAE76" s="28"/>
      <c r="OAF76" s="28"/>
      <c r="OAG76" s="28"/>
      <c r="OAH76" s="28"/>
      <c r="OAI76" s="28"/>
      <c r="OAJ76" s="28"/>
      <c r="OAK76" s="28"/>
      <c r="OAL76" s="28"/>
      <c r="OAM76" s="28"/>
      <c r="OAN76" s="28"/>
      <c r="OAO76" s="28"/>
      <c r="OAP76" s="28"/>
      <c r="OAQ76" s="28"/>
      <c r="OAR76" s="28"/>
      <c r="OAS76" s="28"/>
      <c r="OAT76" s="28"/>
      <c r="OAU76" s="28"/>
      <c r="OAV76" s="28"/>
      <c r="OAW76" s="28"/>
      <c r="OAX76" s="28"/>
      <c r="OAY76" s="28"/>
      <c r="OAZ76" s="28"/>
      <c r="OBA76" s="28"/>
      <c r="OBB76" s="28"/>
      <c r="OBC76" s="28"/>
      <c r="OBD76" s="28"/>
      <c r="OBE76" s="28"/>
      <c r="OBF76" s="28"/>
      <c r="OBG76" s="28"/>
      <c r="OBH76" s="28"/>
      <c r="OBI76" s="28"/>
      <c r="OBJ76" s="28"/>
      <c r="OBK76" s="28"/>
      <c r="OBL76" s="28"/>
      <c r="OBM76" s="28"/>
      <c r="OBN76" s="28"/>
      <c r="OBO76" s="28"/>
      <c r="OBP76" s="28"/>
      <c r="OBQ76" s="28"/>
      <c r="OBR76" s="28"/>
      <c r="OBS76" s="28"/>
      <c r="OBT76" s="28"/>
      <c r="OBU76" s="28"/>
      <c r="OBV76" s="28"/>
      <c r="OBW76" s="28"/>
      <c r="OBX76" s="28"/>
      <c r="OBY76" s="28"/>
      <c r="OBZ76" s="28"/>
      <c r="OCA76" s="28"/>
      <c r="OCB76" s="28"/>
      <c r="OCC76" s="28"/>
      <c r="OCD76" s="28"/>
      <c r="OCE76" s="28"/>
      <c r="OCF76" s="28"/>
      <c r="OCG76" s="28"/>
      <c r="OCH76" s="28"/>
      <c r="OCI76" s="28"/>
      <c r="OCJ76" s="28"/>
      <c r="OCK76" s="28"/>
      <c r="OCL76" s="28"/>
      <c r="OCM76" s="28"/>
      <c r="OCN76" s="28"/>
      <c r="OCO76" s="28"/>
      <c r="OCP76" s="28"/>
      <c r="OCQ76" s="28"/>
      <c r="OCR76" s="28"/>
      <c r="OCS76" s="28"/>
      <c r="OCT76" s="28"/>
      <c r="OCU76" s="28"/>
      <c r="OCV76" s="28"/>
      <c r="OCW76" s="28"/>
      <c r="OCX76" s="28"/>
      <c r="OCY76" s="28"/>
      <c r="OCZ76" s="28"/>
      <c r="ODA76" s="28"/>
      <c r="ODB76" s="28"/>
      <c r="ODC76" s="28"/>
      <c r="ODD76" s="28"/>
      <c r="ODE76" s="28"/>
      <c r="ODF76" s="28"/>
      <c r="ODG76" s="28"/>
      <c r="ODH76" s="28"/>
      <c r="ODI76" s="28"/>
      <c r="ODJ76" s="28"/>
      <c r="ODK76" s="28"/>
      <c r="ODL76" s="28"/>
      <c r="ODM76" s="28"/>
      <c r="ODN76" s="28"/>
      <c r="ODO76" s="28"/>
      <c r="ODP76" s="28"/>
      <c r="ODQ76" s="28"/>
      <c r="ODR76" s="28"/>
      <c r="ODS76" s="28"/>
      <c r="ODT76" s="28"/>
      <c r="ODU76" s="28"/>
      <c r="ODV76" s="28"/>
      <c r="ODW76" s="28"/>
      <c r="ODX76" s="28"/>
      <c r="ODY76" s="28"/>
      <c r="ODZ76" s="28"/>
      <c r="OEA76" s="28"/>
      <c r="OEB76" s="28"/>
      <c r="OEC76" s="28"/>
      <c r="OED76" s="28"/>
      <c r="OEE76" s="28"/>
      <c r="OEF76" s="28"/>
      <c r="OEG76" s="28"/>
      <c r="OEH76" s="28"/>
      <c r="OEI76" s="28"/>
      <c r="OEJ76" s="28"/>
      <c r="OEK76" s="28"/>
      <c r="OEL76" s="28"/>
      <c r="OEM76" s="28"/>
      <c r="OEN76" s="28"/>
      <c r="OEO76" s="28"/>
      <c r="OEP76" s="28"/>
      <c r="OEQ76" s="28"/>
      <c r="OER76" s="28"/>
      <c r="OES76" s="28"/>
      <c r="OET76" s="28"/>
      <c r="OEU76" s="28"/>
      <c r="OEV76" s="28"/>
      <c r="OEW76" s="28"/>
      <c r="OEX76" s="28"/>
      <c r="OEY76" s="28"/>
      <c r="OEZ76" s="28"/>
      <c r="OFA76" s="28"/>
      <c r="OFB76" s="28"/>
      <c r="OFC76" s="28"/>
      <c r="OFD76" s="28"/>
      <c r="OFE76" s="28"/>
      <c r="OFF76" s="28"/>
      <c r="OFG76" s="28"/>
      <c r="OFH76" s="28"/>
      <c r="OFI76" s="28"/>
      <c r="OFJ76" s="28"/>
      <c r="OFK76" s="28"/>
      <c r="OFL76" s="28"/>
      <c r="OFM76" s="28"/>
      <c r="OFN76" s="28"/>
      <c r="OFO76" s="28"/>
      <c r="OFP76" s="28"/>
      <c r="OFQ76" s="28"/>
      <c r="OFR76" s="28"/>
      <c r="OFS76" s="28"/>
      <c r="OFT76" s="28"/>
      <c r="OFU76" s="28"/>
      <c r="OFV76" s="28"/>
      <c r="OFW76" s="28"/>
      <c r="OFX76" s="28"/>
      <c r="OFY76" s="28"/>
      <c r="OFZ76" s="28"/>
      <c r="OGA76" s="28"/>
      <c r="OGB76" s="28"/>
      <c r="OGC76" s="28"/>
      <c r="OGD76" s="28"/>
      <c r="OGE76" s="28"/>
      <c r="OGF76" s="28"/>
      <c r="OGG76" s="28"/>
      <c r="OGH76" s="28"/>
      <c r="OGI76" s="28"/>
      <c r="OGJ76" s="28"/>
      <c r="OGK76" s="28"/>
      <c r="OGL76" s="28"/>
      <c r="OGM76" s="28"/>
      <c r="OGN76" s="28"/>
      <c r="OGO76" s="28"/>
      <c r="OGP76" s="28"/>
      <c r="OGQ76" s="28"/>
      <c r="OGR76" s="28"/>
      <c r="OGS76" s="28"/>
      <c r="OGT76" s="28"/>
      <c r="OGU76" s="28"/>
      <c r="OGV76" s="28"/>
      <c r="OGW76" s="28"/>
      <c r="OGX76" s="28"/>
      <c r="OGY76" s="28"/>
      <c r="OGZ76" s="28"/>
      <c r="OHA76" s="28"/>
      <c r="OHB76" s="28"/>
      <c r="OHC76" s="28"/>
      <c r="OHD76" s="28"/>
      <c r="OHE76" s="28"/>
      <c r="OHF76" s="28"/>
      <c r="OHG76" s="28"/>
      <c r="OHH76" s="28"/>
      <c r="OHI76" s="28"/>
      <c r="OHJ76" s="28"/>
      <c r="OHK76" s="28"/>
      <c r="OHL76" s="28"/>
      <c r="OHM76" s="28"/>
      <c r="OHN76" s="28"/>
      <c r="OHO76" s="28"/>
      <c r="OHP76" s="28"/>
      <c r="OHQ76" s="28"/>
      <c r="OHR76" s="28"/>
      <c r="OHS76" s="28"/>
      <c r="OHT76" s="28"/>
      <c r="OHU76" s="28"/>
      <c r="OHV76" s="28"/>
      <c r="OHW76" s="28"/>
      <c r="OHX76" s="28"/>
      <c r="OHY76" s="28"/>
      <c r="OHZ76" s="28"/>
      <c r="OIA76" s="28"/>
      <c r="OIB76" s="28"/>
      <c r="OIC76" s="28"/>
      <c r="OID76" s="28"/>
      <c r="OIE76" s="28"/>
      <c r="OIF76" s="28"/>
      <c r="OIG76" s="28"/>
      <c r="OIH76" s="28"/>
      <c r="OII76" s="28"/>
      <c r="OIJ76" s="28"/>
      <c r="OIK76" s="28"/>
      <c r="OIL76" s="28"/>
      <c r="OIM76" s="28"/>
      <c r="OIN76" s="28"/>
      <c r="OIO76" s="28"/>
      <c r="OIP76" s="28"/>
      <c r="OIQ76" s="28"/>
      <c r="OIR76" s="28"/>
      <c r="OIS76" s="28"/>
      <c r="OIT76" s="28"/>
      <c r="OIU76" s="28"/>
      <c r="OIV76" s="28"/>
      <c r="OIW76" s="28"/>
      <c r="OIX76" s="28"/>
      <c r="OIY76" s="28"/>
      <c r="OIZ76" s="28"/>
      <c r="OJA76" s="28"/>
      <c r="OJB76" s="28"/>
      <c r="OJC76" s="28"/>
      <c r="OJD76" s="28"/>
      <c r="OJE76" s="28"/>
      <c r="OJF76" s="28"/>
      <c r="OJG76" s="28"/>
      <c r="OJH76" s="28"/>
      <c r="OJI76" s="28"/>
      <c r="OJJ76" s="28"/>
      <c r="OJK76" s="28"/>
      <c r="OJL76" s="28"/>
      <c r="OJM76" s="28"/>
      <c r="OJN76" s="28"/>
      <c r="OJO76" s="28"/>
      <c r="OJP76" s="28"/>
      <c r="OJQ76" s="28"/>
      <c r="OJR76" s="28"/>
      <c r="OJS76" s="28"/>
      <c r="OJT76" s="28"/>
      <c r="OJU76" s="28"/>
      <c r="OJV76" s="28"/>
      <c r="OJW76" s="28"/>
      <c r="OJX76" s="28"/>
      <c r="OJY76" s="28"/>
      <c r="OJZ76" s="28"/>
      <c r="OKA76" s="28"/>
      <c r="OKB76" s="28"/>
      <c r="OKC76" s="28"/>
      <c r="OKD76" s="28"/>
      <c r="OKE76" s="28"/>
      <c r="OKF76" s="28"/>
      <c r="OKG76" s="28"/>
      <c r="OKH76" s="28"/>
      <c r="OKI76" s="28"/>
      <c r="OKJ76" s="28"/>
      <c r="OKK76" s="28"/>
      <c r="OKL76" s="28"/>
      <c r="OKM76" s="28"/>
      <c r="OKN76" s="28"/>
      <c r="OKO76" s="28"/>
      <c r="OKP76" s="28"/>
      <c r="OKQ76" s="28"/>
      <c r="OKR76" s="28"/>
      <c r="OKS76" s="28"/>
      <c r="OKT76" s="28"/>
      <c r="OKU76" s="28"/>
      <c r="OKV76" s="28"/>
      <c r="OKW76" s="28"/>
      <c r="OKX76" s="28"/>
      <c r="OKY76" s="28"/>
      <c r="OKZ76" s="28"/>
      <c r="OLA76" s="28"/>
      <c r="OLB76" s="28"/>
      <c r="OLC76" s="28"/>
      <c r="OLD76" s="28"/>
      <c r="OLE76" s="28"/>
      <c r="OLF76" s="28"/>
      <c r="OLG76" s="28"/>
      <c r="OLH76" s="28"/>
      <c r="OLI76" s="28"/>
      <c r="OLJ76" s="28"/>
      <c r="OLK76" s="28"/>
      <c r="OLL76" s="28"/>
      <c r="OLM76" s="28"/>
      <c r="OLN76" s="28"/>
      <c r="OLO76" s="28"/>
      <c r="OLP76" s="28"/>
      <c r="OLQ76" s="28"/>
      <c r="OLR76" s="28"/>
      <c r="OLS76" s="28"/>
      <c r="OLT76" s="28"/>
      <c r="OLU76" s="28"/>
      <c r="OLV76" s="28"/>
      <c r="OLW76" s="28"/>
      <c r="OLX76" s="28"/>
      <c r="OLY76" s="28"/>
      <c r="OLZ76" s="28"/>
      <c r="OMA76" s="28"/>
      <c r="OMB76" s="28"/>
      <c r="OMC76" s="28"/>
      <c r="OMD76" s="28"/>
      <c r="OME76" s="28"/>
      <c r="OMF76" s="28"/>
      <c r="OMG76" s="28"/>
      <c r="OMH76" s="28"/>
      <c r="OMI76" s="28"/>
      <c r="OMJ76" s="28"/>
      <c r="OMK76" s="28"/>
      <c r="OML76" s="28"/>
      <c r="OMM76" s="28"/>
      <c r="OMN76" s="28"/>
      <c r="OMO76" s="28"/>
      <c r="OMP76" s="28"/>
      <c r="OMQ76" s="28"/>
      <c r="OMR76" s="28"/>
      <c r="OMS76" s="28"/>
      <c r="OMT76" s="28"/>
      <c r="OMU76" s="28"/>
      <c r="OMV76" s="28"/>
      <c r="OMW76" s="28"/>
      <c r="OMX76" s="28"/>
      <c r="OMY76" s="28"/>
      <c r="OMZ76" s="28"/>
      <c r="ONA76" s="28"/>
      <c r="ONB76" s="28"/>
      <c r="ONC76" s="28"/>
      <c r="OND76" s="28"/>
      <c r="ONE76" s="28"/>
      <c r="ONF76" s="28"/>
      <c r="ONG76" s="28"/>
      <c r="ONH76" s="28"/>
      <c r="ONI76" s="28"/>
      <c r="ONJ76" s="28"/>
      <c r="ONK76" s="28"/>
      <c r="ONL76" s="28"/>
      <c r="ONM76" s="28"/>
      <c r="ONN76" s="28"/>
      <c r="ONO76" s="28"/>
      <c r="ONP76" s="28"/>
      <c r="ONQ76" s="28"/>
      <c r="ONR76" s="28"/>
      <c r="ONS76" s="28"/>
      <c r="ONT76" s="28"/>
      <c r="ONU76" s="28"/>
      <c r="ONV76" s="28"/>
      <c r="ONW76" s="28"/>
      <c r="ONX76" s="28"/>
      <c r="ONY76" s="28"/>
      <c r="ONZ76" s="28"/>
      <c r="OOA76" s="28"/>
      <c r="OOB76" s="28"/>
      <c r="OOC76" s="28"/>
      <c r="OOD76" s="28"/>
      <c r="OOE76" s="28"/>
      <c r="OOF76" s="28"/>
      <c r="OOG76" s="28"/>
      <c r="OOH76" s="28"/>
      <c r="OOI76" s="28"/>
      <c r="OOJ76" s="28"/>
      <c r="OOK76" s="28"/>
      <c r="OOL76" s="28"/>
      <c r="OOM76" s="28"/>
      <c r="OON76" s="28"/>
      <c r="OOO76" s="28"/>
      <c r="OOP76" s="28"/>
      <c r="OOQ76" s="28"/>
      <c r="OOR76" s="28"/>
      <c r="OOS76" s="28"/>
      <c r="OOT76" s="28"/>
      <c r="OOU76" s="28"/>
      <c r="OOV76" s="28"/>
      <c r="OOW76" s="28"/>
      <c r="OOX76" s="28"/>
      <c r="OOY76" s="28"/>
      <c r="OOZ76" s="28"/>
      <c r="OPA76" s="28"/>
      <c r="OPB76" s="28"/>
      <c r="OPC76" s="28"/>
      <c r="OPD76" s="28"/>
      <c r="OPE76" s="28"/>
      <c r="OPF76" s="28"/>
      <c r="OPG76" s="28"/>
      <c r="OPH76" s="28"/>
      <c r="OPI76" s="28"/>
      <c r="OPJ76" s="28"/>
      <c r="OPK76" s="28"/>
      <c r="OPL76" s="28"/>
      <c r="OPM76" s="28"/>
      <c r="OPN76" s="28"/>
      <c r="OPO76" s="28"/>
      <c r="OPP76" s="28"/>
      <c r="OPQ76" s="28"/>
      <c r="OPR76" s="28"/>
      <c r="OPS76" s="28"/>
      <c r="OPT76" s="28"/>
      <c r="OPU76" s="28"/>
      <c r="OPV76" s="28"/>
      <c r="OPW76" s="28"/>
      <c r="OPX76" s="28"/>
      <c r="OPY76" s="28"/>
      <c r="OPZ76" s="28"/>
      <c r="OQA76" s="28"/>
      <c r="OQB76" s="28"/>
      <c r="OQC76" s="28"/>
      <c r="OQD76" s="28"/>
      <c r="OQE76" s="28"/>
      <c r="OQF76" s="28"/>
      <c r="OQG76" s="28"/>
      <c r="OQH76" s="28"/>
      <c r="OQI76" s="28"/>
      <c r="OQJ76" s="28"/>
      <c r="OQK76" s="28"/>
      <c r="OQL76" s="28"/>
      <c r="OQM76" s="28"/>
      <c r="OQN76" s="28"/>
      <c r="OQO76" s="28"/>
      <c r="OQP76" s="28"/>
      <c r="OQQ76" s="28"/>
      <c r="OQR76" s="28"/>
      <c r="OQS76" s="28"/>
      <c r="OQT76" s="28"/>
      <c r="OQU76" s="28"/>
      <c r="OQV76" s="28"/>
      <c r="OQW76" s="28"/>
      <c r="OQX76" s="28"/>
      <c r="OQY76" s="28"/>
      <c r="OQZ76" s="28"/>
      <c r="ORA76" s="28"/>
      <c r="ORB76" s="28"/>
      <c r="ORC76" s="28"/>
      <c r="ORD76" s="28"/>
      <c r="ORE76" s="28"/>
      <c r="ORF76" s="28"/>
      <c r="ORG76" s="28"/>
      <c r="ORH76" s="28"/>
      <c r="ORI76" s="28"/>
      <c r="ORJ76" s="28"/>
      <c r="ORK76" s="28"/>
      <c r="ORL76" s="28"/>
      <c r="ORM76" s="28"/>
      <c r="ORN76" s="28"/>
      <c r="ORO76" s="28"/>
      <c r="ORP76" s="28"/>
      <c r="ORQ76" s="28"/>
      <c r="ORR76" s="28"/>
      <c r="ORS76" s="28"/>
      <c r="ORT76" s="28"/>
      <c r="ORU76" s="28"/>
      <c r="ORV76" s="28"/>
      <c r="ORW76" s="28"/>
      <c r="ORX76" s="28"/>
      <c r="ORY76" s="28"/>
      <c r="ORZ76" s="28"/>
      <c r="OSA76" s="28"/>
      <c r="OSB76" s="28"/>
      <c r="OSC76" s="28"/>
      <c r="OSD76" s="28"/>
      <c r="OSE76" s="28"/>
      <c r="OSF76" s="28"/>
      <c r="OSG76" s="28"/>
      <c r="OSH76" s="28"/>
      <c r="OSI76" s="28"/>
      <c r="OSJ76" s="28"/>
      <c r="OSK76" s="28"/>
      <c r="OSL76" s="28"/>
      <c r="OSM76" s="28"/>
      <c r="OSN76" s="28"/>
      <c r="OSO76" s="28"/>
      <c r="OSP76" s="28"/>
      <c r="OSQ76" s="28"/>
      <c r="OSR76" s="28"/>
      <c r="OSS76" s="28"/>
      <c r="OST76" s="28"/>
      <c r="OSU76" s="28"/>
      <c r="OSV76" s="28"/>
      <c r="OSW76" s="28"/>
      <c r="OSX76" s="28"/>
      <c r="OSY76" s="28"/>
      <c r="OSZ76" s="28"/>
      <c r="OTA76" s="28"/>
      <c r="OTB76" s="28"/>
      <c r="OTC76" s="28"/>
      <c r="OTD76" s="28"/>
      <c r="OTE76" s="28"/>
      <c r="OTF76" s="28"/>
      <c r="OTG76" s="28"/>
      <c r="OTH76" s="28"/>
      <c r="OTI76" s="28"/>
      <c r="OTJ76" s="28"/>
      <c r="OTK76" s="28"/>
      <c r="OTL76" s="28"/>
      <c r="OTM76" s="28"/>
      <c r="OTN76" s="28"/>
      <c r="OTO76" s="28"/>
      <c r="OTP76" s="28"/>
      <c r="OTQ76" s="28"/>
      <c r="OTR76" s="28"/>
      <c r="OTS76" s="28"/>
      <c r="OTT76" s="28"/>
      <c r="OTU76" s="28"/>
      <c r="OTV76" s="28"/>
      <c r="OTW76" s="28"/>
      <c r="OTX76" s="28"/>
      <c r="OTY76" s="28"/>
      <c r="OTZ76" s="28"/>
      <c r="OUA76" s="28"/>
      <c r="OUB76" s="28"/>
      <c r="OUC76" s="28"/>
      <c r="OUD76" s="28"/>
      <c r="OUE76" s="28"/>
      <c r="OUF76" s="28"/>
      <c r="OUG76" s="28"/>
      <c r="OUH76" s="28"/>
      <c r="OUI76" s="28"/>
      <c r="OUJ76" s="28"/>
      <c r="OUK76" s="28"/>
      <c r="OUL76" s="28"/>
      <c r="OUM76" s="28"/>
      <c r="OUN76" s="28"/>
      <c r="OUO76" s="28"/>
      <c r="OUP76" s="28"/>
      <c r="OUQ76" s="28"/>
      <c r="OUR76" s="28"/>
      <c r="OUS76" s="28"/>
      <c r="OUT76" s="28"/>
      <c r="OUU76" s="28"/>
      <c r="OUV76" s="28"/>
      <c r="OUW76" s="28"/>
      <c r="OUX76" s="28"/>
      <c r="OUY76" s="28"/>
      <c r="OUZ76" s="28"/>
      <c r="OVA76" s="28"/>
      <c r="OVB76" s="28"/>
      <c r="OVC76" s="28"/>
      <c r="OVD76" s="28"/>
      <c r="OVE76" s="28"/>
      <c r="OVF76" s="28"/>
      <c r="OVG76" s="28"/>
      <c r="OVH76" s="28"/>
      <c r="OVI76" s="28"/>
      <c r="OVJ76" s="28"/>
      <c r="OVK76" s="28"/>
      <c r="OVL76" s="28"/>
      <c r="OVM76" s="28"/>
      <c r="OVN76" s="28"/>
      <c r="OVO76" s="28"/>
      <c r="OVP76" s="28"/>
      <c r="OVQ76" s="28"/>
      <c r="OVR76" s="28"/>
      <c r="OVS76" s="28"/>
      <c r="OVT76" s="28"/>
      <c r="OVU76" s="28"/>
      <c r="OVV76" s="28"/>
      <c r="OVW76" s="28"/>
      <c r="OVX76" s="28"/>
      <c r="OVY76" s="28"/>
      <c r="OVZ76" s="28"/>
      <c r="OWA76" s="28"/>
      <c r="OWB76" s="28"/>
      <c r="OWC76" s="28"/>
      <c r="OWD76" s="28"/>
      <c r="OWE76" s="28"/>
      <c r="OWF76" s="28"/>
      <c r="OWG76" s="28"/>
      <c r="OWH76" s="28"/>
      <c r="OWI76" s="28"/>
      <c r="OWJ76" s="28"/>
      <c r="OWK76" s="28"/>
      <c r="OWL76" s="28"/>
      <c r="OWM76" s="28"/>
      <c r="OWN76" s="28"/>
      <c r="OWO76" s="28"/>
      <c r="OWP76" s="28"/>
      <c r="OWQ76" s="28"/>
      <c r="OWR76" s="28"/>
      <c r="OWS76" s="28"/>
      <c r="OWT76" s="28"/>
      <c r="OWU76" s="28"/>
      <c r="OWV76" s="28"/>
      <c r="OWW76" s="28"/>
      <c r="OWX76" s="28"/>
      <c r="OWY76" s="28"/>
      <c r="OWZ76" s="28"/>
      <c r="OXA76" s="28"/>
      <c r="OXB76" s="28"/>
      <c r="OXC76" s="28"/>
      <c r="OXD76" s="28"/>
      <c r="OXE76" s="28"/>
      <c r="OXF76" s="28"/>
      <c r="OXG76" s="28"/>
      <c r="OXH76" s="28"/>
      <c r="OXI76" s="28"/>
      <c r="OXJ76" s="28"/>
      <c r="OXK76" s="28"/>
      <c r="OXL76" s="28"/>
      <c r="OXM76" s="28"/>
      <c r="OXN76" s="28"/>
      <c r="OXO76" s="28"/>
      <c r="OXP76" s="28"/>
      <c r="OXQ76" s="28"/>
      <c r="OXR76" s="28"/>
      <c r="OXS76" s="28"/>
      <c r="OXT76" s="28"/>
      <c r="OXU76" s="28"/>
      <c r="OXV76" s="28"/>
      <c r="OXW76" s="28"/>
      <c r="OXX76" s="28"/>
      <c r="OXY76" s="28"/>
      <c r="OXZ76" s="28"/>
      <c r="OYA76" s="28"/>
      <c r="OYB76" s="28"/>
      <c r="OYC76" s="28"/>
      <c r="OYD76" s="28"/>
      <c r="OYE76" s="28"/>
      <c r="OYF76" s="28"/>
      <c r="OYG76" s="28"/>
      <c r="OYH76" s="28"/>
      <c r="OYI76" s="28"/>
      <c r="OYJ76" s="28"/>
      <c r="OYK76" s="28"/>
      <c r="OYL76" s="28"/>
      <c r="OYM76" s="28"/>
      <c r="OYN76" s="28"/>
      <c r="OYO76" s="28"/>
      <c r="OYP76" s="28"/>
      <c r="OYQ76" s="28"/>
      <c r="OYR76" s="28"/>
      <c r="OYS76" s="28"/>
      <c r="OYT76" s="28"/>
      <c r="OYU76" s="28"/>
      <c r="OYV76" s="28"/>
      <c r="OYW76" s="28"/>
      <c r="OYX76" s="28"/>
      <c r="OYY76" s="28"/>
      <c r="OYZ76" s="28"/>
      <c r="OZA76" s="28"/>
      <c r="OZB76" s="28"/>
      <c r="OZC76" s="28"/>
      <c r="OZD76" s="28"/>
      <c r="OZE76" s="28"/>
      <c r="OZF76" s="28"/>
      <c r="OZG76" s="28"/>
      <c r="OZH76" s="28"/>
      <c r="OZI76" s="28"/>
      <c r="OZJ76" s="28"/>
      <c r="OZK76" s="28"/>
      <c r="OZL76" s="28"/>
      <c r="OZM76" s="28"/>
      <c r="OZN76" s="28"/>
      <c r="OZO76" s="28"/>
      <c r="OZP76" s="28"/>
      <c r="OZQ76" s="28"/>
      <c r="OZR76" s="28"/>
      <c r="OZS76" s="28"/>
      <c r="OZT76" s="28"/>
      <c r="OZU76" s="28"/>
      <c r="OZV76" s="28"/>
      <c r="OZW76" s="28"/>
      <c r="OZX76" s="28"/>
      <c r="OZY76" s="28"/>
      <c r="OZZ76" s="28"/>
      <c r="PAA76" s="28"/>
      <c r="PAB76" s="28"/>
      <c r="PAC76" s="28"/>
      <c r="PAD76" s="28"/>
      <c r="PAE76" s="28"/>
      <c r="PAF76" s="28"/>
      <c r="PAG76" s="28"/>
      <c r="PAH76" s="28"/>
      <c r="PAI76" s="28"/>
      <c r="PAJ76" s="28"/>
      <c r="PAK76" s="28"/>
      <c r="PAL76" s="28"/>
      <c r="PAM76" s="28"/>
      <c r="PAN76" s="28"/>
      <c r="PAO76" s="28"/>
      <c r="PAP76" s="28"/>
      <c r="PAQ76" s="28"/>
      <c r="PAR76" s="28"/>
      <c r="PAS76" s="28"/>
      <c r="PAT76" s="28"/>
      <c r="PAU76" s="28"/>
      <c r="PAV76" s="28"/>
      <c r="PAW76" s="28"/>
      <c r="PAX76" s="28"/>
      <c r="PAY76" s="28"/>
      <c r="PAZ76" s="28"/>
      <c r="PBA76" s="28"/>
      <c r="PBB76" s="28"/>
      <c r="PBC76" s="28"/>
      <c r="PBD76" s="28"/>
      <c r="PBE76" s="28"/>
      <c r="PBF76" s="28"/>
      <c r="PBG76" s="28"/>
      <c r="PBH76" s="28"/>
      <c r="PBI76" s="28"/>
      <c r="PBJ76" s="28"/>
      <c r="PBK76" s="28"/>
      <c r="PBL76" s="28"/>
      <c r="PBM76" s="28"/>
      <c r="PBN76" s="28"/>
      <c r="PBO76" s="28"/>
      <c r="PBP76" s="28"/>
      <c r="PBQ76" s="28"/>
      <c r="PBR76" s="28"/>
      <c r="PBS76" s="28"/>
      <c r="PBT76" s="28"/>
      <c r="PBU76" s="28"/>
      <c r="PBV76" s="28"/>
      <c r="PBW76" s="28"/>
      <c r="PBX76" s="28"/>
      <c r="PBY76" s="28"/>
      <c r="PBZ76" s="28"/>
      <c r="PCA76" s="28"/>
      <c r="PCB76" s="28"/>
      <c r="PCC76" s="28"/>
      <c r="PCD76" s="28"/>
      <c r="PCE76" s="28"/>
      <c r="PCF76" s="28"/>
      <c r="PCG76" s="28"/>
      <c r="PCH76" s="28"/>
      <c r="PCI76" s="28"/>
      <c r="PCJ76" s="28"/>
      <c r="PCK76" s="28"/>
      <c r="PCL76" s="28"/>
      <c r="PCM76" s="28"/>
      <c r="PCN76" s="28"/>
      <c r="PCO76" s="28"/>
      <c r="PCP76" s="28"/>
      <c r="PCQ76" s="28"/>
      <c r="PCR76" s="28"/>
      <c r="PCS76" s="28"/>
      <c r="PCT76" s="28"/>
      <c r="PCU76" s="28"/>
      <c r="PCV76" s="28"/>
      <c r="PCW76" s="28"/>
      <c r="PCX76" s="28"/>
      <c r="PCY76" s="28"/>
      <c r="PCZ76" s="28"/>
      <c r="PDA76" s="28"/>
      <c r="PDB76" s="28"/>
      <c r="PDC76" s="28"/>
      <c r="PDD76" s="28"/>
      <c r="PDE76" s="28"/>
      <c r="PDF76" s="28"/>
      <c r="PDG76" s="28"/>
      <c r="PDH76" s="28"/>
      <c r="PDI76" s="28"/>
      <c r="PDJ76" s="28"/>
      <c r="PDK76" s="28"/>
      <c r="PDL76" s="28"/>
      <c r="PDM76" s="28"/>
      <c r="PDN76" s="28"/>
      <c r="PDO76" s="28"/>
      <c r="PDP76" s="28"/>
      <c r="PDQ76" s="28"/>
      <c r="PDR76" s="28"/>
      <c r="PDS76" s="28"/>
      <c r="PDT76" s="28"/>
      <c r="PDU76" s="28"/>
      <c r="PDV76" s="28"/>
      <c r="PDW76" s="28"/>
      <c r="PDX76" s="28"/>
      <c r="PDY76" s="28"/>
      <c r="PDZ76" s="28"/>
      <c r="PEA76" s="28"/>
      <c r="PEB76" s="28"/>
      <c r="PEC76" s="28"/>
      <c r="PED76" s="28"/>
      <c r="PEE76" s="28"/>
      <c r="PEF76" s="28"/>
      <c r="PEG76" s="28"/>
      <c r="PEH76" s="28"/>
      <c r="PEI76" s="28"/>
      <c r="PEJ76" s="28"/>
      <c r="PEK76" s="28"/>
      <c r="PEL76" s="28"/>
      <c r="PEM76" s="28"/>
      <c r="PEN76" s="28"/>
      <c r="PEO76" s="28"/>
      <c r="PEP76" s="28"/>
      <c r="PEQ76" s="28"/>
      <c r="PER76" s="28"/>
      <c r="PES76" s="28"/>
      <c r="PET76" s="28"/>
      <c r="PEU76" s="28"/>
      <c r="PEV76" s="28"/>
      <c r="PEW76" s="28"/>
      <c r="PEX76" s="28"/>
      <c r="PEY76" s="28"/>
      <c r="PEZ76" s="28"/>
      <c r="PFA76" s="28"/>
      <c r="PFB76" s="28"/>
      <c r="PFC76" s="28"/>
      <c r="PFD76" s="28"/>
      <c r="PFE76" s="28"/>
      <c r="PFF76" s="28"/>
      <c r="PFG76" s="28"/>
      <c r="PFH76" s="28"/>
      <c r="PFI76" s="28"/>
      <c r="PFJ76" s="28"/>
      <c r="PFK76" s="28"/>
      <c r="PFL76" s="28"/>
      <c r="PFM76" s="28"/>
      <c r="PFN76" s="28"/>
      <c r="PFO76" s="28"/>
      <c r="PFP76" s="28"/>
      <c r="PFQ76" s="28"/>
      <c r="PFR76" s="28"/>
      <c r="PFS76" s="28"/>
      <c r="PFT76" s="28"/>
      <c r="PFU76" s="28"/>
      <c r="PFV76" s="28"/>
      <c r="PFW76" s="28"/>
      <c r="PFX76" s="28"/>
      <c r="PFY76" s="28"/>
      <c r="PFZ76" s="28"/>
      <c r="PGA76" s="28"/>
      <c r="PGB76" s="28"/>
      <c r="PGC76" s="28"/>
      <c r="PGD76" s="28"/>
      <c r="PGE76" s="28"/>
      <c r="PGF76" s="28"/>
      <c r="PGG76" s="28"/>
      <c r="PGH76" s="28"/>
      <c r="PGI76" s="28"/>
      <c r="PGJ76" s="28"/>
      <c r="PGK76" s="28"/>
      <c r="PGL76" s="28"/>
      <c r="PGM76" s="28"/>
      <c r="PGN76" s="28"/>
      <c r="PGO76" s="28"/>
      <c r="PGP76" s="28"/>
      <c r="PGQ76" s="28"/>
      <c r="PGR76" s="28"/>
      <c r="PGS76" s="28"/>
      <c r="PGT76" s="28"/>
      <c r="PGU76" s="28"/>
      <c r="PGV76" s="28"/>
      <c r="PGW76" s="28"/>
      <c r="PGX76" s="28"/>
      <c r="PGY76" s="28"/>
      <c r="PGZ76" s="28"/>
      <c r="PHA76" s="28"/>
      <c r="PHB76" s="28"/>
      <c r="PHC76" s="28"/>
      <c r="PHD76" s="28"/>
      <c r="PHE76" s="28"/>
      <c r="PHF76" s="28"/>
      <c r="PHG76" s="28"/>
      <c r="PHH76" s="28"/>
      <c r="PHI76" s="28"/>
      <c r="PHJ76" s="28"/>
      <c r="PHK76" s="28"/>
      <c r="PHL76" s="28"/>
      <c r="PHM76" s="28"/>
      <c r="PHN76" s="28"/>
      <c r="PHO76" s="28"/>
      <c r="PHP76" s="28"/>
      <c r="PHQ76" s="28"/>
      <c r="PHR76" s="28"/>
      <c r="PHS76" s="28"/>
      <c r="PHT76" s="28"/>
      <c r="PHU76" s="28"/>
      <c r="PHV76" s="28"/>
      <c r="PHW76" s="28"/>
      <c r="PHX76" s="28"/>
      <c r="PHY76" s="28"/>
      <c r="PHZ76" s="28"/>
      <c r="PIA76" s="28"/>
      <c r="PIB76" s="28"/>
      <c r="PIC76" s="28"/>
      <c r="PID76" s="28"/>
      <c r="PIE76" s="28"/>
      <c r="PIF76" s="28"/>
      <c r="PIG76" s="28"/>
      <c r="PIH76" s="28"/>
      <c r="PII76" s="28"/>
      <c r="PIJ76" s="28"/>
      <c r="PIK76" s="28"/>
      <c r="PIL76" s="28"/>
      <c r="PIM76" s="28"/>
      <c r="PIN76" s="28"/>
      <c r="PIO76" s="28"/>
      <c r="PIP76" s="28"/>
      <c r="PIQ76" s="28"/>
      <c r="PIR76" s="28"/>
      <c r="PIS76" s="28"/>
      <c r="PIT76" s="28"/>
      <c r="PIU76" s="28"/>
      <c r="PIV76" s="28"/>
      <c r="PIW76" s="28"/>
      <c r="PIX76" s="28"/>
      <c r="PIY76" s="28"/>
      <c r="PIZ76" s="28"/>
      <c r="PJA76" s="28"/>
      <c r="PJB76" s="28"/>
      <c r="PJC76" s="28"/>
      <c r="PJD76" s="28"/>
      <c r="PJE76" s="28"/>
      <c r="PJF76" s="28"/>
      <c r="PJG76" s="28"/>
      <c r="PJH76" s="28"/>
      <c r="PJI76" s="28"/>
      <c r="PJJ76" s="28"/>
      <c r="PJK76" s="28"/>
      <c r="PJL76" s="28"/>
      <c r="PJM76" s="28"/>
      <c r="PJN76" s="28"/>
      <c r="PJO76" s="28"/>
      <c r="PJP76" s="28"/>
      <c r="PJQ76" s="28"/>
      <c r="PJR76" s="28"/>
      <c r="PJS76" s="28"/>
      <c r="PJT76" s="28"/>
      <c r="PJU76" s="28"/>
      <c r="PJV76" s="28"/>
      <c r="PJW76" s="28"/>
      <c r="PJX76" s="28"/>
      <c r="PJY76" s="28"/>
      <c r="PJZ76" s="28"/>
      <c r="PKA76" s="28"/>
      <c r="PKB76" s="28"/>
      <c r="PKC76" s="28"/>
      <c r="PKD76" s="28"/>
      <c r="PKE76" s="28"/>
      <c r="PKF76" s="28"/>
      <c r="PKG76" s="28"/>
      <c r="PKH76" s="28"/>
      <c r="PKI76" s="28"/>
      <c r="PKJ76" s="28"/>
      <c r="PKK76" s="28"/>
      <c r="PKL76" s="28"/>
      <c r="PKM76" s="28"/>
      <c r="PKN76" s="28"/>
      <c r="PKO76" s="28"/>
      <c r="PKP76" s="28"/>
      <c r="PKQ76" s="28"/>
      <c r="PKR76" s="28"/>
      <c r="PKS76" s="28"/>
      <c r="PKT76" s="28"/>
      <c r="PKU76" s="28"/>
      <c r="PKV76" s="28"/>
      <c r="PKW76" s="28"/>
      <c r="PKX76" s="28"/>
      <c r="PKY76" s="28"/>
      <c r="PKZ76" s="28"/>
      <c r="PLA76" s="28"/>
      <c r="PLB76" s="28"/>
      <c r="PLC76" s="28"/>
      <c r="PLD76" s="28"/>
      <c r="PLE76" s="28"/>
      <c r="PLF76" s="28"/>
      <c r="PLG76" s="28"/>
      <c r="PLH76" s="28"/>
      <c r="PLI76" s="28"/>
      <c r="PLJ76" s="28"/>
      <c r="PLK76" s="28"/>
      <c r="PLL76" s="28"/>
      <c r="PLM76" s="28"/>
      <c r="PLN76" s="28"/>
      <c r="PLO76" s="28"/>
      <c r="PLP76" s="28"/>
      <c r="PLQ76" s="28"/>
      <c r="PLR76" s="28"/>
      <c r="PLS76" s="28"/>
      <c r="PLT76" s="28"/>
      <c r="PLU76" s="28"/>
      <c r="PLV76" s="28"/>
      <c r="PLW76" s="28"/>
      <c r="PLX76" s="28"/>
      <c r="PLY76" s="28"/>
      <c r="PLZ76" s="28"/>
      <c r="PMA76" s="28"/>
      <c r="PMB76" s="28"/>
      <c r="PMC76" s="28"/>
      <c r="PMD76" s="28"/>
      <c r="PME76" s="28"/>
      <c r="PMF76" s="28"/>
      <c r="PMG76" s="28"/>
      <c r="PMH76" s="28"/>
      <c r="PMI76" s="28"/>
      <c r="PMJ76" s="28"/>
      <c r="PMK76" s="28"/>
      <c r="PML76" s="28"/>
      <c r="PMM76" s="28"/>
      <c r="PMN76" s="28"/>
      <c r="PMO76" s="28"/>
      <c r="PMP76" s="28"/>
      <c r="PMQ76" s="28"/>
      <c r="PMR76" s="28"/>
      <c r="PMS76" s="28"/>
      <c r="PMT76" s="28"/>
      <c r="PMU76" s="28"/>
      <c r="PMV76" s="28"/>
      <c r="PMW76" s="28"/>
      <c r="PMX76" s="28"/>
      <c r="PMY76" s="28"/>
      <c r="PMZ76" s="28"/>
      <c r="PNA76" s="28"/>
      <c r="PNB76" s="28"/>
      <c r="PNC76" s="28"/>
      <c r="PND76" s="28"/>
      <c r="PNE76" s="28"/>
      <c r="PNF76" s="28"/>
      <c r="PNG76" s="28"/>
      <c r="PNH76" s="28"/>
      <c r="PNI76" s="28"/>
      <c r="PNJ76" s="28"/>
      <c r="PNK76" s="28"/>
      <c r="PNL76" s="28"/>
      <c r="PNM76" s="28"/>
      <c r="PNN76" s="28"/>
      <c r="PNO76" s="28"/>
      <c r="PNP76" s="28"/>
      <c r="PNQ76" s="28"/>
      <c r="PNR76" s="28"/>
      <c r="PNS76" s="28"/>
      <c r="PNT76" s="28"/>
      <c r="PNU76" s="28"/>
      <c r="PNV76" s="28"/>
      <c r="PNW76" s="28"/>
      <c r="PNX76" s="28"/>
      <c r="PNY76" s="28"/>
      <c r="PNZ76" s="28"/>
      <c r="POA76" s="28"/>
      <c r="POB76" s="28"/>
      <c r="POC76" s="28"/>
      <c r="POD76" s="28"/>
      <c r="POE76" s="28"/>
      <c r="POF76" s="28"/>
      <c r="POG76" s="28"/>
      <c r="POH76" s="28"/>
      <c r="POI76" s="28"/>
      <c r="POJ76" s="28"/>
      <c r="POK76" s="28"/>
      <c r="POL76" s="28"/>
      <c r="POM76" s="28"/>
      <c r="PON76" s="28"/>
      <c r="POO76" s="28"/>
      <c r="POP76" s="28"/>
      <c r="POQ76" s="28"/>
      <c r="POR76" s="28"/>
      <c r="POS76" s="28"/>
      <c r="POT76" s="28"/>
      <c r="POU76" s="28"/>
      <c r="POV76" s="28"/>
      <c r="POW76" s="28"/>
      <c r="POX76" s="28"/>
      <c r="POY76" s="28"/>
      <c r="POZ76" s="28"/>
      <c r="PPA76" s="28"/>
      <c r="PPB76" s="28"/>
      <c r="PPC76" s="28"/>
      <c r="PPD76" s="28"/>
      <c r="PPE76" s="28"/>
      <c r="PPF76" s="28"/>
      <c r="PPG76" s="28"/>
      <c r="PPH76" s="28"/>
      <c r="PPI76" s="28"/>
      <c r="PPJ76" s="28"/>
      <c r="PPK76" s="28"/>
      <c r="PPL76" s="28"/>
      <c r="PPM76" s="28"/>
      <c r="PPN76" s="28"/>
      <c r="PPO76" s="28"/>
      <c r="PPP76" s="28"/>
      <c r="PPQ76" s="28"/>
      <c r="PPR76" s="28"/>
      <c r="PPS76" s="28"/>
      <c r="PPT76" s="28"/>
      <c r="PPU76" s="28"/>
      <c r="PPV76" s="28"/>
      <c r="PPW76" s="28"/>
      <c r="PPX76" s="28"/>
      <c r="PPY76" s="28"/>
      <c r="PPZ76" s="28"/>
      <c r="PQA76" s="28"/>
      <c r="PQB76" s="28"/>
      <c r="PQC76" s="28"/>
      <c r="PQD76" s="28"/>
      <c r="PQE76" s="28"/>
      <c r="PQF76" s="28"/>
      <c r="PQG76" s="28"/>
      <c r="PQH76" s="28"/>
      <c r="PQI76" s="28"/>
      <c r="PQJ76" s="28"/>
      <c r="PQK76" s="28"/>
      <c r="PQL76" s="28"/>
      <c r="PQM76" s="28"/>
      <c r="PQN76" s="28"/>
      <c r="PQO76" s="28"/>
      <c r="PQP76" s="28"/>
      <c r="PQQ76" s="28"/>
      <c r="PQR76" s="28"/>
      <c r="PQS76" s="28"/>
      <c r="PQT76" s="28"/>
      <c r="PQU76" s="28"/>
      <c r="PQV76" s="28"/>
      <c r="PQW76" s="28"/>
      <c r="PQX76" s="28"/>
      <c r="PQY76" s="28"/>
      <c r="PQZ76" s="28"/>
      <c r="PRA76" s="28"/>
      <c r="PRB76" s="28"/>
      <c r="PRC76" s="28"/>
      <c r="PRD76" s="28"/>
      <c r="PRE76" s="28"/>
      <c r="PRF76" s="28"/>
      <c r="PRG76" s="28"/>
      <c r="PRH76" s="28"/>
      <c r="PRI76" s="28"/>
      <c r="PRJ76" s="28"/>
      <c r="PRK76" s="28"/>
      <c r="PRL76" s="28"/>
      <c r="PRM76" s="28"/>
      <c r="PRN76" s="28"/>
      <c r="PRO76" s="28"/>
      <c r="PRP76" s="28"/>
      <c r="PRQ76" s="28"/>
      <c r="PRR76" s="28"/>
      <c r="PRS76" s="28"/>
      <c r="PRT76" s="28"/>
      <c r="PRU76" s="28"/>
      <c r="PRV76" s="28"/>
      <c r="PRW76" s="28"/>
      <c r="PRX76" s="28"/>
      <c r="PRY76" s="28"/>
      <c r="PRZ76" s="28"/>
      <c r="PSA76" s="28"/>
      <c r="PSB76" s="28"/>
      <c r="PSC76" s="28"/>
      <c r="PSD76" s="28"/>
      <c r="PSE76" s="28"/>
      <c r="PSF76" s="28"/>
      <c r="PSG76" s="28"/>
      <c r="PSH76" s="28"/>
      <c r="PSI76" s="28"/>
      <c r="PSJ76" s="28"/>
      <c r="PSK76" s="28"/>
      <c r="PSL76" s="28"/>
      <c r="PSM76" s="28"/>
      <c r="PSN76" s="28"/>
      <c r="PSO76" s="28"/>
      <c r="PSP76" s="28"/>
      <c r="PSQ76" s="28"/>
      <c r="PSR76" s="28"/>
      <c r="PSS76" s="28"/>
      <c r="PST76" s="28"/>
      <c r="PSU76" s="28"/>
      <c r="PSV76" s="28"/>
      <c r="PSW76" s="28"/>
      <c r="PSX76" s="28"/>
      <c r="PSY76" s="28"/>
      <c r="PSZ76" s="28"/>
      <c r="PTA76" s="28"/>
      <c r="PTB76" s="28"/>
      <c r="PTC76" s="28"/>
      <c r="PTD76" s="28"/>
      <c r="PTE76" s="28"/>
      <c r="PTF76" s="28"/>
      <c r="PTG76" s="28"/>
      <c r="PTH76" s="28"/>
      <c r="PTI76" s="28"/>
      <c r="PTJ76" s="28"/>
      <c r="PTK76" s="28"/>
      <c r="PTL76" s="28"/>
      <c r="PTM76" s="28"/>
      <c r="PTN76" s="28"/>
      <c r="PTO76" s="28"/>
      <c r="PTP76" s="28"/>
      <c r="PTQ76" s="28"/>
      <c r="PTR76" s="28"/>
      <c r="PTS76" s="28"/>
      <c r="PTT76" s="28"/>
      <c r="PTU76" s="28"/>
      <c r="PTV76" s="28"/>
      <c r="PTW76" s="28"/>
      <c r="PTX76" s="28"/>
      <c r="PTY76" s="28"/>
      <c r="PTZ76" s="28"/>
      <c r="PUA76" s="28"/>
      <c r="PUB76" s="28"/>
      <c r="PUC76" s="28"/>
      <c r="PUD76" s="28"/>
      <c r="PUE76" s="28"/>
      <c r="PUF76" s="28"/>
      <c r="PUG76" s="28"/>
      <c r="PUH76" s="28"/>
      <c r="PUI76" s="28"/>
      <c r="PUJ76" s="28"/>
      <c r="PUK76" s="28"/>
      <c r="PUL76" s="28"/>
      <c r="PUM76" s="28"/>
      <c r="PUN76" s="28"/>
      <c r="PUO76" s="28"/>
      <c r="PUP76" s="28"/>
      <c r="PUQ76" s="28"/>
      <c r="PUR76" s="28"/>
      <c r="PUS76" s="28"/>
      <c r="PUT76" s="28"/>
      <c r="PUU76" s="28"/>
      <c r="PUV76" s="28"/>
      <c r="PUW76" s="28"/>
      <c r="PUX76" s="28"/>
      <c r="PUY76" s="28"/>
      <c r="PUZ76" s="28"/>
      <c r="PVA76" s="28"/>
      <c r="PVB76" s="28"/>
      <c r="PVC76" s="28"/>
      <c r="PVD76" s="28"/>
      <c r="PVE76" s="28"/>
      <c r="PVF76" s="28"/>
      <c r="PVG76" s="28"/>
      <c r="PVH76" s="28"/>
      <c r="PVI76" s="28"/>
      <c r="PVJ76" s="28"/>
      <c r="PVK76" s="28"/>
      <c r="PVL76" s="28"/>
      <c r="PVM76" s="28"/>
      <c r="PVN76" s="28"/>
      <c r="PVO76" s="28"/>
      <c r="PVP76" s="28"/>
      <c r="PVQ76" s="28"/>
      <c r="PVR76" s="28"/>
      <c r="PVS76" s="28"/>
      <c r="PVT76" s="28"/>
      <c r="PVU76" s="28"/>
      <c r="PVV76" s="28"/>
      <c r="PVW76" s="28"/>
      <c r="PVX76" s="28"/>
      <c r="PVY76" s="28"/>
      <c r="PVZ76" s="28"/>
      <c r="PWA76" s="28"/>
      <c r="PWB76" s="28"/>
      <c r="PWC76" s="28"/>
      <c r="PWD76" s="28"/>
      <c r="PWE76" s="28"/>
      <c r="PWF76" s="28"/>
      <c r="PWG76" s="28"/>
      <c r="PWH76" s="28"/>
      <c r="PWI76" s="28"/>
      <c r="PWJ76" s="28"/>
      <c r="PWK76" s="28"/>
      <c r="PWL76" s="28"/>
      <c r="PWM76" s="28"/>
      <c r="PWN76" s="28"/>
      <c r="PWO76" s="28"/>
      <c r="PWP76" s="28"/>
      <c r="PWQ76" s="28"/>
      <c r="PWR76" s="28"/>
      <c r="PWS76" s="28"/>
      <c r="PWT76" s="28"/>
      <c r="PWU76" s="28"/>
      <c r="PWV76" s="28"/>
      <c r="PWW76" s="28"/>
      <c r="PWX76" s="28"/>
      <c r="PWY76" s="28"/>
      <c r="PWZ76" s="28"/>
      <c r="PXA76" s="28"/>
      <c r="PXB76" s="28"/>
      <c r="PXC76" s="28"/>
      <c r="PXD76" s="28"/>
      <c r="PXE76" s="28"/>
      <c r="PXF76" s="28"/>
      <c r="PXG76" s="28"/>
      <c r="PXH76" s="28"/>
      <c r="PXI76" s="28"/>
      <c r="PXJ76" s="28"/>
      <c r="PXK76" s="28"/>
      <c r="PXL76" s="28"/>
      <c r="PXM76" s="28"/>
      <c r="PXN76" s="28"/>
      <c r="PXO76" s="28"/>
      <c r="PXP76" s="28"/>
      <c r="PXQ76" s="28"/>
      <c r="PXR76" s="28"/>
      <c r="PXS76" s="28"/>
      <c r="PXT76" s="28"/>
      <c r="PXU76" s="28"/>
      <c r="PXV76" s="28"/>
      <c r="PXW76" s="28"/>
      <c r="PXX76" s="28"/>
      <c r="PXY76" s="28"/>
      <c r="PXZ76" s="28"/>
      <c r="PYA76" s="28"/>
      <c r="PYB76" s="28"/>
      <c r="PYC76" s="28"/>
      <c r="PYD76" s="28"/>
      <c r="PYE76" s="28"/>
      <c r="PYF76" s="28"/>
      <c r="PYG76" s="28"/>
      <c r="PYH76" s="28"/>
      <c r="PYI76" s="28"/>
      <c r="PYJ76" s="28"/>
      <c r="PYK76" s="28"/>
      <c r="PYL76" s="28"/>
      <c r="PYM76" s="28"/>
      <c r="PYN76" s="28"/>
      <c r="PYO76" s="28"/>
      <c r="PYP76" s="28"/>
      <c r="PYQ76" s="28"/>
      <c r="PYR76" s="28"/>
      <c r="PYS76" s="28"/>
      <c r="PYT76" s="28"/>
      <c r="PYU76" s="28"/>
      <c r="PYV76" s="28"/>
      <c r="PYW76" s="28"/>
      <c r="PYX76" s="28"/>
      <c r="PYY76" s="28"/>
      <c r="PYZ76" s="28"/>
      <c r="PZA76" s="28"/>
      <c r="PZB76" s="28"/>
      <c r="PZC76" s="28"/>
      <c r="PZD76" s="28"/>
      <c r="PZE76" s="28"/>
      <c r="PZF76" s="28"/>
      <c r="PZG76" s="28"/>
      <c r="PZH76" s="28"/>
      <c r="PZI76" s="28"/>
      <c r="PZJ76" s="28"/>
      <c r="PZK76" s="28"/>
      <c r="PZL76" s="28"/>
      <c r="PZM76" s="28"/>
      <c r="PZN76" s="28"/>
      <c r="PZO76" s="28"/>
      <c r="PZP76" s="28"/>
      <c r="PZQ76" s="28"/>
      <c r="PZR76" s="28"/>
      <c r="PZS76" s="28"/>
      <c r="PZT76" s="28"/>
      <c r="PZU76" s="28"/>
      <c r="PZV76" s="28"/>
      <c r="PZW76" s="28"/>
      <c r="PZX76" s="28"/>
      <c r="PZY76" s="28"/>
      <c r="PZZ76" s="28"/>
      <c r="QAA76" s="28"/>
      <c r="QAB76" s="28"/>
      <c r="QAC76" s="28"/>
      <c r="QAD76" s="28"/>
      <c r="QAE76" s="28"/>
      <c r="QAF76" s="28"/>
      <c r="QAG76" s="28"/>
      <c r="QAH76" s="28"/>
      <c r="QAI76" s="28"/>
      <c r="QAJ76" s="28"/>
      <c r="QAK76" s="28"/>
      <c r="QAL76" s="28"/>
      <c r="QAM76" s="28"/>
      <c r="QAN76" s="28"/>
      <c r="QAO76" s="28"/>
      <c r="QAP76" s="28"/>
      <c r="QAQ76" s="28"/>
      <c r="QAR76" s="28"/>
      <c r="QAS76" s="28"/>
      <c r="QAT76" s="28"/>
      <c r="QAU76" s="28"/>
      <c r="QAV76" s="28"/>
      <c r="QAW76" s="28"/>
      <c r="QAX76" s="28"/>
      <c r="QAY76" s="28"/>
      <c r="QAZ76" s="28"/>
      <c r="QBA76" s="28"/>
      <c r="QBB76" s="28"/>
      <c r="QBC76" s="28"/>
      <c r="QBD76" s="28"/>
      <c r="QBE76" s="28"/>
      <c r="QBF76" s="28"/>
      <c r="QBG76" s="28"/>
      <c r="QBH76" s="28"/>
      <c r="QBI76" s="28"/>
      <c r="QBJ76" s="28"/>
      <c r="QBK76" s="28"/>
      <c r="QBL76" s="28"/>
      <c r="QBM76" s="28"/>
      <c r="QBN76" s="28"/>
      <c r="QBO76" s="28"/>
      <c r="QBP76" s="28"/>
      <c r="QBQ76" s="28"/>
      <c r="QBR76" s="28"/>
      <c r="QBS76" s="28"/>
      <c r="QBT76" s="28"/>
      <c r="QBU76" s="28"/>
      <c r="QBV76" s="28"/>
      <c r="QBW76" s="28"/>
      <c r="QBX76" s="28"/>
      <c r="QBY76" s="28"/>
      <c r="QBZ76" s="28"/>
      <c r="QCA76" s="28"/>
      <c r="QCB76" s="28"/>
      <c r="QCC76" s="28"/>
      <c r="QCD76" s="28"/>
      <c r="QCE76" s="28"/>
      <c r="QCF76" s="28"/>
      <c r="QCG76" s="28"/>
      <c r="QCH76" s="28"/>
      <c r="QCI76" s="28"/>
      <c r="QCJ76" s="28"/>
      <c r="QCK76" s="28"/>
      <c r="QCL76" s="28"/>
      <c r="QCM76" s="28"/>
      <c r="QCN76" s="28"/>
      <c r="QCO76" s="28"/>
      <c r="QCP76" s="28"/>
      <c r="QCQ76" s="28"/>
      <c r="QCR76" s="28"/>
      <c r="QCS76" s="28"/>
      <c r="QCT76" s="28"/>
      <c r="QCU76" s="28"/>
      <c r="QCV76" s="28"/>
      <c r="QCW76" s="28"/>
      <c r="QCX76" s="28"/>
      <c r="QCY76" s="28"/>
      <c r="QCZ76" s="28"/>
      <c r="QDA76" s="28"/>
      <c r="QDB76" s="28"/>
      <c r="QDC76" s="28"/>
      <c r="QDD76" s="28"/>
      <c r="QDE76" s="28"/>
      <c r="QDF76" s="28"/>
      <c r="QDG76" s="28"/>
      <c r="QDH76" s="28"/>
      <c r="QDI76" s="28"/>
      <c r="QDJ76" s="28"/>
      <c r="QDK76" s="28"/>
      <c r="QDL76" s="28"/>
      <c r="QDM76" s="28"/>
      <c r="QDN76" s="28"/>
      <c r="QDO76" s="28"/>
      <c r="QDP76" s="28"/>
      <c r="QDQ76" s="28"/>
      <c r="QDR76" s="28"/>
      <c r="QDS76" s="28"/>
      <c r="QDT76" s="28"/>
      <c r="QDU76" s="28"/>
      <c r="QDV76" s="28"/>
      <c r="QDW76" s="28"/>
      <c r="QDX76" s="28"/>
      <c r="QDY76" s="28"/>
      <c r="QDZ76" s="28"/>
      <c r="QEA76" s="28"/>
      <c r="QEB76" s="28"/>
      <c r="QEC76" s="28"/>
      <c r="QED76" s="28"/>
      <c r="QEE76" s="28"/>
      <c r="QEF76" s="28"/>
      <c r="QEG76" s="28"/>
      <c r="QEH76" s="28"/>
      <c r="QEI76" s="28"/>
      <c r="QEJ76" s="28"/>
      <c r="QEK76" s="28"/>
      <c r="QEL76" s="28"/>
      <c r="QEM76" s="28"/>
      <c r="QEN76" s="28"/>
      <c r="QEO76" s="28"/>
      <c r="QEP76" s="28"/>
      <c r="QEQ76" s="28"/>
      <c r="QER76" s="28"/>
      <c r="QES76" s="28"/>
      <c r="QET76" s="28"/>
      <c r="QEU76" s="28"/>
      <c r="QEV76" s="28"/>
      <c r="QEW76" s="28"/>
      <c r="QEX76" s="28"/>
      <c r="QEY76" s="28"/>
      <c r="QEZ76" s="28"/>
      <c r="QFA76" s="28"/>
      <c r="QFB76" s="28"/>
      <c r="QFC76" s="28"/>
      <c r="QFD76" s="28"/>
      <c r="QFE76" s="28"/>
      <c r="QFF76" s="28"/>
      <c r="QFG76" s="28"/>
      <c r="QFH76" s="28"/>
      <c r="QFI76" s="28"/>
      <c r="QFJ76" s="28"/>
      <c r="QFK76" s="28"/>
      <c r="QFL76" s="28"/>
      <c r="QFM76" s="28"/>
      <c r="QFN76" s="28"/>
      <c r="QFO76" s="28"/>
      <c r="QFP76" s="28"/>
      <c r="QFQ76" s="28"/>
      <c r="QFR76" s="28"/>
      <c r="QFS76" s="28"/>
      <c r="QFT76" s="28"/>
      <c r="QFU76" s="28"/>
      <c r="QFV76" s="28"/>
      <c r="QFW76" s="28"/>
      <c r="QFX76" s="28"/>
      <c r="QFY76" s="28"/>
      <c r="QFZ76" s="28"/>
      <c r="QGA76" s="28"/>
      <c r="QGB76" s="28"/>
      <c r="QGC76" s="28"/>
      <c r="QGD76" s="28"/>
      <c r="QGE76" s="28"/>
      <c r="QGF76" s="28"/>
      <c r="QGG76" s="28"/>
      <c r="QGH76" s="28"/>
      <c r="QGI76" s="28"/>
      <c r="QGJ76" s="28"/>
      <c r="QGK76" s="28"/>
      <c r="QGL76" s="28"/>
      <c r="QGM76" s="28"/>
      <c r="QGN76" s="28"/>
      <c r="QGO76" s="28"/>
      <c r="QGP76" s="28"/>
      <c r="QGQ76" s="28"/>
      <c r="QGR76" s="28"/>
      <c r="QGS76" s="28"/>
      <c r="QGT76" s="28"/>
      <c r="QGU76" s="28"/>
      <c r="QGV76" s="28"/>
      <c r="QGW76" s="28"/>
      <c r="QGX76" s="28"/>
      <c r="QGY76" s="28"/>
      <c r="QGZ76" s="28"/>
      <c r="QHA76" s="28"/>
      <c r="QHB76" s="28"/>
      <c r="QHC76" s="28"/>
      <c r="QHD76" s="28"/>
      <c r="QHE76" s="28"/>
      <c r="QHF76" s="28"/>
      <c r="QHG76" s="28"/>
      <c r="QHH76" s="28"/>
      <c r="QHI76" s="28"/>
      <c r="QHJ76" s="28"/>
      <c r="QHK76" s="28"/>
      <c r="QHL76" s="28"/>
      <c r="QHM76" s="28"/>
      <c r="QHN76" s="28"/>
      <c r="QHO76" s="28"/>
      <c r="QHP76" s="28"/>
      <c r="QHQ76" s="28"/>
      <c r="QHR76" s="28"/>
      <c r="QHS76" s="28"/>
      <c r="QHT76" s="28"/>
      <c r="QHU76" s="28"/>
      <c r="QHV76" s="28"/>
      <c r="QHW76" s="28"/>
      <c r="QHX76" s="28"/>
      <c r="QHY76" s="28"/>
      <c r="QHZ76" s="28"/>
      <c r="QIA76" s="28"/>
      <c r="QIB76" s="28"/>
      <c r="QIC76" s="28"/>
      <c r="QID76" s="28"/>
      <c r="QIE76" s="28"/>
      <c r="QIF76" s="28"/>
      <c r="QIG76" s="28"/>
      <c r="QIH76" s="28"/>
      <c r="QII76" s="28"/>
      <c r="QIJ76" s="28"/>
      <c r="QIK76" s="28"/>
      <c r="QIL76" s="28"/>
      <c r="QIM76" s="28"/>
      <c r="QIN76" s="28"/>
      <c r="QIO76" s="28"/>
      <c r="QIP76" s="28"/>
      <c r="QIQ76" s="28"/>
      <c r="QIR76" s="28"/>
      <c r="QIS76" s="28"/>
      <c r="QIT76" s="28"/>
      <c r="QIU76" s="28"/>
      <c r="QIV76" s="28"/>
      <c r="QIW76" s="28"/>
      <c r="QIX76" s="28"/>
      <c r="QIY76" s="28"/>
      <c r="QIZ76" s="28"/>
      <c r="QJA76" s="28"/>
      <c r="QJB76" s="28"/>
      <c r="QJC76" s="28"/>
      <c r="QJD76" s="28"/>
      <c r="QJE76" s="28"/>
      <c r="QJF76" s="28"/>
      <c r="QJG76" s="28"/>
      <c r="QJH76" s="28"/>
      <c r="QJI76" s="28"/>
      <c r="QJJ76" s="28"/>
      <c r="QJK76" s="28"/>
      <c r="QJL76" s="28"/>
      <c r="QJM76" s="28"/>
      <c r="QJN76" s="28"/>
      <c r="QJO76" s="28"/>
      <c r="QJP76" s="28"/>
      <c r="QJQ76" s="28"/>
      <c r="QJR76" s="28"/>
      <c r="QJS76" s="28"/>
      <c r="QJT76" s="28"/>
      <c r="QJU76" s="28"/>
      <c r="QJV76" s="28"/>
      <c r="QJW76" s="28"/>
      <c r="QJX76" s="28"/>
      <c r="QJY76" s="28"/>
      <c r="QJZ76" s="28"/>
      <c r="QKA76" s="28"/>
      <c r="QKB76" s="28"/>
      <c r="QKC76" s="28"/>
      <c r="QKD76" s="28"/>
      <c r="QKE76" s="28"/>
      <c r="QKF76" s="28"/>
      <c r="QKG76" s="28"/>
      <c r="QKH76" s="28"/>
      <c r="QKI76" s="28"/>
      <c r="QKJ76" s="28"/>
      <c r="QKK76" s="28"/>
      <c r="QKL76" s="28"/>
      <c r="QKM76" s="28"/>
      <c r="QKN76" s="28"/>
      <c r="QKO76" s="28"/>
      <c r="QKP76" s="28"/>
      <c r="QKQ76" s="28"/>
      <c r="QKR76" s="28"/>
      <c r="QKS76" s="28"/>
      <c r="QKT76" s="28"/>
      <c r="QKU76" s="28"/>
      <c r="QKV76" s="28"/>
      <c r="QKW76" s="28"/>
      <c r="QKX76" s="28"/>
      <c r="QKY76" s="28"/>
      <c r="QKZ76" s="28"/>
      <c r="QLA76" s="28"/>
      <c r="QLB76" s="28"/>
      <c r="QLC76" s="28"/>
      <c r="QLD76" s="28"/>
      <c r="QLE76" s="28"/>
      <c r="QLF76" s="28"/>
      <c r="QLG76" s="28"/>
      <c r="QLH76" s="28"/>
      <c r="QLI76" s="28"/>
      <c r="QLJ76" s="28"/>
      <c r="QLK76" s="28"/>
      <c r="QLL76" s="28"/>
      <c r="QLM76" s="28"/>
      <c r="QLN76" s="28"/>
      <c r="QLO76" s="28"/>
      <c r="QLP76" s="28"/>
      <c r="QLQ76" s="28"/>
      <c r="QLR76" s="28"/>
      <c r="QLS76" s="28"/>
      <c r="QLT76" s="28"/>
      <c r="QLU76" s="28"/>
      <c r="QLV76" s="28"/>
      <c r="QLW76" s="28"/>
      <c r="QLX76" s="28"/>
      <c r="QLY76" s="28"/>
      <c r="QLZ76" s="28"/>
      <c r="QMA76" s="28"/>
      <c r="QMB76" s="28"/>
      <c r="QMC76" s="28"/>
      <c r="QMD76" s="28"/>
      <c r="QME76" s="28"/>
      <c r="QMF76" s="28"/>
      <c r="QMG76" s="28"/>
      <c r="QMH76" s="28"/>
      <c r="QMI76" s="28"/>
      <c r="QMJ76" s="28"/>
      <c r="QMK76" s="28"/>
      <c r="QML76" s="28"/>
      <c r="QMM76" s="28"/>
      <c r="QMN76" s="28"/>
      <c r="QMO76" s="28"/>
      <c r="QMP76" s="28"/>
      <c r="QMQ76" s="28"/>
      <c r="QMR76" s="28"/>
      <c r="QMS76" s="28"/>
      <c r="QMT76" s="28"/>
      <c r="QMU76" s="28"/>
      <c r="QMV76" s="28"/>
      <c r="QMW76" s="28"/>
      <c r="QMX76" s="28"/>
      <c r="QMY76" s="28"/>
      <c r="QMZ76" s="28"/>
      <c r="QNA76" s="28"/>
      <c r="QNB76" s="28"/>
      <c r="QNC76" s="28"/>
      <c r="QND76" s="28"/>
      <c r="QNE76" s="28"/>
      <c r="QNF76" s="28"/>
      <c r="QNG76" s="28"/>
      <c r="QNH76" s="28"/>
      <c r="QNI76" s="28"/>
      <c r="QNJ76" s="28"/>
      <c r="QNK76" s="28"/>
      <c r="QNL76" s="28"/>
      <c r="QNM76" s="28"/>
      <c r="QNN76" s="28"/>
      <c r="QNO76" s="28"/>
      <c r="QNP76" s="28"/>
      <c r="QNQ76" s="28"/>
      <c r="QNR76" s="28"/>
      <c r="QNS76" s="28"/>
      <c r="QNT76" s="28"/>
      <c r="QNU76" s="28"/>
      <c r="QNV76" s="28"/>
      <c r="QNW76" s="28"/>
      <c r="QNX76" s="28"/>
      <c r="QNY76" s="28"/>
      <c r="QNZ76" s="28"/>
      <c r="QOA76" s="28"/>
      <c r="QOB76" s="28"/>
      <c r="QOC76" s="28"/>
      <c r="QOD76" s="28"/>
      <c r="QOE76" s="28"/>
      <c r="QOF76" s="28"/>
      <c r="QOG76" s="28"/>
      <c r="QOH76" s="28"/>
      <c r="QOI76" s="28"/>
      <c r="QOJ76" s="28"/>
      <c r="QOK76" s="28"/>
      <c r="QOL76" s="28"/>
      <c r="QOM76" s="28"/>
      <c r="QON76" s="28"/>
      <c r="QOO76" s="28"/>
      <c r="QOP76" s="28"/>
      <c r="QOQ76" s="28"/>
      <c r="QOR76" s="28"/>
      <c r="QOS76" s="28"/>
      <c r="QOT76" s="28"/>
      <c r="QOU76" s="28"/>
      <c r="QOV76" s="28"/>
      <c r="QOW76" s="28"/>
      <c r="QOX76" s="28"/>
      <c r="QOY76" s="28"/>
      <c r="QOZ76" s="28"/>
      <c r="QPA76" s="28"/>
      <c r="QPB76" s="28"/>
      <c r="QPC76" s="28"/>
      <c r="QPD76" s="28"/>
      <c r="QPE76" s="28"/>
      <c r="QPF76" s="28"/>
      <c r="QPG76" s="28"/>
      <c r="QPH76" s="28"/>
      <c r="QPI76" s="28"/>
      <c r="QPJ76" s="28"/>
      <c r="QPK76" s="28"/>
      <c r="QPL76" s="28"/>
      <c r="QPM76" s="28"/>
      <c r="QPN76" s="28"/>
      <c r="QPO76" s="28"/>
      <c r="QPP76" s="28"/>
      <c r="QPQ76" s="28"/>
      <c r="QPR76" s="28"/>
      <c r="QPS76" s="28"/>
      <c r="QPT76" s="28"/>
      <c r="QPU76" s="28"/>
      <c r="QPV76" s="28"/>
      <c r="QPW76" s="28"/>
      <c r="QPX76" s="28"/>
      <c r="QPY76" s="28"/>
      <c r="QPZ76" s="28"/>
      <c r="QQA76" s="28"/>
      <c r="QQB76" s="28"/>
      <c r="QQC76" s="28"/>
      <c r="QQD76" s="28"/>
      <c r="QQE76" s="28"/>
      <c r="QQF76" s="28"/>
      <c r="QQG76" s="28"/>
      <c r="QQH76" s="28"/>
      <c r="QQI76" s="28"/>
      <c r="QQJ76" s="28"/>
      <c r="QQK76" s="28"/>
      <c r="QQL76" s="28"/>
      <c r="QQM76" s="28"/>
      <c r="QQN76" s="28"/>
      <c r="QQO76" s="28"/>
      <c r="QQP76" s="28"/>
      <c r="QQQ76" s="28"/>
      <c r="QQR76" s="28"/>
      <c r="QQS76" s="28"/>
      <c r="QQT76" s="28"/>
      <c r="QQU76" s="28"/>
      <c r="QQV76" s="28"/>
      <c r="QQW76" s="28"/>
      <c r="QQX76" s="28"/>
      <c r="QQY76" s="28"/>
      <c r="QQZ76" s="28"/>
      <c r="QRA76" s="28"/>
      <c r="QRB76" s="28"/>
      <c r="QRC76" s="28"/>
      <c r="QRD76" s="28"/>
      <c r="QRE76" s="28"/>
      <c r="QRF76" s="28"/>
      <c r="QRG76" s="28"/>
      <c r="QRH76" s="28"/>
      <c r="QRI76" s="28"/>
      <c r="QRJ76" s="28"/>
      <c r="QRK76" s="28"/>
      <c r="QRL76" s="28"/>
      <c r="QRM76" s="28"/>
      <c r="QRN76" s="28"/>
      <c r="QRO76" s="28"/>
      <c r="QRP76" s="28"/>
      <c r="QRQ76" s="28"/>
      <c r="QRR76" s="28"/>
      <c r="QRS76" s="28"/>
      <c r="QRT76" s="28"/>
      <c r="QRU76" s="28"/>
      <c r="QRV76" s="28"/>
      <c r="QRW76" s="28"/>
      <c r="QRX76" s="28"/>
      <c r="QRY76" s="28"/>
      <c r="QRZ76" s="28"/>
      <c r="QSA76" s="28"/>
      <c r="QSB76" s="28"/>
      <c r="QSC76" s="28"/>
      <c r="QSD76" s="28"/>
      <c r="QSE76" s="28"/>
      <c r="QSF76" s="28"/>
      <c r="QSG76" s="28"/>
      <c r="QSH76" s="28"/>
      <c r="QSI76" s="28"/>
      <c r="QSJ76" s="28"/>
      <c r="QSK76" s="28"/>
      <c r="QSL76" s="28"/>
      <c r="QSM76" s="28"/>
      <c r="QSN76" s="28"/>
      <c r="QSO76" s="28"/>
      <c r="QSP76" s="28"/>
      <c r="QSQ76" s="28"/>
      <c r="QSR76" s="28"/>
      <c r="QSS76" s="28"/>
      <c r="QST76" s="28"/>
      <c r="QSU76" s="28"/>
      <c r="QSV76" s="28"/>
      <c r="QSW76" s="28"/>
      <c r="QSX76" s="28"/>
      <c r="QSY76" s="28"/>
      <c r="QSZ76" s="28"/>
      <c r="QTA76" s="28"/>
      <c r="QTB76" s="28"/>
      <c r="QTC76" s="28"/>
      <c r="QTD76" s="28"/>
      <c r="QTE76" s="28"/>
      <c r="QTF76" s="28"/>
      <c r="QTG76" s="28"/>
      <c r="QTH76" s="28"/>
      <c r="QTI76" s="28"/>
      <c r="QTJ76" s="28"/>
      <c r="QTK76" s="28"/>
      <c r="QTL76" s="28"/>
      <c r="QTM76" s="28"/>
      <c r="QTN76" s="28"/>
      <c r="QTO76" s="28"/>
      <c r="QTP76" s="28"/>
      <c r="QTQ76" s="28"/>
      <c r="QTR76" s="28"/>
      <c r="QTS76" s="28"/>
      <c r="QTT76" s="28"/>
      <c r="QTU76" s="28"/>
      <c r="QTV76" s="28"/>
      <c r="QTW76" s="28"/>
      <c r="QTX76" s="28"/>
      <c r="QTY76" s="28"/>
      <c r="QTZ76" s="28"/>
      <c r="QUA76" s="28"/>
      <c r="QUB76" s="28"/>
      <c r="QUC76" s="28"/>
      <c r="QUD76" s="28"/>
      <c r="QUE76" s="28"/>
      <c r="QUF76" s="28"/>
      <c r="QUG76" s="28"/>
      <c r="QUH76" s="28"/>
      <c r="QUI76" s="28"/>
      <c r="QUJ76" s="28"/>
      <c r="QUK76" s="28"/>
      <c r="QUL76" s="28"/>
      <c r="QUM76" s="28"/>
      <c r="QUN76" s="28"/>
      <c r="QUO76" s="28"/>
      <c r="QUP76" s="28"/>
      <c r="QUQ76" s="28"/>
      <c r="QUR76" s="28"/>
      <c r="QUS76" s="28"/>
      <c r="QUT76" s="28"/>
      <c r="QUU76" s="28"/>
      <c r="QUV76" s="28"/>
      <c r="QUW76" s="28"/>
      <c r="QUX76" s="28"/>
      <c r="QUY76" s="28"/>
      <c r="QUZ76" s="28"/>
      <c r="QVA76" s="28"/>
      <c r="QVB76" s="28"/>
      <c r="QVC76" s="28"/>
      <c r="QVD76" s="28"/>
      <c r="QVE76" s="28"/>
      <c r="QVF76" s="28"/>
      <c r="QVG76" s="28"/>
      <c r="QVH76" s="28"/>
      <c r="QVI76" s="28"/>
      <c r="QVJ76" s="28"/>
      <c r="QVK76" s="28"/>
      <c r="QVL76" s="28"/>
      <c r="QVM76" s="28"/>
      <c r="QVN76" s="28"/>
      <c r="QVO76" s="28"/>
      <c r="QVP76" s="28"/>
      <c r="QVQ76" s="28"/>
      <c r="QVR76" s="28"/>
      <c r="QVS76" s="28"/>
      <c r="QVT76" s="28"/>
      <c r="QVU76" s="28"/>
      <c r="QVV76" s="28"/>
      <c r="QVW76" s="28"/>
      <c r="QVX76" s="28"/>
      <c r="QVY76" s="28"/>
      <c r="QVZ76" s="28"/>
      <c r="QWA76" s="28"/>
      <c r="QWB76" s="28"/>
      <c r="QWC76" s="28"/>
      <c r="QWD76" s="28"/>
      <c r="QWE76" s="28"/>
      <c r="QWF76" s="28"/>
      <c r="QWG76" s="28"/>
      <c r="QWH76" s="28"/>
      <c r="QWI76" s="28"/>
      <c r="QWJ76" s="28"/>
      <c r="QWK76" s="28"/>
      <c r="QWL76" s="28"/>
      <c r="QWM76" s="28"/>
      <c r="QWN76" s="28"/>
      <c r="QWO76" s="28"/>
      <c r="QWP76" s="28"/>
      <c r="QWQ76" s="28"/>
      <c r="QWR76" s="28"/>
      <c r="QWS76" s="28"/>
      <c r="QWT76" s="28"/>
      <c r="QWU76" s="28"/>
      <c r="QWV76" s="28"/>
      <c r="QWW76" s="28"/>
      <c r="QWX76" s="28"/>
      <c r="QWY76" s="28"/>
      <c r="QWZ76" s="28"/>
      <c r="QXA76" s="28"/>
      <c r="QXB76" s="28"/>
      <c r="QXC76" s="28"/>
      <c r="QXD76" s="28"/>
      <c r="QXE76" s="28"/>
      <c r="QXF76" s="28"/>
      <c r="QXG76" s="28"/>
      <c r="QXH76" s="28"/>
      <c r="QXI76" s="28"/>
      <c r="QXJ76" s="28"/>
      <c r="QXK76" s="28"/>
      <c r="QXL76" s="28"/>
      <c r="QXM76" s="28"/>
      <c r="QXN76" s="28"/>
      <c r="QXO76" s="28"/>
      <c r="QXP76" s="28"/>
      <c r="QXQ76" s="28"/>
      <c r="QXR76" s="28"/>
      <c r="QXS76" s="28"/>
      <c r="QXT76" s="28"/>
      <c r="QXU76" s="28"/>
      <c r="QXV76" s="28"/>
      <c r="QXW76" s="28"/>
      <c r="QXX76" s="28"/>
      <c r="QXY76" s="28"/>
      <c r="QXZ76" s="28"/>
      <c r="QYA76" s="28"/>
      <c r="QYB76" s="28"/>
      <c r="QYC76" s="28"/>
      <c r="QYD76" s="28"/>
      <c r="QYE76" s="28"/>
      <c r="QYF76" s="28"/>
      <c r="QYG76" s="28"/>
      <c r="QYH76" s="28"/>
      <c r="QYI76" s="28"/>
      <c r="QYJ76" s="28"/>
      <c r="QYK76" s="28"/>
      <c r="QYL76" s="28"/>
      <c r="QYM76" s="28"/>
      <c r="QYN76" s="28"/>
      <c r="QYO76" s="28"/>
      <c r="QYP76" s="28"/>
      <c r="QYQ76" s="28"/>
      <c r="QYR76" s="28"/>
      <c r="QYS76" s="28"/>
      <c r="QYT76" s="28"/>
      <c r="QYU76" s="28"/>
      <c r="QYV76" s="28"/>
      <c r="QYW76" s="28"/>
      <c r="QYX76" s="28"/>
      <c r="QYY76" s="28"/>
      <c r="QYZ76" s="28"/>
      <c r="QZA76" s="28"/>
      <c r="QZB76" s="28"/>
      <c r="QZC76" s="28"/>
      <c r="QZD76" s="28"/>
      <c r="QZE76" s="28"/>
      <c r="QZF76" s="28"/>
      <c r="QZG76" s="28"/>
      <c r="QZH76" s="28"/>
      <c r="QZI76" s="28"/>
      <c r="QZJ76" s="28"/>
      <c r="QZK76" s="28"/>
      <c r="QZL76" s="28"/>
      <c r="QZM76" s="28"/>
      <c r="QZN76" s="28"/>
      <c r="QZO76" s="28"/>
      <c r="QZP76" s="28"/>
      <c r="QZQ76" s="28"/>
      <c r="QZR76" s="28"/>
      <c r="QZS76" s="28"/>
      <c r="QZT76" s="28"/>
      <c r="QZU76" s="28"/>
      <c r="QZV76" s="28"/>
      <c r="QZW76" s="28"/>
      <c r="QZX76" s="28"/>
      <c r="QZY76" s="28"/>
      <c r="QZZ76" s="28"/>
      <c r="RAA76" s="28"/>
      <c r="RAB76" s="28"/>
      <c r="RAC76" s="28"/>
      <c r="RAD76" s="28"/>
      <c r="RAE76" s="28"/>
      <c r="RAF76" s="28"/>
      <c r="RAG76" s="28"/>
      <c r="RAH76" s="28"/>
      <c r="RAI76" s="28"/>
      <c r="RAJ76" s="28"/>
      <c r="RAK76" s="28"/>
      <c r="RAL76" s="28"/>
      <c r="RAM76" s="28"/>
      <c r="RAN76" s="28"/>
      <c r="RAO76" s="28"/>
      <c r="RAP76" s="28"/>
      <c r="RAQ76" s="28"/>
      <c r="RAR76" s="28"/>
      <c r="RAS76" s="28"/>
      <c r="RAT76" s="28"/>
      <c r="RAU76" s="28"/>
      <c r="RAV76" s="28"/>
      <c r="RAW76" s="28"/>
      <c r="RAX76" s="28"/>
      <c r="RAY76" s="28"/>
      <c r="RAZ76" s="28"/>
      <c r="RBA76" s="28"/>
      <c r="RBB76" s="28"/>
      <c r="RBC76" s="28"/>
      <c r="RBD76" s="28"/>
      <c r="RBE76" s="28"/>
      <c r="RBF76" s="28"/>
      <c r="RBG76" s="28"/>
      <c r="RBH76" s="28"/>
      <c r="RBI76" s="28"/>
      <c r="RBJ76" s="28"/>
      <c r="RBK76" s="28"/>
      <c r="RBL76" s="28"/>
      <c r="RBM76" s="28"/>
      <c r="RBN76" s="28"/>
      <c r="RBO76" s="28"/>
      <c r="RBP76" s="28"/>
      <c r="RBQ76" s="28"/>
      <c r="RBR76" s="28"/>
      <c r="RBS76" s="28"/>
      <c r="RBT76" s="28"/>
      <c r="RBU76" s="28"/>
      <c r="RBV76" s="28"/>
      <c r="RBW76" s="28"/>
      <c r="RBX76" s="28"/>
      <c r="RBY76" s="28"/>
      <c r="RBZ76" s="28"/>
      <c r="RCA76" s="28"/>
      <c r="RCB76" s="28"/>
      <c r="RCC76" s="28"/>
      <c r="RCD76" s="28"/>
      <c r="RCE76" s="28"/>
      <c r="RCF76" s="28"/>
      <c r="RCG76" s="28"/>
      <c r="RCH76" s="28"/>
      <c r="RCI76" s="28"/>
      <c r="RCJ76" s="28"/>
      <c r="RCK76" s="28"/>
      <c r="RCL76" s="28"/>
      <c r="RCM76" s="28"/>
      <c r="RCN76" s="28"/>
      <c r="RCO76" s="28"/>
      <c r="RCP76" s="28"/>
      <c r="RCQ76" s="28"/>
      <c r="RCR76" s="28"/>
      <c r="RCS76" s="28"/>
      <c r="RCT76" s="28"/>
      <c r="RCU76" s="28"/>
      <c r="RCV76" s="28"/>
      <c r="RCW76" s="28"/>
      <c r="RCX76" s="28"/>
      <c r="RCY76" s="28"/>
      <c r="RCZ76" s="28"/>
      <c r="RDA76" s="28"/>
      <c r="RDB76" s="28"/>
      <c r="RDC76" s="28"/>
      <c r="RDD76" s="28"/>
      <c r="RDE76" s="28"/>
      <c r="RDF76" s="28"/>
      <c r="RDG76" s="28"/>
      <c r="RDH76" s="28"/>
      <c r="RDI76" s="28"/>
      <c r="RDJ76" s="28"/>
      <c r="RDK76" s="28"/>
      <c r="RDL76" s="28"/>
      <c r="RDM76" s="28"/>
      <c r="RDN76" s="28"/>
      <c r="RDO76" s="28"/>
      <c r="RDP76" s="28"/>
      <c r="RDQ76" s="28"/>
      <c r="RDR76" s="28"/>
      <c r="RDS76" s="28"/>
      <c r="RDT76" s="28"/>
      <c r="RDU76" s="28"/>
      <c r="RDV76" s="28"/>
      <c r="RDW76" s="28"/>
      <c r="RDX76" s="28"/>
      <c r="RDY76" s="28"/>
      <c r="RDZ76" s="28"/>
      <c r="REA76" s="28"/>
      <c r="REB76" s="28"/>
      <c r="REC76" s="28"/>
      <c r="RED76" s="28"/>
      <c r="REE76" s="28"/>
      <c r="REF76" s="28"/>
      <c r="REG76" s="28"/>
      <c r="REH76" s="28"/>
      <c r="REI76" s="28"/>
      <c r="REJ76" s="28"/>
      <c r="REK76" s="28"/>
      <c r="REL76" s="28"/>
      <c r="REM76" s="28"/>
      <c r="REN76" s="28"/>
      <c r="REO76" s="28"/>
      <c r="REP76" s="28"/>
      <c r="REQ76" s="28"/>
      <c r="RER76" s="28"/>
      <c r="RES76" s="28"/>
      <c r="RET76" s="28"/>
      <c r="REU76" s="28"/>
      <c r="REV76" s="28"/>
      <c r="REW76" s="28"/>
      <c r="REX76" s="28"/>
      <c r="REY76" s="28"/>
      <c r="REZ76" s="28"/>
      <c r="RFA76" s="28"/>
      <c r="RFB76" s="28"/>
      <c r="RFC76" s="28"/>
      <c r="RFD76" s="28"/>
      <c r="RFE76" s="28"/>
      <c r="RFF76" s="28"/>
      <c r="RFG76" s="28"/>
      <c r="RFH76" s="28"/>
      <c r="RFI76" s="28"/>
      <c r="RFJ76" s="28"/>
      <c r="RFK76" s="28"/>
      <c r="RFL76" s="28"/>
      <c r="RFM76" s="28"/>
      <c r="RFN76" s="28"/>
      <c r="RFO76" s="28"/>
      <c r="RFP76" s="28"/>
      <c r="RFQ76" s="28"/>
      <c r="RFR76" s="28"/>
      <c r="RFS76" s="28"/>
      <c r="RFT76" s="28"/>
      <c r="RFU76" s="28"/>
      <c r="RFV76" s="28"/>
      <c r="RFW76" s="28"/>
      <c r="RFX76" s="28"/>
      <c r="RFY76" s="28"/>
      <c r="RFZ76" s="28"/>
      <c r="RGA76" s="28"/>
      <c r="RGB76" s="28"/>
      <c r="RGC76" s="28"/>
      <c r="RGD76" s="28"/>
      <c r="RGE76" s="28"/>
      <c r="RGF76" s="28"/>
      <c r="RGG76" s="28"/>
      <c r="RGH76" s="28"/>
      <c r="RGI76" s="28"/>
      <c r="RGJ76" s="28"/>
      <c r="RGK76" s="28"/>
      <c r="RGL76" s="28"/>
      <c r="RGM76" s="28"/>
      <c r="RGN76" s="28"/>
      <c r="RGO76" s="28"/>
      <c r="RGP76" s="28"/>
      <c r="RGQ76" s="28"/>
      <c r="RGR76" s="28"/>
      <c r="RGS76" s="28"/>
      <c r="RGT76" s="28"/>
      <c r="RGU76" s="28"/>
      <c r="RGV76" s="28"/>
      <c r="RGW76" s="28"/>
      <c r="RGX76" s="28"/>
      <c r="RGY76" s="28"/>
      <c r="RGZ76" s="28"/>
      <c r="RHA76" s="28"/>
      <c r="RHB76" s="28"/>
      <c r="RHC76" s="28"/>
      <c r="RHD76" s="28"/>
      <c r="RHE76" s="28"/>
      <c r="RHF76" s="28"/>
      <c r="RHG76" s="28"/>
      <c r="RHH76" s="28"/>
      <c r="RHI76" s="28"/>
      <c r="RHJ76" s="28"/>
      <c r="RHK76" s="28"/>
      <c r="RHL76" s="28"/>
      <c r="RHM76" s="28"/>
      <c r="RHN76" s="28"/>
      <c r="RHO76" s="28"/>
      <c r="RHP76" s="28"/>
      <c r="RHQ76" s="28"/>
      <c r="RHR76" s="28"/>
      <c r="RHS76" s="28"/>
      <c r="RHT76" s="28"/>
      <c r="RHU76" s="28"/>
      <c r="RHV76" s="28"/>
      <c r="RHW76" s="28"/>
      <c r="RHX76" s="28"/>
      <c r="RHY76" s="28"/>
      <c r="RHZ76" s="28"/>
      <c r="RIA76" s="28"/>
      <c r="RIB76" s="28"/>
      <c r="RIC76" s="28"/>
      <c r="RID76" s="28"/>
      <c r="RIE76" s="28"/>
      <c r="RIF76" s="28"/>
      <c r="RIG76" s="28"/>
      <c r="RIH76" s="28"/>
      <c r="RII76" s="28"/>
      <c r="RIJ76" s="28"/>
      <c r="RIK76" s="28"/>
      <c r="RIL76" s="28"/>
      <c r="RIM76" s="28"/>
      <c r="RIN76" s="28"/>
      <c r="RIO76" s="28"/>
      <c r="RIP76" s="28"/>
      <c r="RIQ76" s="28"/>
      <c r="RIR76" s="28"/>
      <c r="RIS76" s="28"/>
      <c r="RIT76" s="28"/>
      <c r="RIU76" s="28"/>
      <c r="RIV76" s="28"/>
      <c r="RIW76" s="28"/>
      <c r="RIX76" s="28"/>
      <c r="RIY76" s="28"/>
      <c r="RIZ76" s="28"/>
      <c r="RJA76" s="28"/>
      <c r="RJB76" s="28"/>
      <c r="RJC76" s="28"/>
      <c r="RJD76" s="28"/>
      <c r="RJE76" s="28"/>
      <c r="RJF76" s="28"/>
      <c r="RJG76" s="28"/>
      <c r="RJH76" s="28"/>
      <c r="RJI76" s="28"/>
      <c r="RJJ76" s="28"/>
      <c r="RJK76" s="28"/>
      <c r="RJL76" s="28"/>
      <c r="RJM76" s="28"/>
      <c r="RJN76" s="28"/>
      <c r="RJO76" s="28"/>
      <c r="RJP76" s="28"/>
      <c r="RJQ76" s="28"/>
      <c r="RJR76" s="28"/>
      <c r="RJS76" s="28"/>
      <c r="RJT76" s="28"/>
      <c r="RJU76" s="28"/>
      <c r="RJV76" s="28"/>
      <c r="RJW76" s="28"/>
      <c r="RJX76" s="28"/>
      <c r="RJY76" s="28"/>
      <c r="RJZ76" s="28"/>
      <c r="RKA76" s="28"/>
      <c r="RKB76" s="28"/>
      <c r="RKC76" s="28"/>
      <c r="RKD76" s="28"/>
      <c r="RKE76" s="28"/>
      <c r="RKF76" s="28"/>
      <c r="RKG76" s="28"/>
      <c r="RKH76" s="28"/>
      <c r="RKI76" s="28"/>
      <c r="RKJ76" s="28"/>
      <c r="RKK76" s="28"/>
      <c r="RKL76" s="28"/>
      <c r="RKM76" s="28"/>
      <c r="RKN76" s="28"/>
      <c r="RKO76" s="28"/>
      <c r="RKP76" s="28"/>
      <c r="RKQ76" s="28"/>
      <c r="RKR76" s="28"/>
      <c r="RKS76" s="28"/>
      <c r="RKT76" s="28"/>
      <c r="RKU76" s="28"/>
      <c r="RKV76" s="28"/>
      <c r="RKW76" s="28"/>
      <c r="RKX76" s="28"/>
      <c r="RKY76" s="28"/>
      <c r="RKZ76" s="28"/>
      <c r="RLA76" s="28"/>
      <c r="RLB76" s="28"/>
      <c r="RLC76" s="28"/>
      <c r="RLD76" s="28"/>
      <c r="RLE76" s="28"/>
      <c r="RLF76" s="28"/>
      <c r="RLG76" s="28"/>
      <c r="RLH76" s="28"/>
      <c r="RLI76" s="28"/>
      <c r="RLJ76" s="28"/>
      <c r="RLK76" s="28"/>
      <c r="RLL76" s="28"/>
      <c r="RLM76" s="28"/>
      <c r="RLN76" s="28"/>
      <c r="RLO76" s="28"/>
      <c r="RLP76" s="28"/>
      <c r="RLQ76" s="28"/>
      <c r="RLR76" s="28"/>
      <c r="RLS76" s="28"/>
      <c r="RLT76" s="28"/>
      <c r="RLU76" s="28"/>
      <c r="RLV76" s="28"/>
      <c r="RLW76" s="28"/>
      <c r="RLX76" s="28"/>
      <c r="RLY76" s="28"/>
      <c r="RLZ76" s="28"/>
      <c r="RMA76" s="28"/>
      <c r="RMB76" s="28"/>
      <c r="RMC76" s="28"/>
      <c r="RMD76" s="28"/>
      <c r="RME76" s="28"/>
      <c r="RMF76" s="28"/>
      <c r="RMG76" s="28"/>
      <c r="RMH76" s="28"/>
      <c r="RMI76" s="28"/>
      <c r="RMJ76" s="28"/>
      <c r="RMK76" s="28"/>
      <c r="RML76" s="28"/>
      <c r="RMM76" s="28"/>
      <c r="RMN76" s="28"/>
      <c r="RMO76" s="28"/>
      <c r="RMP76" s="28"/>
      <c r="RMQ76" s="28"/>
      <c r="RMR76" s="28"/>
      <c r="RMS76" s="28"/>
      <c r="RMT76" s="28"/>
      <c r="RMU76" s="28"/>
      <c r="RMV76" s="28"/>
      <c r="RMW76" s="28"/>
      <c r="RMX76" s="28"/>
      <c r="RMY76" s="28"/>
      <c r="RMZ76" s="28"/>
      <c r="RNA76" s="28"/>
      <c r="RNB76" s="28"/>
      <c r="RNC76" s="28"/>
      <c r="RND76" s="28"/>
      <c r="RNE76" s="28"/>
      <c r="RNF76" s="28"/>
      <c r="RNG76" s="28"/>
      <c r="RNH76" s="28"/>
      <c r="RNI76" s="28"/>
      <c r="RNJ76" s="28"/>
      <c r="RNK76" s="28"/>
      <c r="RNL76" s="28"/>
      <c r="RNM76" s="28"/>
      <c r="RNN76" s="28"/>
      <c r="RNO76" s="28"/>
      <c r="RNP76" s="28"/>
      <c r="RNQ76" s="28"/>
      <c r="RNR76" s="28"/>
      <c r="RNS76" s="28"/>
      <c r="RNT76" s="28"/>
      <c r="RNU76" s="28"/>
      <c r="RNV76" s="28"/>
      <c r="RNW76" s="28"/>
      <c r="RNX76" s="28"/>
      <c r="RNY76" s="28"/>
      <c r="RNZ76" s="28"/>
      <c r="ROA76" s="28"/>
      <c r="ROB76" s="28"/>
      <c r="ROC76" s="28"/>
      <c r="ROD76" s="28"/>
      <c r="ROE76" s="28"/>
      <c r="ROF76" s="28"/>
      <c r="ROG76" s="28"/>
      <c r="ROH76" s="28"/>
      <c r="ROI76" s="28"/>
      <c r="ROJ76" s="28"/>
      <c r="ROK76" s="28"/>
      <c r="ROL76" s="28"/>
      <c r="ROM76" s="28"/>
      <c r="RON76" s="28"/>
      <c r="ROO76" s="28"/>
      <c r="ROP76" s="28"/>
      <c r="ROQ76" s="28"/>
      <c r="ROR76" s="28"/>
      <c r="ROS76" s="28"/>
      <c r="ROT76" s="28"/>
      <c r="ROU76" s="28"/>
      <c r="ROV76" s="28"/>
      <c r="ROW76" s="28"/>
      <c r="ROX76" s="28"/>
      <c r="ROY76" s="28"/>
      <c r="ROZ76" s="28"/>
      <c r="RPA76" s="28"/>
      <c r="RPB76" s="28"/>
      <c r="RPC76" s="28"/>
      <c r="RPD76" s="28"/>
      <c r="RPE76" s="28"/>
      <c r="RPF76" s="28"/>
      <c r="RPG76" s="28"/>
      <c r="RPH76" s="28"/>
      <c r="RPI76" s="28"/>
      <c r="RPJ76" s="28"/>
      <c r="RPK76" s="28"/>
      <c r="RPL76" s="28"/>
      <c r="RPM76" s="28"/>
      <c r="RPN76" s="28"/>
      <c r="RPO76" s="28"/>
      <c r="RPP76" s="28"/>
      <c r="RPQ76" s="28"/>
      <c r="RPR76" s="28"/>
      <c r="RPS76" s="28"/>
      <c r="RPT76" s="28"/>
      <c r="RPU76" s="28"/>
      <c r="RPV76" s="28"/>
      <c r="RPW76" s="28"/>
      <c r="RPX76" s="28"/>
      <c r="RPY76" s="28"/>
      <c r="RPZ76" s="28"/>
      <c r="RQA76" s="28"/>
      <c r="RQB76" s="28"/>
      <c r="RQC76" s="28"/>
      <c r="RQD76" s="28"/>
      <c r="RQE76" s="28"/>
      <c r="RQF76" s="28"/>
      <c r="RQG76" s="28"/>
      <c r="RQH76" s="28"/>
      <c r="RQI76" s="28"/>
      <c r="RQJ76" s="28"/>
      <c r="RQK76" s="28"/>
      <c r="RQL76" s="28"/>
      <c r="RQM76" s="28"/>
      <c r="RQN76" s="28"/>
      <c r="RQO76" s="28"/>
      <c r="RQP76" s="28"/>
      <c r="RQQ76" s="28"/>
      <c r="RQR76" s="28"/>
      <c r="RQS76" s="28"/>
      <c r="RQT76" s="28"/>
      <c r="RQU76" s="28"/>
      <c r="RQV76" s="28"/>
      <c r="RQW76" s="28"/>
      <c r="RQX76" s="28"/>
      <c r="RQY76" s="28"/>
      <c r="RQZ76" s="28"/>
      <c r="RRA76" s="28"/>
      <c r="RRB76" s="28"/>
      <c r="RRC76" s="28"/>
      <c r="RRD76" s="28"/>
      <c r="RRE76" s="28"/>
      <c r="RRF76" s="28"/>
      <c r="RRG76" s="28"/>
      <c r="RRH76" s="28"/>
      <c r="RRI76" s="28"/>
      <c r="RRJ76" s="28"/>
      <c r="RRK76" s="28"/>
      <c r="RRL76" s="28"/>
      <c r="RRM76" s="28"/>
      <c r="RRN76" s="28"/>
      <c r="RRO76" s="28"/>
      <c r="RRP76" s="28"/>
      <c r="RRQ76" s="28"/>
      <c r="RRR76" s="28"/>
      <c r="RRS76" s="28"/>
      <c r="RRT76" s="28"/>
      <c r="RRU76" s="28"/>
      <c r="RRV76" s="28"/>
      <c r="RRW76" s="28"/>
      <c r="RRX76" s="28"/>
      <c r="RRY76" s="28"/>
      <c r="RRZ76" s="28"/>
      <c r="RSA76" s="28"/>
      <c r="RSB76" s="28"/>
      <c r="RSC76" s="28"/>
      <c r="RSD76" s="28"/>
      <c r="RSE76" s="28"/>
      <c r="RSF76" s="28"/>
      <c r="RSG76" s="28"/>
      <c r="RSH76" s="28"/>
      <c r="RSI76" s="28"/>
      <c r="RSJ76" s="28"/>
      <c r="RSK76" s="28"/>
      <c r="RSL76" s="28"/>
      <c r="RSM76" s="28"/>
      <c r="RSN76" s="28"/>
      <c r="RSO76" s="28"/>
      <c r="RSP76" s="28"/>
      <c r="RSQ76" s="28"/>
      <c r="RSR76" s="28"/>
      <c r="RSS76" s="28"/>
      <c r="RST76" s="28"/>
      <c r="RSU76" s="28"/>
      <c r="RSV76" s="28"/>
      <c r="RSW76" s="28"/>
      <c r="RSX76" s="28"/>
      <c r="RSY76" s="28"/>
      <c r="RSZ76" s="28"/>
      <c r="RTA76" s="28"/>
      <c r="RTB76" s="28"/>
      <c r="RTC76" s="28"/>
      <c r="RTD76" s="28"/>
      <c r="RTE76" s="28"/>
      <c r="RTF76" s="28"/>
      <c r="RTG76" s="28"/>
      <c r="RTH76" s="28"/>
      <c r="RTI76" s="28"/>
      <c r="RTJ76" s="28"/>
      <c r="RTK76" s="28"/>
      <c r="RTL76" s="28"/>
      <c r="RTM76" s="28"/>
      <c r="RTN76" s="28"/>
      <c r="RTO76" s="28"/>
      <c r="RTP76" s="28"/>
      <c r="RTQ76" s="28"/>
      <c r="RTR76" s="28"/>
      <c r="RTS76" s="28"/>
      <c r="RTT76" s="28"/>
      <c r="RTU76" s="28"/>
      <c r="RTV76" s="28"/>
      <c r="RTW76" s="28"/>
      <c r="RTX76" s="28"/>
      <c r="RTY76" s="28"/>
      <c r="RTZ76" s="28"/>
      <c r="RUA76" s="28"/>
      <c r="RUB76" s="28"/>
      <c r="RUC76" s="28"/>
      <c r="RUD76" s="28"/>
      <c r="RUE76" s="28"/>
      <c r="RUF76" s="28"/>
      <c r="RUG76" s="28"/>
      <c r="RUH76" s="28"/>
      <c r="RUI76" s="28"/>
      <c r="RUJ76" s="28"/>
      <c r="RUK76" s="28"/>
      <c r="RUL76" s="28"/>
      <c r="RUM76" s="28"/>
      <c r="RUN76" s="28"/>
      <c r="RUO76" s="28"/>
      <c r="RUP76" s="28"/>
      <c r="RUQ76" s="28"/>
      <c r="RUR76" s="28"/>
      <c r="RUS76" s="28"/>
      <c r="RUT76" s="28"/>
      <c r="RUU76" s="28"/>
      <c r="RUV76" s="28"/>
      <c r="RUW76" s="28"/>
      <c r="RUX76" s="28"/>
      <c r="RUY76" s="28"/>
      <c r="RUZ76" s="28"/>
      <c r="RVA76" s="28"/>
      <c r="RVB76" s="28"/>
      <c r="RVC76" s="28"/>
      <c r="RVD76" s="28"/>
      <c r="RVE76" s="28"/>
      <c r="RVF76" s="28"/>
      <c r="RVG76" s="28"/>
      <c r="RVH76" s="28"/>
      <c r="RVI76" s="28"/>
      <c r="RVJ76" s="28"/>
      <c r="RVK76" s="28"/>
      <c r="RVL76" s="28"/>
      <c r="RVM76" s="28"/>
      <c r="RVN76" s="28"/>
      <c r="RVO76" s="28"/>
      <c r="RVP76" s="28"/>
      <c r="RVQ76" s="28"/>
      <c r="RVR76" s="28"/>
      <c r="RVS76" s="28"/>
      <c r="RVT76" s="28"/>
      <c r="RVU76" s="28"/>
      <c r="RVV76" s="28"/>
      <c r="RVW76" s="28"/>
      <c r="RVX76" s="28"/>
      <c r="RVY76" s="28"/>
      <c r="RVZ76" s="28"/>
      <c r="RWA76" s="28"/>
      <c r="RWB76" s="28"/>
      <c r="RWC76" s="28"/>
      <c r="RWD76" s="28"/>
      <c r="RWE76" s="28"/>
      <c r="RWF76" s="28"/>
      <c r="RWG76" s="28"/>
      <c r="RWH76" s="28"/>
      <c r="RWI76" s="28"/>
      <c r="RWJ76" s="28"/>
      <c r="RWK76" s="28"/>
      <c r="RWL76" s="28"/>
      <c r="RWM76" s="28"/>
      <c r="RWN76" s="28"/>
      <c r="RWO76" s="28"/>
      <c r="RWP76" s="28"/>
      <c r="RWQ76" s="28"/>
      <c r="RWR76" s="28"/>
      <c r="RWS76" s="28"/>
      <c r="RWT76" s="28"/>
      <c r="RWU76" s="28"/>
      <c r="RWV76" s="28"/>
      <c r="RWW76" s="28"/>
      <c r="RWX76" s="28"/>
      <c r="RWY76" s="28"/>
      <c r="RWZ76" s="28"/>
      <c r="RXA76" s="28"/>
      <c r="RXB76" s="28"/>
      <c r="RXC76" s="28"/>
      <c r="RXD76" s="28"/>
      <c r="RXE76" s="28"/>
      <c r="RXF76" s="28"/>
      <c r="RXG76" s="28"/>
      <c r="RXH76" s="28"/>
      <c r="RXI76" s="28"/>
      <c r="RXJ76" s="28"/>
      <c r="RXK76" s="28"/>
      <c r="RXL76" s="28"/>
      <c r="RXM76" s="28"/>
      <c r="RXN76" s="28"/>
      <c r="RXO76" s="28"/>
      <c r="RXP76" s="28"/>
      <c r="RXQ76" s="28"/>
      <c r="RXR76" s="28"/>
      <c r="RXS76" s="28"/>
      <c r="RXT76" s="28"/>
      <c r="RXU76" s="28"/>
      <c r="RXV76" s="28"/>
      <c r="RXW76" s="28"/>
      <c r="RXX76" s="28"/>
      <c r="RXY76" s="28"/>
      <c r="RXZ76" s="28"/>
      <c r="RYA76" s="28"/>
      <c r="RYB76" s="28"/>
      <c r="RYC76" s="28"/>
      <c r="RYD76" s="28"/>
      <c r="RYE76" s="28"/>
      <c r="RYF76" s="28"/>
      <c r="RYG76" s="28"/>
      <c r="RYH76" s="28"/>
      <c r="RYI76" s="28"/>
      <c r="RYJ76" s="28"/>
      <c r="RYK76" s="28"/>
      <c r="RYL76" s="28"/>
      <c r="RYM76" s="28"/>
      <c r="RYN76" s="28"/>
      <c r="RYO76" s="28"/>
      <c r="RYP76" s="28"/>
      <c r="RYQ76" s="28"/>
      <c r="RYR76" s="28"/>
      <c r="RYS76" s="28"/>
      <c r="RYT76" s="28"/>
      <c r="RYU76" s="28"/>
      <c r="RYV76" s="28"/>
      <c r="RYW76" s="28"/>
      <c r="RYX76" s="28"/>
      <c r="RYY76" s="28"/>
      <c r="RYZ76" s="28"/>
      <c r="RZA76" s="28"/>
      <c r="RZB76" s="28"/>
      <c r="RZC76" s="28"/>
      <c r="RZD76" s="28"/>
      <c r="RZE76" s="28"/>
      <c r="RZF76" s="28"/>
      <c r="RZG76" s="28"/>
      <c r="RZH76" s="28"/>
      <c r="RZI76" s="28"/>
      <c r="RZJ76" s="28"/>
      <c r="RZK76" s="28"/>
      <c r="RZL76" s="28"/>
      <c r="RZM76" s="28"/>
      <c r="RZN76" s="28"/>
      <c r="RZO76" s="28"/>
      <c r="RZP76" s="28"/>
      <c r="RZQ76" s="28"/>
      <c r="RZR76" s="28"/>
      <c r="RZS76" s="28"/>
      <c r="RZT76" s="28"/>
      <c r="RZU76" s="28"/>
      <c r="RZV76" s="28"/>
      <c r="RZW76" s="28"/>
      <c r="RZX76" s="28"/>
      <c r="RZY76" s="28"/>
      <c r="RZZ76" s="28"/>
      <c r="SAA76" s="28"/>
      <c r="SAB76" s="28"/>
      <c r="SAC76" s="28"/>
      <c r="SAD76" s="28"/>
      <c r="SAE76" s="28"/>
      <c r="SAF76" s="28"/>
      <c r="SAG76" s="28"/>
      <c r="SAH76" s="28"/>
      <c r="SAI76" s="28"/>
      <c r="SAJ76" s="28"/>
      <c r="SAK76" s="28"/>
      <c r="SAL76" s="28"/>
      <c r="SAM76" s="28"/>
      <c r="SAN76" s="28"/>
      <c r="SAO76" s="28"/>
      <c r="SAP76" s="28"/>
      <c r="SAQ76" s="28"/>
      <c r="SAR76" s="28"/>
      <c r="SAS76" s="28"/>
      <c r="SAT76" s="28"/>
      <c r="SAU76" s="28"/>
      <c r="SAV76" s="28"/>
      <c r="SAW76" s="28"/>
      <c r="SAX76" s="28"/>
      <c r="SAY76" s="28"/>
      <c r="SAZ76" s="28"/>
      <c r="SBA76" s="28"/>
      <c r="SBB76" s="28"/>
      <c r="SBC76" s="28"/>
      <c r="SBD76" s="28"/>
      <c r="SBE76" s="28"/>
      <c r="SBF76" s="28"/>
      <c r="SBG76" s="28"/>
      <c r="SBH76" s="28"/>
      <c r="SBI76" s="28"/>
      <c r="SBJ76" s="28"/>
      <c r="SBK76" s="28"/>
      <c r="SBL76" s="28"/>
      <c r="SBM76" s="28"/>
      <c r="SBN76" s="28"/>
      <c r="SBO76" s="28"/>
      <c r="SBP76" s="28"/>
      <c r="SBQ76" s="28"/>
      <c r="SBR76" s="28"/>
      <c r="SBS76" s="28"/>
      <c r="SBT76" s="28"/>
      <c r="SBU76" s="28"/>
      <c r="SBV76" s="28"/>
      <c r="SBW76" s="28"/>
      <c r="SBX76" s="28"/>
      <c r="SBY76" s="28"/>
      <c r="SBZ76" s="28"/>
      <c r="SCA76" s="28"/>
      <c r="SCB76" s="28"/>
      <c r="SCC76" s="28"/>
      <c r="SCD76" s="28"/>
      <c r="SCE76" s="28"/>
      <c r="SCF76" s="28"/>
      <c r="SCG76" s="28"/>
      <c r="SCH76" s="28"/>
      <c r="SCI76" s="28"/>
      <c r="SCJ76" s="28"/>
      <c r="SCK76" s="28"/>
      <c r="SCL76" s="28"/>
      <c r="SCM76" s="28"/>
      <c r="SCN76" s="28"/>
      <c r="SCO76" s="28"/>
      <c r="SCP76" s="28"/>
      <c r="SCQ76" s="28"/>
      <c r="SCR76" s="28"/>
      <c r="SCS76" s="28"/>
      <c r="SCT76" s="28"/>
      <c r="SCU76" s="28"/>
      <c r="SCV76" s="28"/>
      <c r="SCW76" s="28"/>
      <c r="SCX76" s="28"/>
      <c r="SCY76" s="28"/>
      <c r="SCZ76" s="28"/>
      <c r="SDA76" s="28"/>
      <c r="SDB76" s="28"/>
      <c r="SDC76" s="28"/>
      <c r="SDD76" s="28"/>
      <c r="SDE76" s="28"/>
      <c r="SDF76" s="28"/>
      <c r="SDG76" s="28"/>
      <c r="SDH76" s="28"/>
      <c r="SDI76" s="28"/>
      <c r="SDJ76" s="28"/>
      <c r="SDK76" s="28"/>
      <c r="SDL76" s="28"/>
      <c r="SDM76" s="28"/>
      <c r="SDN76" s="28"/>
      <c r="SDO76" s="28"/>
      <c r="SDP76" s="28"/>
      <c r="SDQ76" s="28"/>
      <c r="SDR76" s="28"/>
      <c r="SDS76" s="28"/>
      <c r="SDT76" s="28"/>
      <c r="SDU76" s="28"/>
      <c r="SDV76" s="28"/>
      <c r="SDW76" s="28"/>
      <c r="SDX76" s="28"/>
      <c r="SDY76" s="28"/>
      <c r="SDZ76" s="28"/>
      <c r="SEA76" s="28"/>
      <c r="SEB76" s="28"/>
      <c r="SEC76" s="28"/>
      <c r="SED76" s="28"/>
      <c r="SEE76" s="28"/>
      <c r="SEF76" s="28"/>
      <c r="SEG76" s="28"/>
      <c r="SEH76" s="28"/>
      <c r="SEI76" s="28"/>
      <c r="SEJ76" s="28"/>
      <c r="SEK76" s="28"/>
      <c r="SEL76" s="28"/>
      <c r="SEM76" s="28"/>
      <c r="SEN76" s="28"/>
      <c r="SEO76" s="28"/>
      <c r="SEP76" s="28"/>
      <c r="SEQ76" s="28"/>
      <c r="SER76" s="28"/>
      <c r="SES76" s="28"/>
      <c r="SET76" s="28"/>
      <c r="SEU76" s="28"/>
      <c r="SEV76" s="28"/>
      <c r="SEW76" s="28"/>
      <c r="SEX76" s="28"/>
      <c r="SEY76" s="28"/>
      <c r="SEZ76" s="28"/>
      <c r="SFA76" s="28"/>
      <c r="SFB76" s="28"/>
      <c r="SFC76" s="28"/>
      <c r="SFD76" s="28"/>
      <c r="SFE76" s="28"/>
      <c r="SFF76" s="28"/>
      <c r="SFG76" s="28"/>
      <c r="SFH76" s="28"/>
      <c r="SFI76" s="28"/>
      <c r="SFJ76" s="28"/>
      <c r="SFK76" s="28"/>
      <c r="SFL76" s="28"/>
      <c r="SFM76" s="28"/>
      <c r="SFN76" s="28"/>
      <c r="SFO76" s="28"/>
      <c r="SFP76" s="28"/>
      <c r="SFQ76" s="28"/>
      <c r="SFR76" s="28"/>
      <c r="SFS76" s="28"/>
      <c r="SFT76" s="28"/>
      <c r="SFU76" s="28"/>
      <c r="SFV76" s="28"/>
      <c r="SFW76" s="28"/>
      <c r="SFX76" s="28"/>
      <c r="SFY76" s="28"/>
      <c r="SFZ76" s="28"/>
      <c r="SGA76" s="28"/>
      <c r="SGB76" s="28"/>
      <c r="SGC76" s="28"/>
      <c r="SGD76" s="28"/>
      <c r="SGE76" s="28"/>
      <c r="SGF76" s="28"/>
      <c r="SGG76" s="28"/>
      <c r="SGH76" s="28"/>
      <c r="SGI76" s="28"/>
      <c r="SGJ76" s="28"/>
      <c r="SGK76" s="28"/>
      <c r="SGL76" s="28"/>
      <c r="SGM76" s="28"/>
      <c r="SGN76" s="28"/>
      <c r="SGO76" s="28"/>
      <c r="SGP76" s="28"/>
      <c r="SGQ76" s="28"/>
      <c r="SGR76" s="28"/>
      <c r="SGS76" s="28"/>
      <c r="SGT76" s="28"/>
      <c r="SGU76" s="28"/>
      <c r="SGV76" s="28"/>
      <c r="SGW76" s="28"/>
      <c r="SGX76" s="28"/>
      <c r="SGY76" s="28"/>
      <c r="SGZ76" s="28"/>
      <c r="SHA76" s="28"/>
      <c r="SHB76" s="28"/>
      <c r="SHC76" s="28"/>
      <c r="SHD76" s="28"/>
      <c r="SHE76" s="28"/>
      <c r="SHF76" s="28"/>
      <c r="SHG76" s="28"/>
      <c r="SHH76" s="28"/>
      <c r="SHI76" s="28"/>
      <c r="SHJ76" s="28"/>
      <c r="SHK76" s="28"/>
      <c r="SHL76" s="28"/>
      <c r="SHM76" s="28"/>
      <c r="SHN76" s="28"/>
      <c r="SHO76" s="28"/>
      <c r="SHP76" s="28"/>
      <c r="SHQ76" s="28"/>
      <c r="SHR76" s="28"/>
      <c r="SHS76" s="28"/>
      <c r="SHT76" s="28"/>
      <c r="SHU76" s="28"/>
      <c r="SHV76" s="28"/>
      <c r="SHW76" s="28"/>
      <c r="SHX76" s="28"/>
      <c r="SHY76" s="28"/>
      <c r="SHZ76" s="28"/>
      <c r="SIA76" s="28"/>
      <c r="SIB76" s="28"/>
      <c r="SIC76" s="28"/>
      <c r="SID76" s="28"/>
      <c r="SIE76" s="28"/>
      <c r="SIF76" s="28"/>
      <c r="SIG76" s="28"/>
      <c r="SIH76" s="28"/>
      <c r="SII76" s="28"/>
      <c r="SIJ76" s="28"/>
      <c r="SIK76" s="28"/>
      <c r="SIL76" s="28"/>
      <c r="SIM76" s="28"/>
      <c r="SIN76" s="28"/>
      <c r="SIO76" s="28"/>
      <c r="SIP76" s="28"/>
      <c r="SIQ76" s="28"/>
      <c r="SIR76" s="28"/>
      <c r="SIS76" s="28"/>
      <c r="SIT76" s="28"/>
      <c r="SIU76" s="28"/>
      <c r="SIV76" s="28"/>
      <c r="SIW76" s="28"/>
      <c r="SIX76" s="28"/>
      <c r="SIY76" s="28"/>
      <c r="SIZ76" s="28"/>
      <c r="SJA76" s="28"/>
      <c r="SJB76" s="28"/>
      <c r="SJC76" s="28"/>
      <c r="SJD76" s="28"/>
      <c r="SJE76" s="28"/>
      <c r="SJF76" s="28"/>
      <c r="SJG76" s="28"/>
      <c r="SJH76" s="28"/>
      <c r="SJI76" s="28"/>
      <c r="SJJ76" s="28"/>
      <c r="SJK76" s="28"/>
      <c r="SJL76" s="28"/>
      <c r="SJM76" s="28"/>
      <c r="SJN76" s="28"/>
      <c r="SJO76" s="28"/>
      <c r="SJP76" s="28"/>
      <c r="SJQ76" s="28"/>
      <c r="SJR76" s="28"/>
      <c r="SJS76" s="28"/>
      <c r="SJT76" s="28"/>
      <c r="SJU76" s="28"/>
      <c r="SJV76" s="28"/>
      <c r="SJW76" s="28"/>
      <c r="SJX76" s="28"/>
      <c r="SJY76" s="28"/>
      <c r="SJZ76" s="28"/>
      <c r="SKA76" s="28"/>
      <c r="SKB76" s="28"/>
      <c r="SKC76" s="28"/>
      <c r="SKD76" s="28"/>
      <c r="SKE76" s="28"/>
      <c r="SKF76" s="28"/>
      <c r="SKG76" s="28"/>
      <c r="SKH76" s="28"/>
      <c r="SKI76" s="28"/>
      <c r="SKJ76" s="28"/>
      <c r="SKK76" s="28"/>
      <c r="SKL76" s="28"/>
      <c r="SKM76" s="28"/>
      <c r="SKN76" s="28"/>
      <c r="SKO76" s="28"/>
      <c r="SKP76" s="28"/>
      <c r="SKQ76" s="28"/>
      <c r="SKR76" s="28"/>
      <c r="SKS76" s="28"/>
      <c r="SKT76" s="28"/>
      <c r="SKU76" s="28"/>
      <c r="SKV76" s="28"/>
      <c r="SKW76" s="28"/>
      <c r="SKX76" s="28"/>
      <c r="SKY76" s="28"/>
      <c r="SKZ76" s="28"/>
      <c r="SLA76" s="28"/>
      <c r="SLB76" s="28"/>
      <c r="SLC76" s="28"/>
      <c r="SLD76" s="28"/>
      <c r="SLE76" s="28"/>
      <c r="SLF76" s="28"/>
      <c r="SLG76" s="28"/>
      <c r="SLH76" s="28"/>
      <c r="SLI76" s="28"/>
      <c r="SLJ76" s="28"/>
      <c r="SLK76" s="28"/>
      <c r="SLL76" s="28"/>
      <c r="SLM76" s="28"/>
      <c r="SLN76" s="28"/>
      <c r="SLO76" s="28"/>
      <c r="SLP76" s="28"/>
      <c r="SLQ76" s="28"/>
      <c r="SLR76" s="28"/>
      <c r="SLS76" s="28"/>
      <c r="SLT76" s="28"/>
      <c r="SLU76" s="28"/>
      <c r="SLV76" s="28"/>
      <c r="SLW76" s="28"/>
      <c r="SLX76" s="28"/>
      <c r="SLY76" s="28"/>
      <c r="SLZ76" s="28"/>
      <c r="SMA76" s="28"/>
      <c r="SMB76" s="28"/>
      <c r="SMC76" s="28"/>
      <c r="SMD76" s="28"/>
      <c r="SME76" s="28"/>
      <c r="SMF76" s="28"/>
      <c r="SMG76" s="28"/>
      <c r="SMH76" s="28"/>
      <c r="SMI76" s="28"/>
      <c r="SMJ76" s="28"/>
      <c r="SMK76" s="28"/>
      <c r="SML76" s="28"/>
      <c r="SMM76" s="28"/>
      <c r="SMN76" s="28"/>
      <c r="SMO76" s="28"/>
      <c r="SMP76" s="28"/>
      <c r="SMQ76" s="28"/>
      <c r="SMR76" s="28"/>
      <c r="SMS76" s="28"/>
      <c r="SMT76" s="28"/>
      <c r="SMU76" s="28"/>
      <c r="SMV76" s="28"/>
      <c r="SMW76" s="28"/>
      <c r="SMX76" s="28"/>
      <c r="SMY76" s="28"/>
      <c r="SMZ76" s="28"/>
      <c r="SNA76" s="28"/>
      <c r="SNB76" s="28"/>
      <c r="SNC76" s="28"/>
      <c r="SND76" s="28"/>
      <c r="SNE76" s="28"/>
      <c r="SNF76" s="28"/>
      <c r="SNG76" s="28"/>
      <c r="SNH76" s="28"/>
      <c r="SNI76" s="28"/>
      <c r="SNJ76" s="28"/>
      <c r="SNK76" s="28"/>
      <c r="SNL76" s="28"/>
      <c r="SNM76" s="28"/>
      <c r="SNN76" s="28"/>
      <c r="SNO76" s="28"/>
      <c r="SNP76" s="28"/>
      <c r="SNQ76" s="28"/>
      <c r="SNR76" s="28"/>
      <c r="SNS76" s="28"/>
      <c r="SNT76" s="28"/>
      <c r="SNU76" s="28"/>
      <c r="SNV76" s="28"/>
      <c r="SNW76" s="28"/>
      <c r="SNX76" s="28"/>
      <c r="SNY76" s="28"/>
      <c r="SNZ76" s="28"/>
      <c r="SOA76" s="28"/>
      <c r="SOB76" s="28"/>
      <c r="SOC76" s="28"/>
      <c r="SOD76" s="28"/>
      <c r="SOE76" s="28"/>
      <c r="SOF76" s="28"/>
      <c r="SOG76" s="28"/>
      <c r="SOH76" s="28"/>
      <c r="SOI76" s="28"/>
      <c r="SOJ76" s="28"/>
      <c r="SOK76" s="28"/>
      <c r="SOL76" s="28"/>
      <c r="SOM76" s="28"/>
      <c r="SON76" s="28"/>
      <c r="SOO76" s="28"/>
      <c r="SOP76" s="28"/>
      <c r="SOQ76" s="28"/>
      <c r="SOR76" s="28"/>
      <c r="SOS76" s="28"/>
      <c r="SOT76" s="28"/>
      <c r="SOU76" s="28"/>
      <c r="SOV76" s="28"/>
      <c r="SOW76" s="28"/>
      <c r="SOX76" s="28"/>
      <c r="SOY76" s="28"/>
      <c r="SOZ76" s="28"/>
      <c r="SPA76" s="28"/>
      <c r="SPB76" s="28"/>
      <c r="SPC76" s="28"/>
      <c r="SPD76" s="28"/>
      <c r="SPE76" s="28"/>
      <c r="SPF76" s="28"/>
      <c r="SPG76" s="28"/>
      <c r="SPH76" s="28"/>
      <c r="SPI76" s="28"/>
      <c r="SPJ76" s="28"/>
      <c r="SPK76" s="28"/>
      <c r="SPL76" s="28"/>
      <c r="SPM76" s="28"/>
      <c r="SPN76" s="28"/>
      <c r="SPO76" s="28"/>
      <c r="SPP76" s="28"/>
      <c r="SPQ76" s="28"/>
      <c r="SPR76" s="28"/>
      <c r="SPS76" s="28"/>
      <c r="SPT76" s="28"/>
      <c r="SPU76" s="28"/>
      <c r="SPV76" s="28"/>
      <c r="SPW76" s="28"/>
      <c r="SPX76" s="28"/>
      <c r="SPY76" s="28"/>
      <c r="SPZ76" s="28"/>
      <c r="SQA76" s="28"/>
      <c r="SQB76" s="28"/>
      <c r="SQC76" s="28"/>
      <c r="SQD76" s="28"/>
      <c r="SQE76" s="28"/>
      <c r="SQF76" s="28"/>
      <c r="SQG76" s="28"/>
      <c r="SQH76" s="28"/>
      <c r="SQI76" s="28"/>
      <c r="SQJ76" s="28"/>
      <c r="SQK76" s="28"/>
      <c r="SQL76" s="28"/>
      <c r="SQM76" s="28"/>
      <c r="SQN76" s="28"/>
      <c r="SQO76" s="28"/>
      <c r="SQP76" s="28"/>
      <c r="SQQ76" s="28"/>
      <c r="SQR76" s="28"/>
      <c r="SQS76" s="28"/>
      <c r="SQT76" s="28"/>
      <c r="SQU76" s="28"/>
      <c r="SQV76" s="28"/>
      <c r="SQW76" s="28"/>
      <c r="SQX76" s="28"/>
      <c r="SQY76" s="28"/>
      <c r="SQZ76" s="28"/>
      <c r="SRA76" s="28"/>
      <c r="SRB76" s="28"/>
      <c r="SRC76" s="28"/>
      <c r="SRD76" s="28"/>
      <c r="SRE76" s="28"/>
      <c r="SRF76" s="28"/>
      <c r="SRG76" s="28"/>
      <c r="SRH76" s="28"/>
      <c r="SRI76" s="28"/>
      <c r="SRJ76" s="28"/>
      <c r="SRK76" s="28"/>
      <c r="SRL76" s="28"/>
      <c r="SRM76" s="28"/>
      <c r="SRN76" s="28"/>
      <c r="SRO76" s="28"/>
      <c r="SRP76" s="28"/>
      <c r="SRQ76" s="28"/>
      <c r="SRR76" s="28"/>
      <c r="SRS76" s="28"/>
      <c r="SRT76" s="28"/>
      <c r="SRU76" s="28"/>
      <c r="SRV76" s="28"/>
      <c r="SRW76" s="28"/>
      <c r="SRX76" s="28"/>
      <c r="SRY76" s="28"/>
      <c r="SRZ76" s="28"/>
      <c r="SSA76" s="28"/>
      <c r="SSB76" s="28"/>
      <c r="SSC76" s="28"/>
      <c r="SSD76" s="28"/>
      <c r="SSE76" s="28"/>
      <c r="SSF76" s="28"/>
      <c r="SSG76" s="28"/>
      <c r="SSH76" s="28"/>
      <c r="SSI76" s="28"/>
      <c r="SSJ76" s="28"/>
      <c r="SSK76" s="28"/>
      <c r="SSL76" s="28"/>
      <c r="SSM76" s="28"/>
      <c r="SSN76" s="28"/>
      <c r="SSO76" s="28"/>
      <c r="SSP76" s="28"/>
      <c r="SSQ76" s="28"/>
      <c r="SSR76" s="28"/>
      <c r="SSS76" s="28"/>
      <c r="SST76" s="28"/>
      <c r="SSU76" s="28"/>
      <c r="SSV76" s="28"/>
      <c r="SSW76" s="28"/>
      <c r="SSX76" s="28"/>
      <c r="SSY76" s="28"/>
      <c r="SSZ76" s="28"/>
      <c r="STA76" s="28"/>
      <c r="STB76" s="28"/>
      <c r="STC76" s="28"/>
      <c r="STD76" s="28"/>
      <c r="STE76" s="28"/>
      <c r="STF76" s="28"/>
      <c r="STG76" s="28"/>
      <c r="STH76" s="28"/>
      <c r="STI76" s="28"/>
      <c r="STJ76" s="28"/>
      <c r="STK76" s="28"/>
      <c r="STL76" s="28"/>
      <c r="STM76" s="28"/>
      <c r="STN76" s="28"/>
      <c r="STO76" s="28"/>
      <c r="STP76" s="28"/>
      <c r="STQ76" s="28"/>
      <c r="STR76" s="28"/>
      <c r="STS76" s="28"/>
      <c r="STT76" s="28"/>
      <c r="STU76" s="28"/>
      <c r="STV76" s="28"/>
      <c r="STW76" s="28"/>
      <c r="STX76" s="28"/>
      <c r="STY76" s="28"/>
      <c r="STZ76" s="28"/>
      <c r="SUA76" s="28"/>
      <c r="SUB76" s="28"/>
      <c r="SUC76" s="28"/>
      <c r="SUD76" s="28"/>
      <c r="SUE76" s="28"/>
      <c r="SUF76" s="28"/>
      <c r="SUG76" s="28"/>
      <c r="SUH76" s="28"/>
      <c r="SUI76" s="28"/>
      <c r="SUJ76" s="28"/>
      <c r="SUK76" s="28"/>
      <c r="SUL76" s="28"/>
      <c r="SUM76" s="28"/>
      <c r="SUN76" s="28"/>
      <c r="SUO76" s="28"/>
      <c r="SUP76" s="28"/>
      <c r="SUQ76" s="28"/>
      <c r="SUR76" s="28"/>
      <c r="SUS76" s="28"/>
      <c r="SUT76" s="28"/>
      <c r="SUU76" s="28"/>
      <c r="SUV76" s="28"/>
      <c r="SUW76" s="28"/>
      <c r="SUX76" s="28"/>
      <c r="SUY76" s="28"/>
      <c r="SUZ76" s="28"/>
      <c r="SVA76" s="28"/>
      <c r="SVB76" s="28"/>
      <c r="SVC76" s="28"/>
      <c r="SVD76" s="28"/>
      <c r="SVE76" s="28"/>
      <c r="SVF76" s="28"/>
      <c r="SVG76" s="28"/>
      <c r="SVH76" s="28"/>
      <c r="SVI76" s="28"/>
      <c r="SVJ76" s="28"/>
      <c r="SVK76" s="28"/>
      <c r="SVL76" s="28"/>
      <c r="SVM76" s="28"/>
      <c r="SVN76" s="28"/>
      <c r="SVO76" s="28"/>
      <c r="SVP76" s="28"/>
      <c r="SVQ76" s="28"/>
      <c r="SVR76" s="28"/>
      <c r="SVS76" s="28"/>
      <c r="SVT76" s="28"/>
      <c r="SVU76" s="28"/>
      <c r="SVV76" s="28"/>
      <c r="SVW76" s="28"/>
      <c r="SVX76" s="28"/>
      <c r="SVY76" s="28"/>
      <c r="SVZ76" s="28"/>
      <c r="SWA76" s="28"/>
      <c r="SWB76" s="28"/>
      <c r="SWC76" s="28"/>
      <c r="SWD76" s="28"/>
      <c r="SWE76" s="28"/>
      <c r="SWF76" s="28"/>
      <c r="SWG76" s="28"/>
      <c r="SWH76" s="28"/>
      <c r="SWI76" s="28"/>
      <c r="SWJ76" s="28"/>
      <c r="SWK76" s="28"/>
      <c r="SWL76" s="28"/>
      <c r="SWM76" s="28"/>
      <c r="SWN76" s="28"/>
      <c r="SWO76" s="28"/>
      <c r="SWP76" s="28"/>
      <c r="SWQ76" s="28"/>
      <c r="SWR76" s="28"/>
      <c r="SWS76" s="28"/>
      <c r="SWT76" s="28"/>
      <c r="SWU76" s="28"/>
      <c r="SWV76" s="28"/>
      <c r="SWW76" s="28"/>
      <c r="SWX76" s="28"/>
      <c r="SWY76" s="28"/>
      <c r="SWZ76" s="28"/>
      <c r="SXA76" s="28"/>
      <c r="SXB76" s="28"/>
      <c r="SXC76" s="28"/>
      <c r="SXD76" s="28"/>
      <c r="SXE76" s="28"/>
      <c r="SXF76" s="28"/>
      <c r="SXG76" s="28"/>
      <c r="SXH76" s="28"/>
      <c r="SXI76" s="28"/>
      <c r="SXJ76" s="28"/>
      <c r="SXK76" s="28"/>
      <c r="SXL76" s="28"/>
      <c r="SXM76" s="28"/>
      <c r="SXN76" s="28"/>
      <c r="SXO76" s="28"/>
      <c r="SXP76" s="28"/>
      <c r="SXQ76" s="28"/>
      <c r="SXR76" s="28"/>
      <c r="SXS76" s="28"/>
      <c r="SXT76" s="28"/>
      <c r="SXU76" s="28"/>
      <c r="SXV76" s="28"/>
      <c r="SXW76" s="28"/>
      <c r="SXX76" s="28"/>
      <c r="SXY76" s="28"/>
      <c r="SXZ76" s="28"/>
      <c r="SYA76" s="28"/>
      <c r="SYB76" s="28"/>
      <c r="SYC76" s="28"/>
      <c r="SYD76" s="28"/>
      <c r="SYE76" s="28"/>
      <c r="SYF76" s="28"/>
      <c r="SYG76" s="28"/>
      <c r="SYH76" s="28"/>
      <c r="SYI76" s="28"/>
      <c r="SYJ76" s="28"/>
      <c r="SYK76" s="28"/>
      <c r="SYL76" s="28"/>
      <c r="SYM76" s="28"/>
      <c r="SYN76" s="28"/>
      <c r="SYO76" s="28"/>
      <c r="SYP76" s="28"/>
      <c r="SYQ76" s="28"/>
      <c r="SYR76" s="28"/>
      <c r="SYS76" s="28"/>
      <c r="SYT76" s="28"/>
      <c r="SYU76" s="28"/>
      <c r="SYV76" s="28"/>
      <c r="SYW76" s="28"/>
      <c r="SYX76" s="28"/>
      <c r="SYY76" s="28"/>
      <c r="SYZ76" s="28"/>
      <c r="SZA76" s="28"/>
      <c r="SZB76" s="28"/>
      <c r="SZC76" s="28"/>
      <c r="SZD76" s="28"/>
      <c r="SZE76" s="28"/>
      <c r="SZF76" s="28"/>
      <c r="SZG76" s="28"/>
      <c r="SZH76" s="28"/>
      <c r="SZI76" s="28"/>
      <c r="SZJ76" s="28"/>
      <c r="SZK76" s="28"/>
      <c r="SZL76" s="28"/>
      <c r="SZM76" s="28"/>
      <c r="SZN76" s="28"/>
      <c r="SZO76" s="28"/>
      <c r="SZP76" s="28"/>
      <c r="SZQ76" s="28"/>
      <c r="SZR76" s="28"/>
      <c r="SZS76" s="28"/>
      <c r="SZT76" s="28"/>
      <c r="SZU76" s="28"/>
      <c r="SZV76" s="28"/>
      <c r="SZW76" s="28"/>
      <c r="SZX76" s="28"/>
      <c r="SZY76" s="28"/>
      <c r="SZZ76" s="28"/>
      <c r="TAA76" s="28"/>
      <c r="TAB76" s="28"/>
      <c r="TAC76" s="28"/>
      <c r="TAD76" s="28"/>
      <c r="TAE76" s="28"/>
      <c r="TAF76" s="28"/>
      <c r="TAG76" s="28"/>
      <c r="TAH76" s="28"/>
      <c r="TAI76" s="28"/>
      <c r="TAJ76" s="28"/>
      <c r="TAK76" s="28"/>
      <c r="TAL76" s="28"/>
      <c r="TAM76" s="28"/>
      <c r="TAN76" s="28"/>
      <c r="TAO76" s="28"/>
      <c r="TAP76" s="28"/>
      <c r="TAQ76" s="28"/>
      <c r="TAR76" s="28"/>
      <c r="TAS76" s="28"/>
      <c r="TAT76" s="28"/>
      <c r="TAU76" s="28"/>
      <c r="TAV76" s="28"/>
      <c r="TAW76" s="28"/>
      <c r="TAX76" s="28"/>
      <c r="TAY76" s="28"/>
      <c r="TAZ76" s="28"/>
      <c r="TBA76" s="28"/>
      <c r="TBB76" s="28"/>
      <c r="TBC76" s="28"/>
      <c r="TBD76" s="28"/>
      <c r="TBE76" s="28"/>
      <c r="TBF76" s="28"/>
      <c r="TBG76" s="28"/>
      <c r="TBH76" s="28"/>
      <c r="TBI76" s="28"/>
      <c r="TBJ76" s="28"/>
      <c r="TBK76" s="28"/>
      <c r="TBL76" s="28"/>
      <c r="TBM76" s="28"/>
      <c r="TBN76" s="28"/>
      <c r="TBO76" s="28"/>
      <c r="TBP76" s="28"/>
      <c r="TBQ76" s="28"/>
      <c r="TBR76" s="28"/>
      <c r="TBS76" s="28"/>
      <c r="TBT76" s="28"/>
      <c r="TBU76" s="28"/>
      <c r="TBV76" s="28"/>
      <c r="TBW76" s="28"/>
      <c r="TBX76" s="28"/>
      <c r="TBY76" s="28"/>
      <c r="TBZ76" s="28"/>
      <c r="TCA76" s="28"/>
      <c r="TCB76" s="28"/>
      <c r="TCC76" s="28"/>
      <c r="TCD76" s="28"/>
      <c r="TCE76" s="28"/>
      <c r="TCF76" s="28"/>
      <c r="TCG76" s="28"/>
      <c r="TCH76" s="28"/>
      <c r="TCI76" s="28"/>
      <c r="TCJ76" s="28"/>
      <c r="TCK76" s="28"/>
      <c r="TCL76" s="28"/>
      <c r="TCM76" s="28"/>
      <c r="TCN76" s="28"/>
      <c r="TCO76" s="28"/>
      <c r="TCP76" s="28"/>
      <c r="TCQ76" s="28"/>
      <c r="TCR76" s="28"/>
      <c r="TCS76" s="28"/>
      <c r="TCT76" s="28"/>
      <c r="TCU76" s="28"/>
      <c r="TCV76" s="28"/>
      <c r="TCW76" s="28"/>
      <c r="TCX76" s="28"/>
      <c r="TCY76" s="28"/>
      <c r="TCZ76" s="28"/>
      <c r="TDA76" s="28"/>
      <c r="TDB76" s="28"/>
      <c r="TDC76" s="28"/>
      <c r="TDD76" s="28"/>
      <c r="TDE76" s="28"/>
      <c r="TDF76" s="28"/>
      <c r="TDG76" s="28"/>
      <c r="TDH76" s="28"/>
      <c r="TDI76" s="28"/>
      <c r="TDJ76" s="28"/>
      <c r="TDK76" s="28"/>
      <c r="TDL76" s="28"/>
      <c r="TDM76" s="28"/>
      <c r="TDN76" s="28"/>
      <c r="TDO76" s="28"/>
      <c r="TDP76" s="28"/>
      <c r="TDQ76" s="28"/>
      <c r="TDR76" s="28"/>
      <c r="TDS76" s="28"/>
      <c r="TDT76" s="28"/>
      <c r="TDU76" s="28"/>
      <c r="TDV76" s="28"/>
      <c r="TDW76" s="28"/>
      <c r="TDX76" s="28"/>
      <c r="TDY76" s="28"/>
      <c r="TDZ76" s="28"/>
      <c r="TEA76" s="28"/>
      <c r="TEB76" s="28"/>
      <c r="TEC76" s="28"/>
      <c r="TED76" s="28"/>
      <c r="TEE76" s="28"/>
      <c r="TEF76" s="28"/>
      <c r="TEG76" s="28"/>
      <c r="TEH76" s="28"/>
      <c r="TEI76" s="28"/>
      <c r="TEJ76" s="28"/>
      <c r="TEK76" s="28"/>
      <c r="TEL76" s="28"/>
      <c r="TEM76" s="28"/>
      <c r="TEN76" s="28"/>
      <c r="TEO76" s="28"/>
      <c r="TEP76" s="28"/>
      <c r="TEQ76" s="28"/>
      <c r="TER76" s="28"/>
      <c r="TES76" s="28"/>
      <c r="TET76" s="28"/>
      <c r="TEU76" s="28"/>
      <c r="TEV76" s="28"/>
      <c r="TEW76" s="28"/>
      <c r="TEX76" s="28"/>
      <c r="TEY76" s="28"/>
      <c r="TEZ76" s="28"/>
      <c r="TFA76" s="28"/>
      <c r="TFB76" s="28"/>
      <c r="TFC76" s="28"/>
      <c r="TFD76" s="28"/>
      <c r="TFE76" s="28"/>
      <c r="TFF76" s="28"/>
      <c r="TFG76" s="28"/>
      <c r="TFH76" s="28"/>
      <c r="TFI76" s="28"/>
      <c r="TFJ76" s="28"/>
      <c r="TFK76" s="28"/>
      <c r="TFL76" s="28"/>
      <c r="TFM76" s="28"/>
      <c r="TFN76" s="28"/>
      <c r="TFO76" s="28"/>
      <c r="TFP76" s="28"/>
      <c r="TFQ76" s="28"/>
      <c r="TFR76" s="28"/>
      <c r="TFS76" s="28"/>
      <c r="TFT76" s="28"/>
      <c r="TFU76" s="28"/>
      <c r="TFV76" s="28"/>
      <c r="TFW76" s="28"/>
      <c r="TFX76" s="28"/>
      <c r="TFY76" s="28"/>
      <c r="TFZ76" s="28"/>
      <c r="TGA76" s="28"/>
      <c r="TGB76" s="28"/>
      <c r="TGC76" s="28"/>
      <c r="TGD76" s="28"/>
      <c r="TGE76" s="28"/>
      <c r="TGF76" s="28"/>
      <c r="TGG76" s="28"/>
      <c r="TGH76" s="28"/>
      <c r="TGI76" s="28"/>
      <c r="TGJ76" s="28"/>
      <c r="TGK76" s="28"/>
      <c r="TGL76" s="28"/>
      <c r="TGM76" s="28"/>
      <c r="TGN76" s="28"/>
      <c r="TGO76" s="28"/>
      <c r="TGP76" s="28"/>
      <c r="TGQ76" s="28"/>
      <c r="TGR76" s="28"/>
      <c r="TGS76" s="28"/>
      <c r="TGT76" s="28"/>
      <c r="TGU76" s="28"/>
      <c r="TGV76" s="28"/>
      <c r="TGW76" s="28"/>
      <c r="TGX76" s="28"/>
      <c r="TGY76" s="28"/>
      <c r="TGZ76" s="28"/>
      <c r="THA76" s="28"/>
      <c r="THB76" s="28"/>
      <c r="THC76" s="28"/>
      <c r="THD76" s="28"/>
      <c r="THE76" s="28"/>
      <c r="THF76" s="28"/>
      <c r="THG76" s="28"/>
      <c r="THH76" s="28"/>
      <c r="THI76" s="28"/>
      <c r="THJ76" s="28"/>
      <c r="THK76" s="28"/>
      <c r="THL76" s="28"/>
      <c r="THM76" s="28"/>
      <c r="THN76" s="28"/>
      <c r="THO76" s="28"/>
      <c r="THP76" s="28"/>
      <c r="THQ76" s="28"/>
      <c r="THR76" s="28"/>
      <c r="THS76" s="28"/>
      <c r="THT76" s="28"/>
      <c r="THU76" s="28"/>
      <c r="THV76" s="28"/>
      <c r="THW76" s="28"/>
      <c r="THX76" s="28"/>
      <c r="THY76" s="28"/>
      <c r="THZ76" s="28"/>
      <c r="TIA76" s="28"/>
      <c r="TIB76" s="28"/>
      <c r="TIC76" s="28"/>
      <c r="TID76" s="28"/>
      <c r="TIE76" s="28"/>
      <c r="TIF76" s="28"/>
      <c r="TIG76" s="28"/>
      <c r="TIH76" s="28"/>
      <c r="TII76" s="28"/>
      <c r="TIJ76" s="28"/>
      <c r="TIK76" s="28"/>
      <c r="TIL76" s="28"/>
      <c r="TIM76" s="28"/>
      <c r="TIN76" s="28"/>
      <c r="TIO76" s="28"/>
      <c r="TIP76" s="28"/>
      <c r="TIQ76" s="28"/>
      <c r="TIR76" s="28"/>
      <c r="TIS76" s="28"/>
      <c r="TIT76" s="28"/>
      <c r="TIU76" s="28"/>
      <c r="TIV76" s="28"/>
      <c r="TIW76" s="28"/>
      <c r="TIX76" s="28"/>
      <c r="TIY76" s="28"/>
      <c r="TIZ76" s="28"/>
      <c r="TJA76" s="28"/>
      <c r="TJB76" s="28"/>
      <c r="TJC76" s="28"/>
      <c r="TJD76" s="28"/>
      <c r="TJE76" s="28"/>
      <c r="TJF76" s="28"/>
      <c r="TJG76" s="28"/>
      <c r="TJH76" s="28"/>
      <c r="TJI76" s="28"/>
      <c r="TJJ76" s="28"/>
      <c r="TJK76" s="28"/>
      <c r="TJL76" s="28"/>
      <c r="TJM76" s="28"/>
      <c r="TJN76" s="28"/>
      <c r="TJO76" s="28"/>
      <c r="TJP76" s="28"/>
      <c r="TJQ76" s="28"/>
      <c r="TJR76" s="28"/>
      <c r="TJS76" s="28"/>
      <c r="TJT76" s="28"/>
      <c r="TJU76" s="28"/>
      <c r="TJV76" s="28"/>
      <c r="TJW76" s="28"/>
      <c r="TJX76" s="28"/>
      <c r="TJY76" s="28"/>
      <c r="TJZ76" s="28"/>
      <c r="TKA76" s="28"/>
      <c r="TKB76" s="28"/>
      <c r="TKC76" s="28"/>
      <c r="TKD76" s="28"/>
      <c r="TKE76" s="28"/>
      <c r="TKF76" s="28"/>
      <c r="TKG76" s="28"/>
      <c r="TKH76" s="28"/>
      <c r="TKI76" s="28"/>
      <c r="TKJ76" s="28"/>
      <c r="TKK76" s="28"/>
      <c r="TKL76" s="28"/>
      <c r="TKM76" s="28"/>
      <c r="TKN76" s="28"/>
      <c r="TKO76" s="28"/>
      <c r="TKP76" s="28"/>
      <c r="TKQ76" s="28"/>
      <c r="TKR76" s="28"/>
      <c r="TKS76" s="28"/>
      <c r="TKT76" s="28"/>
      <c r="TKU76" s="28"/>
      <c r="TKV76" s="28"/>
      <c r="TKW76" s="28"/>
      <c r="TKX76" s="28"/>
      <c r="TKY76" s="28"/>
      <c r="TKZ76" s="28"/>
      <c r="TLA76" s="28"/>
      <c r="TLB76" s="28"/>
      <c r="TLC76" s="28"/>
      <c r="TLD76" s="28"/>
      <c r="TLE76" s="28"/>
      <c r="TLF76" s="28"/>
      <c r="TLG76" s="28"/>
      <c r="TLH76" s="28"/>
      <c r="TLI76" s="28"/>
      <c r="TLJ76" s="28"/>
      <c r="TLK76" s="28"/>
      <c r="TLL76" s="28"/>
      <c r="TLM76" s="28"/>
      <c r="TLN76" s="28"/>
      <c r="TLO76" s="28"/>
      <c r="TLP76" s="28"/>
      <c r="TLQ76" s="28"/>
      <c r="TLR76" s="28"/>
      <c r="TLS76" s="28"/>
      <c r="TLT76" s="28"/>
      <c r="TLU76" s="28"/>
      <c r="TLV76" s="28"/>
      <c r="TLW76" s="28"/>
      <c r="TLX76" s="28"/>
      <c r="TLY76" s="28"/>
      <c r="TLZ76" s="28"/>
      <c r="TMA76" s="28"/>
      <c r="TMB76" s="28"/>
      <c r="TMC76" s="28"/>
      <c r="TMD76" s="28"/>
      <c r="TME76" s="28"/>
      <c r="TMF76" s="28"/>
      <c r="TMG76" s="28"/>
      <c r="TMH76" s="28"/>
      <c r="TMI76" s="28"/>
      <c r="TMJ76" s="28"/>
      <c r="TMK76" s="28"/>
      <c r="TML76" s="28"/>
      <c r="TMM76" s="28"/>
      <c r="TMN76" s="28"/>
      <c r="TMO76" s="28"/>
      <c r="TMP76" s="28"/>
      <c r="TMQ76" s="28"/>
      <c r="TMR76" s="28"/>
      <c r="TMS76" s="28"/>
      <c r="TMT76" s="28"/>
      <c r="TMU76" s="28"/>
      <c r="TMV76" s="28"/>
      <c r="TMW76" s="28"/>
      <c r="TMX76" s="28"/>
      <c r="TMY76" s="28"/>
      <c r="TMZ76" s="28"/>
      <c r="TNA76" s="28"/>
      <c r="TNB76" s="28"/>
      <c r="TNC76" s="28"/>
      <c r="TND76" s="28"/>
      <c r="TNE76" s="28"/>
      <c r="TNF76" s="28"/>
      <c r="TNG76" s="28"/>
      <c r="TNH76" s="28"/>
      <c r="TNI76" s="28"/>
      <c r="TNJ76" s="28"/>
      <c r="TNK76" s="28"/>
      <c r="TNL76" s="28"/>
      <c r="TNM76" s="28"/>
      <c r="TNN76" s="28"/>
      <c r="TNO76" s="28"/>
      <c r="TNP76" s="28"/>
      <c r="TNQ76" s="28"/>
      <c r="TNR76" s="28"/>
      <c r="TNS76" s="28"/>
      <c r="TNT76" s="28"/>
      <c r="TNU76" s="28"/>
      <c r="TNV76" s="28"/>
      <c r="TNW76" s="28"/>
      <c r="TNX76" s="28"/>
      <c r="TNY76" s="28"/>
      <c r="TNZ76" s="28"/>
      <c r="TOA76" s="28"/>
      <c r="TOB76" s="28"/>
      <c r="TOC76" s="28"/>
      <c r="TOD76" s="28"/>
      <c r="TOE76" s="28"/>
      <c r="TOF76" s="28"/>
      <c r="TOG76" s="28"/>
      <c r="TOH76" s="28"/>
      <c r="TOI76" s="28"/>
      <c r="TOJ76" s="28"/>
      <c r="TOK76" s="28"/>
      <c r="TOL76" s="28"/>
      <c r="TOM76" s="28"/>
      <c r="TON76" s="28"/>
      <c r="TOO76" s="28"/>
      <c r="TOP76" s="28"/>
      <c r="TOQ76" s="28"/>
      <c r="TOR76" s="28"/>
      <c r="TOS76" s="28"/>
      <c r="TOT76" s="28"/>
      <c r="TOU76" s="28"/>
      <c r="TOV76" s="28"/>
      <c r="TOW76" s="28"/>
      <c r="TOX76" s="28"/>
      <c r="TOY76" s="28"/>
      <c r="TOZ76" s="28"/>
      <c r="TPA76" s="28"/>
      <c r="TPB76" s="28"/>
      <c r="TPC76" s="28"/>
      <c r="TPD76" s="28"/>
      <c r="TPE76" s="28"/>
      <c r="TPF76" s="28"/>
      <c r="TPG76" s="28"/>
      <c r="TPH76" s="28"/>
      <c r="TPI76" s="28"/>
      <c r="TPJ76" s="28"/>
      <c r="TPK76" s="28"/>
      <c r="TPL76" s="28"/>
      <c r="TPM76" s="28"/>
      <c r="TPN76" s="28"/>
      <c r="TPO76" s="28"/>
      <c r="TPP76" s="28"/>
      <c r="TPQ76" s="28"/>
      <c r="TPR76" s="28"/>
      <c r="TPS76" s="28"/>
      <c r="TPT76" s="28"/>
      <c r="TPU76" s="28"/>
      <c r="TPV76" s="28"/>
      <c r="TPW76" s="28"/>
      <c r="TPX76" s="28"/>
      <c r="TPY76" s="28"/>
      <c r="TPZ76" s="28"/>
      <c r="TQA76" s="28"/>
      <c r="TQB76" s="28"/>
      <c r="TQC76" s="28"/>
      <c r="TQD76" s="28"/>
      <c r="TQE76" s="28"/>
      <c r="TQF76" s="28"/>
      <c r="TQG76" s="28"/>
      <c r="TQH76" s="28"/>
      <c r="TQI76" s="28"/>
      <c r="TQJ76" s="28"/>
      <c r="TQK76" s="28"/>
      <c r="TQL76" s="28"/>
      <c r="TQM76" s="28"/>
      <c r="TQN76" s="28"/>
      <c r="TQO76" s="28"/>
      <c r="TQP76" s="28"/>
      <c r="TQQ76" s="28"/>
      <c r="TQR76" s="28"/>
      <c r="TQS76" s="28"/>
      <c r="TQT76" s="28"/>
      <c r="TQU76" s="28"/>
      <c r="TQV76" s="28"/>
      <c r="TQW76" s="28"/>
      <c r="TQX76" s="28"/>
      <c r="TQY76" s="28"/>
      <c r="TQZ76" s="28"/>
      <c r="TRA76" s="28"/>
      <c r="TRB76" s="28"/>
      <c r="TRC76" s="28"/>
      <c r="TRD76" s="28"/>
      <c r="TRE76" s="28"/>
      <c r="TRF76" s="28"/>
      <c r="TRG76" s="28"/>
      <c r="TRH76" s="28"/>
      <c r="TRI76" s="28"/>
      <c r="TRJ76" s="28"/>
      <c r="TRK76" s="28"/>
      <c r="TRL76" s="28"/>
      <c r="TRM76" s="28"/>
      <c r="TRN76" s="28"/>
      <c r="TRO76" s="28"/>
      <c r="TRP76" s="28"/>
      <c r="TRQ76" s="28"/>
      <c r="TRR76" s="28"/>
      <c r="TRS76" s="28"/>
      <c r="TRT76" s="28"/>
      <c r="TRU76" s="28"/>
      <c r="TRV76" s="28"/>
      <c r="TRW76" s="28"/>
      <c r="TRX76" s="28"/>
      <c r="TRY76" s="28"/>
      <c r="TRZ76" s="28"/>
      <c r="TSA76" s="28"/>
      <c r="TSB76" s="28"/>
      <c r="TSC76" s="28"/>
      <c r="TSD76" s="28"/>
      <c r="TSE76" s="28"/>
      <c r="TSF76" s="28"/>
      <c r="TSG76" s="28"/>
      <c r="TSH76" s="28"/>
      <c r="TSI76" s="28"/>
      <c r="TSJ76" s="28"/>
      <c r="TSK76" s="28"/>
      <c r="TSL76" s="28"/>
      <c r="TSM76" s="28"/>
      <c r="TSN76" s="28"/>
      <c r="TSO76" s="28"/>
      <c r="TSP76" s="28"/>
      <c r="TSQ76" s="28"/>
      <c r="TSR76" s="28"/>
      <c r="TSS76" s="28"/>
      <c r="TST76" s="28"/>
      <c r="TSU76" s="28"/>
      <c r="TSV76" s="28"/>
      <c r="TSW76" s="28"/>
      <c r="TSX76" s="28"/>
      <c r="TSY76" s="28"/>
      <c r="TSZ76" s="28"/>
      <c r="TTA76" s="28"/>
      <c r="TTB76" s="28"/>
      <c r="TTC76" s="28"/>
      <c r="TTD76" s="28"/>
      <c r="TTE76" s="28"/>
      <c r="TTF76" s="28"/>
      <c r="TTG76" s="28"/>
      <c r="TTH76" s="28"/>
      <c r="TTI76" s="28"/>
      <c r="TTJ76" s="28"/>
      <c r="TTK76" s="28"/>
      <c r="TTL76" s="28"/>
      <c r="TTM76" s="28"/>
      <c r="TTN76" s="28"/>
      <c r="TTO76" s="28"/>
      <c r="TTP76" s="28"/>
      <c r="TTQ76" s="28"/>
      <c r="TTR76" s="28"/>
      <c r="TTS76" s="28"/>
      <c r="TTT76" s="28"/>
      <c r="TTU76" s="28"/>
      <c r="TTV76" s="28"/>
      <c r="TTW76" s="28"/>
      <c r="TTX76" s="28"/>
      <c r="TTY76" s="28"/>
      <c r="TTZ76" s="28"/>
      <c r="TUA76" s="28"/>
      <c r="TUB76" s="28"/>
      <c r="TUC76" s="28"/>
      <c r="TUD76" s="28"/>
      <c r="TUE76" s="28"/>
      <c r="TUF76" s="28"/>
      <c r="TUG76" s="28"/>
      <c r="TUH76" s="28"/>
      <c r="TUI76" s="28"/>
      <c r="TUJ76" s="28"/>
      <c r="TUK76" s="28"/>
      <c r="TUL76" s="28"/>
      <c r="TUM76" s="28"/>
      <c r="TUN76" s="28"/>
      <c r="TUO76" s="28"/>
      <c r="TUP76" s="28"/>
      <c r="TUQ76" s="28"/>
      <c r="TUR76" s="28"/>
      <c r="TUS76" s="28"/>
      <c r="TUT76" s="28"/>
      <c r="TUU76" s="28"/>
      <c r="TUV76" s="28"/>
      <c r="TUW76" s="28"/>
      <c r="TUX76" s="28"/>
      <c r="TUY76" s="28"/>
      <c r="TUZ76" s="28"/>
      <c r="TVA76" s="28"/>
      <c r="TVB76" s="28"/>
      <c r="TVC76" s="28"/>
      <c r="TVD76" s="28"/>
      <c r="TVE76" s="28"/>
      <c r="TVF76" s="28"/>
      <c r="TVG76" s="28"/>
      <c r="TVH76" s="28"/>
      <c r="TVI76" s="28"/>
      <c r="TVJ76" s="28"/>
      <c r="TVK76" s="28"/>
      <c r="TVL76" s="28"/>
      <c r="TVM76" s="28"/>
      <c r="TVN76" s="28"/>
      <c r="TVO76" s="28"/>
      <c r="TVP76" s="28"/>
      <c r="TVQ76" s="28"/>
      <c r="TVR76" s="28"/>
      <c r="TVS76" s="28"/>
      <c r="TVT76" s="28"/>
      <c r="TVU76" s="28"/>
      <c r="TVV76" s="28"/>
      <c r="TVW76" s="28"/>
      <c r="TVX76" s="28"/>
      <c r="TVY76" s="28"/>
      <c r="TVZ76" s="28"/>
      <c r="TWA76" s="28"/>
      <c r="TWB76" s="28"/>
      <c r="TWC76" s="28"/>
      <c r="TWD76" s="28"/>
      <c r="TWE76" s="28"/>
      <c r="TWF76" s="28"/>
      <c r="TWG76" s="28"/>
      <c r="TWH76" s="28"/>
      <c r="TWI76" s="28"/>
      <c r="TWJ76" s="28"/>
      <c r="TWK76" s="28"/>
      <c r="TWL76" s="28"/>
      <c r="TWM76" s="28"/>
      <c r="TWN76" s="28"/>
      <c r="TWO76" s="28"/>
      <c r="TWP76" s="28"/>
      <c r="TWQ76" s="28"/>
      <c r="TWR76" s="28"/>
      <c r="TWS76" s="28"/>
      <c r="TWT76" s="28"/>
      <c r="TWU76" s="28"/>
      <c r="TWV76" s="28"/>
      <c r="TWW76" s="28"/>
      <c r="TWX76" s="28"/>
      <c r="TWY76" s="28"/>
      <c r="TWZ76" s="28"/>
      <c r="TXA76" s="28"/>
      <c r="TXB76" s="28"/>
      <c r="TXC76" s="28"/>
      <c r="TXD76" s="28"/>
      <c r="TXE76" s="28"/>
      <c r="TXF76" s="28"/>
      <c r="TXG76" s="28"/>
      <c r="TXH76" s="28"/>
      <c r="TXI76" s="28"/>
      <c r="TXJ76" s="28"/>
      <c r="TXK76" s="28"/>
      <c r="TXL76" s="28"/>
      <c r="TXM76" s="28"/>
      <c r="TXN76" s="28"/>
      <c r="TXO76" s="28"/>
      <c r="TXP76" s="28"/>
      <c r="TXQ76" s="28"/>
      <c r="TXR76" s="28"/>
      <c r="TXS76" s="28"/>
      <c r="TXT76" s="28"/>
      <c r="TXU76" s="28"/>
      <c r="TXV76" s="28"/>
      <c r="TXW76" s="28"/>
      <c r="TXX76" s="28"/>
      <c r="TXY76" s="28"/>
      <c r="TXZ76" s="28"/>
      <c r="TYA76" s="28"/>
      <c r="TYB76" s="28"/>
      <c r="TYC76" s="28"/>
      <c r="TYD76" s="28"/>
      <c r="TYE76" s="28"/>
      <c r="TYF76" s="28"/>
      <c r="TYG76" s="28"/>
      <c r="TYH76" s="28"/>
      <c r="TYI76" s="28"/>
      <c r="TYJ76" s="28"/>
      <c r="TYK76" s="28"/>
      <c r="TYL76" s="28"/>
      <c r="TYM76" s="28"/>
      <c r="TYN76" s="28"/>
      <c r="TYO76" s="28"/>
      <c r="TYP76" s="28"/>
      <c r="TYQ76" s="28"/>
      <c r="TYR76" s="28"/>
      <c r="TYS76" s="28"/>
      <c r="TYT76" s="28"/>
      <c r="TYU76" s="28"/>
      <c r="TYV76" s="28"/>
      <c r="TYW76" s="28"/>
      <c r="TYX76" s="28"/>
      <c r="TYY76" s="28"/>
      <c r="TYZ76" s="28"/>
      <c r="TZA76" s="28"/>
      <c r="TZB76" s="28"/>
      <c r="TZC76" s="28"/>
      <c r="TZD76" s="28"/>
      <c r="TZE76" s="28"/>
      <c r="TZF76" s="28"/>
      <c r="TZG76" s="28"/>
      <c r="TZH76" s="28"/>
      <c r="TZI76" s="28"/>
      <c r="TZJ76" s="28"/>
      <c r="TZK76" s="28"/>
      <c r="TZL76" s="28"/>
      <c r="TZM76" s="28"/>
      <c r="TZN76" s="28"/>
      <c r="TZO76" s="28"/>
      <c r="TZP76" s="28"/>
      <c r="TZQ76" s="28"/>
      <c r="TZR76" s="28"/>
      <c r="TZS76" s="28"/>
      <c r="TZT76" s="28"/>
      <c r="TZU76" s="28"/>
      <c r="TZV76" s="28"/>
      <c r="TZW76" s="28"/>
      <c r="TZX76" s="28"/>
      <c r="TZY76" s="28"/>
      <c r="TZZ76" s="28"/>
      <c r="UAA76" s="28"/>
      <c r="UAB76" s="28"/>
      <c r="UAC76" s="28"/>
      <c r="UAD76" s="28"/>
      <c r="UAE76" s="28"/>
      <c r="UAF76" s="28"/>
      <c r="UAG76" s="28"/>
      <c r="UAH76" s="28"/>
      <c r="UAI76" s="28"/>
      <c r="UAJ76" s="28"/>
      <c r="UAK76" s="28"/>
      <c r="UAL76" s="28"/>
      <c r="UAM76" s="28"/>
      <c r="UAN76" s="28"/>
      <c r="UAO76" s="28"/>
      <c r="UAP76" s="28"/>
      <c r="UAQ76" s="28"/>
      <c r="UAR76" s="28"/>
      <c r="UAS76" s="28"/>
      <c r="UAT76" s="28"/>
      <c r="UAU76" s="28"/>
      <c r="UAV76" s="28"/>
      <c r="UAW76" s="28"/>
      <c r="UAX76" s="28"/>
      <c r="UAY76" s="28"/>
      <c r="UAZ76" s="28"/>
      <c r="UBA76" s="28"/>
      <c r="UBB76" s="28"/>
      <c r="UBC76" s="28"/>
      <c r="UBD76" s="28"/>
      <c r="UBE76" s="28"/>
      <c r="UBF76" s="28"/>
      <c r="UBG76" s="28"/>
      <c r="UBH76" s="28"/>
      <c r="UBI76" s="28"/>
      <c r="UBJ76" s="28"/>
      <c r="UBK76" s="28"/>
      <c r="UBL76" s="28"/>
      <c r="UBM76" s="28"/>
      <c r="UBN76" s="28"/>
      <c r="UBO76" s="28"/>
      <c r="UBP76" s="28"/>
      <c r="UBQ76" s="28"/>
      <c r="UBR76" s="28"/>
      <c r="UBS76" s="28"/>
      <c r="UBT76" s="28"/>
      <c r="UBU76" s="28"/>
      <c r="UBV76" s="28"/>
      <c r="UBW76" s="28"/>
      <c r="UBX76" s="28"/>
      <c r="UBY76" s="28"/>
      <c r="UBZ76" s="28"/>
      <c r="UCA76" s="28"/>
      <c r="UCB76" s="28"/>
      <c r="UCC76" s="28"/>
      <c r="UCD76" s="28"/>
      <c r="UCE76" s="28"/>
      <c r="UCF76" s="28"/>
      <c r="UCG76" s="28"/>
      <c r="UCH76" s="28"/>
      <c r="UCI76" s="28"/>
      <c r="UCJ76" s="28"/>
      <c r="UCK76" s="28"/>
      <c r="UCL76" s="28"/>
      <c r="UCM76" s="28"/>
      <c r="UCN76" s="28"/>
      <c r="UCO76" s="28"/>
      <c r="UCP76" s="28"/>
      <c r="UCQ76" s="28"/>
      <c r="UCR76" s="28"/>
      <c r="UCS76" s="28"/>
      <c r="UCT76" s="28"/>
      <c r="UCU76" s="28"/>
      <c r="UCV76" s="28"/>
      <c r="UCW76" s="28"/>
      <c r="UCX76" s="28"/>
      <c r="UCY76" s="28"/>
      <c r="UCZ76" s="28"/>
      <c r="UDA76" s="28"/>
      <c r="UDB76" s="28"/>
      <c r="UDC76" s="28"/>
      <c r="UDD76" s="28"/>
      <c r="UDE76" s="28"/>
      <c r="UDF76" s="28"/>
      <c r="UDG76" s="28"/>
      <c r="UDH76" s="28"/>
      <c r="UDI76" s="28"/>
      <c r="UDJ76" s="28"/>
      <c r="UDK76" s="28"/>
      <c r="UDL76" s="28"/>
      <c r="UDM76" s="28"/>
      <c r="UDN76" s="28"/>
      <c r="UDO76" s="28"/>
      <c r="UDP76" s="28"/>
      <c r="UDQ76" s="28"/>
      <c r="UDR76" s="28"/>
      <c r="UDS76" s="28"/>
      <c r="UDT76" s="28"/>
      <c r="UDU76" s="28"/>
      <c r="UDV76" s="28"/>
      <c r="UDW76" s="28"/>
      <c r="UDX76" s="28"/>
      <c r="UDY76" s="28"/>
      <c r="UDZ76" s="28"/>
      <c r="UEA76" s="28"/>
      <c r="UEB76" s="28"/>
      <c r="UEC76" s="28"/>
      <c r="UED76" s="28"/>
      <c r="UEE76" s="28"/>
      <c r="UEF76" s="28"/>
      <c r="UEG76" s="28"/>
      <c r="UEH76" s="28"/>
      <c r="UEI76" s="28"/>
      <c r="UEJ76" s="28"/>
      <c r="UEK76" s="28"/>
      <c r="UEL76" s="28"/>
      <c r="UEM76" s="28"/>
      <c r="UEN76" s="28"/>
      <c r="UEO76" s="28"/>
      <c r="UEP76" s="28"/>
      <c r="UEQ76" s="28"/>
      <c r="UER76" s="28"/>
      <c r="UES76" s="28"/>
      <c r="UET76" s="28"/>
      <c r="UEU76" s="28"/>
      <c r="UEV76" s="28"/>
      <c r="UEW76" s="28"/>
      <c r="UEX76" s="28"/>
      <c r="UEY76" s="28"/>
      <c r="UEZ76" s="28"/>
      <c r="UFA76" s="28"/>
      <c r="UFB76" s="28"/>
      <c r="UFC76" s="28"/>
      <c r="UFD76" s="28"/>
      <c r="UFE76" s="28"/>
      <c r="UFF76" s="28"/>
      <c r="UFG76" s="28"/>
      <c r="UFH76" s="28"/>
      <c r="UFI76" s="28"/>
      <c r="UFJ76" s="28"/>
      <c r="UFK76" s="28"/>
      <c r="UFL76" s="28"/>
      <c r="UFM76" s="28"/>
      <c r="UFN76" s="28"/>
      <c r="UFO76" s="28"/>
      <c r="UFP76" s="28"/>
      <c r="UFQ76" s="28"/>
      <c r="UFR76" s="28"/>
      <c r="UFS76" s="28"/>
      <c r="UFT76" s="28"/>
      <c r="UFU76" s="28"/>
      <c r="UFV76" s="28"/>
      <c r="UFW76" s="28"/>
      <c r="UFX76" s="28"/>
      <c r="UFY76" s="28"/>
      <c r="UFZ76" s="28"/>
      <c r="UGA76" s="28"/>
      <c r="UGB76" s="28"/>
      <c r="UGC76" s="28"/>
      <c r="UGD76" s="28"/>
      <c r="UGE76" s="28"/>
      <c r="UGF76" s="28"/>
      <c r="UGG76" s="28"/>
      <c r="UGH76" s="28"/>
      <c r="UGI76" s="28"/>
      <c r="UGJ76" s="28"/>
      <c r="UGK76" s="28"/>
      <c r="UGL76" s="28"/>
      <c r="UGM76" s="28"/>
      <c r="UGN76" s="28"/>
      <c r="UGO76" s="28"/>
      <c r="UGP76" s="28"/>
      <c r="UGQ76" s="28"/>
      <c r="UGR76" s="28"/>
      <c r="UGS76" s="28"/>
      <c r="UGT76" s="28"/>
      <c r="UGU76" s="28"/>
      <c r="UGV76" s="28"/>
      <c r="UGW76" s="28"/>
      <c r="UGX76" s="28"/>
      <c r="UGY76" s="28"/>
      <c r="UGZ76" s="28"/>
      <c r="UHA76" s="28"/>
      <c r="UHB76" s="28"/>
      <c r="UHC76" s="28"/>
      <c r="UHD76" s="28"/>
      <c r="UHE76" s="28"/>
      <c r="UHF76" s="28"/>
      <c r="UHG76" s="28"/>
      <c r="UHH76" s="28"/>
      <c r="UHI76" s="28"/>
      <c r="UHJ76" s="28"/>
      <c r="UHK76" s="28"/>
      <c r="UHL76" s="28"/>
      <c r="UHM76" s="28"/>
      <c r="UHN76" s="28"/>
      <c r="UHO76" s="28"/>
      <c r="UHP76" s="28"/>
      <c r="UHQ76" s="28"/>
      <c r="UHR76" s="28"/>
      <c r="UHS76" s="28"/>
      <c r="UHT76" s="28"/>
      <c r="UHU76" s="28"/>
      <c r="UHV76" s="28"/>
      <c r="UHW76" s="28"/>
      <c r="UHX76" s="28"/>
      <c r="UHY76" s="28"/>
      <c r="UHZ76" s="28"/>
      <c r="UIA76" s="28"/>
      <c r="UIB76" s="28"/>
      <c r="UIC76" s="28"/>
      <c r="UID76" s="28"/>
      <c r="UIE76" s="28"/>
      <c r="UIF76" s="28"/>
      <c r="UIG76" s="28"/>
      <c r="UIH76" s="28"/>
      <c r="UII76" s="28"/>
      <c r="UIJ76" s="28"/>
      <c r="UIK76" s="28"/>
      <c r="UIL76" s="28"/>
      <c r="UIM76" s="28"/>
      <c r="UIN76" s="28"/>
      <c r="UIO76" s="28"/>
      <c r="UIP76" s="28"/>
      <c r="UIQ76" s="28"/>
      <c r="UIR76" s="28"/>
      <c r="UIS76" s="28"/>
      <c r="UIT76" s="28"/>
      <c r="UIU76" s="28"/>
      <c r="UIV76" s="28"/>
      <c r="UIW76" s="28"/>
      <c r="UIX76" s="28"/>
      <c r="UIY76" s="28"/>
      <c r="UIZ76" s="28"/>
      <c r="UJA76" s="28"/>
      <c r="UJB76" s="28"/>
      <c r="UJC76" s="28"/>
      <c r="UJD76" s="28"/>
      <c r="UJE76" s="28"/>
      <c r="UJF76" s="28"/>
      <c r="UJG76" s="28"/>
      <c r="UJH76" s="28"/>
      <c r="UJI76" s="28"/>
      <c r="UJJ76" s="28"/>
      <c r="UJK76" s="28"/>
      <c r="UJL76" s="28"/>
      <c r="UJM76" s="28"/>
      <c r="UJN76" s="28"/>
      <c r="UJO76" s="28"/>
      <c r="UJP76" s="28"/>
      <c r="UJQ76" s="28"/>
      <c r="UJR76" s="28"/>
      <c r="UJS76" s="28"/>
      <c r="UJT76" s="28"/>
      <c r="UJU76" s="28"/>
      <c r="UJV76" s="28"/>
      <c r="UJW76" s="28"/>
      <c r="UJX76" s="28"/>
      <c r="UJY76" s="28"/>
      <c r="UJZ76" s="28"/>
      <c r="UKA76" s="28"/>
      <c r="UKB76" s="28"/>
      <c r="UKC76" s="28"/>
      <c r="UKD76" s="28"/>
      <c r="UKE76" s="28"/>
      <c r="UKF76" s="28"/>
      <c r="UKG76" s="28"/>
      <c r="UKH76" s="28"/>
      <c r="UKI76" s="28"/>
      <c r="UKJ76" s="28"/>
      <c r="UKK76" s="28"/>
      <c r="UKL76" s="28"/>
      <c r="UKM76" s="28"/>
      <c r="UKN76" s="28"/>
      <c r="UKO76" s="28"/>
      <c r="UKP76" s="28"/>
      <c r="UKQ76" s="28"/>
      <c r="UKR76" s="28"/>
      <c r="UKS76" s="28"/>
      <c r="UKT76" s="28"/>
      <c r="UKU76" s="28"/>
      <c r="UKV76" s="28"/>
      <c r="UKW76" s="28"/>
      <c r="UKX76" s="28"/>
      <c r="UKY76" s="28"/>
      <c r="UKZ76" s="28"/>
      <c r="ULA76" s="28"/>
      <c r="ULB76" s="28"/>
      <c r="ULC76" s="28"/>
      <c r="ULD76" s="28"/>
      <c r="ULE76" s="28"/>
      <c r="ULF76" s="28"/>
      <c r="ULG76" s="28"/>
      <c r="ULH76" s="28"/>
      <c r="ULI76" s="28"/>
      <c r="ULJ76" s="28"/>
      <c r="ULK76" s="28"/>
      <c r="ULL76" s="28"/>
      <c r="ULM76" s="28"/>
      <c r="ULN76" s="28"/>
      <c r="ULO76" s="28"/>
      <c r="ULP76" s="28"/>
      <c r="ULQ76" s="28"/>
      <c r="ULR76" s="28"/>
      <c r="ULS76" s="28"/>
      <c r="ULT76" s="28"/>
      <c r="ULU76" s="28"/>
      <c r="ULV76" s="28"/>
      <c r="ULW76" s="28"/>
      <c r="ULX76" s="28"/>
      <c r="ULY76" s="28"/>
      <c r="ULZ76" s="28"/>
      <c r="UMA76" s="28"/>
      <c r="UMB76" s="28"/>
      <c r="UMC76" s="28"/>
      <c r="UMD76" s="28"/>
      <c r="UME76" s="28"/>
      <c r="UMF76" s="28"/>
      <c r="UMG76" s="28"/>
      <c r="UMH76" s="28"/>
      <c r="UMI76" s="28"/>
      <c r="UMJ76" s="28"/>
      <c r="UMK76" s="28"/>
      <c r="UML76" s="28"/>
      <c r="UMM76" s="28"/>
      <c r="UMN76" s="28"/>
      <c r="UMO76" s="28"/>
      <c r="UMP76" s="28"/>
      <c r="UMQ76" s="28"/>
      <c r="UMR76" s="28"/>
      <c r="UMS76" s="28"/>
      <c r="UMT76" s="28"/>
      <c r="UMU76" s="28"/>
      <c r="UMV76" s="28"/>
      <c r="UMW76" s="28"/>
      <c r="UMX76" s="28"/>
      <c r="UMY76" s="28"/>
      <c r="UMZ76" s="28"/>
      <c r="UNA76" s="28"/>
      <c r="UNB76" s="28"/>
      <c r="UNC76" s="28"/>
      <c r="UND76" s="28"/>
      <c r="UNE76" s="28"/>
      <c r="UNF76" s="28"/>
      <c r="UNG76" s="28"/>
      <c r="UNH76" s="28"/>
      <c r="UNI76" s="28"/>
      <c r="UNJ76" s="28"/>
      <c r="UNK76" s="28"/>
      <c r="UNL76" s="28"/>
      <c r="UNM76" s="28"/>
      <c r="UNN76" s="28"/>
      <c r="UNO76" s="28"/>
      <c r="UNP76" s="28"/>
      <c r="UNQ76" s="28"/>
      <c r="UNR76" s="28"/>
      <c r="UNS76" s="28"/>
      <c r="UNT76" s="28"/>
      <c r="UNU76" s="28"/>
      <c r="UNV76" s="28"/>
      <c r="UNW76" s="28"/>
      <c r="UNX76" s="28"/>
      <c r="UNY76" s="28"/>
      <c r="UNZ76" s="28"/>
      <c r="UOA76" s="28"/>
      <c r="UOB76" s="28"/>
      <c r="UOC76" s="28"/>
      <c r="UOD76" s="28"/>
      <c r="UOE76" s="28"/>
      <c r="UOF76" s="28"/>
      <c r="UOG76" s="28"/>
      <c r="UOH76" s="28"/>
      <c r="UOI76" s="28"/>
      <c r="UOJ76" s="28"/>
      <c r="UOK76" s="28"/>
      <c r="UOL76" s="28"/>
      <c r="UOM76" s="28"/>
      <c r="UON76" s="28"/>
      <c r="UOO76" s="28"/>
      <c r="UOP76" s="28"/>
      <c r="UOQ76" s="28"/>
      <c r="UOR76" s="28"/>
      <c r="UOS76" s="28"/>
      <c r="UOT76" s="28"/>
      <c r="UOU76" s="28"/>
      <c r="UOV76" s="28"/>
      <c r="UOW76" s="28"/>
      <c r="UOX76" s="28"/>
      <c r="UOY76" s="28"/>
      <c r="UOZ76" s="28"/>
      <c r="UPA76" s="28"/>
      <c r="UPB76" s="28"/>
      <c r="UPC76" s="28"/>
      <c r="UPD76" s="28"/>
      <c r="UPE76" s="28"/>
      <c r="UPF76" s="28"/>
      <c r="UPG76" s="28"/>
      <c r="UPH76" s="28"/>
      <c r="UPI76" s="28"/>
      <c r="UPJ76" s="28"/>
      <c r="UPK76" s="28"/>
      <c r="UPL76" s="28"/>
      <c r="UPM76" s="28"/>
      <c r="UPN76" s="28"/>
      <c r="UPO76" s="28"/>
      <c r="UPP76" s="28"/>
      <c r="UPQ76" s="28"/>
      <c r="UPR76" s="28"/>
      <c r="UPS76" s="28"/>
      <c r="UPT76" s="28"/>
      <c r="UPU76" s="28"/>
      <c r="UPV76" s="28"/>
      <c r="UPW76" s="28"/>
      <c r="UPX76" s="28"/>
      <c r="UPY76" s="28"/>
      <c r="UPZ76" s="28"/>
      <c r="UQA76" s="28"/>
      <c r="UQB76" s="28"/>
      <c r="UQC76" s="28"/>
      <c r="UQD76" s="28"/>
      <c r="UQE76" s="28"/>
      <c r="UQF76" s="28"/>
      <c r="UQG76" s="28"/>
      <c r="UQH76" s="28"/>
      <c r="UQI76" s="28"/>
      <c r="UQJ76" s="28"/>
      <c r="UQK76" s="28"/>
      <c r="UQL76" s="28"/>
      <c r="UQM76" s="28"/>
      <c r="UQN76" s="28"/>
      <c r="UQO76" s="28"/>
      <c r="UQP76" s="28"/>
      <c r="UQQ76" s="28"/>
      <c r="UQR76" s="28"/>
      <c r="UQS76" s="28"/>
      <c r="UQT76" s="28"/>
      <c r="UQU76" s="28"/>
      <c r="UQV76" s="28"/>
      <c r="UQW76" s="28"/>
      <c r="UQX76" s="28"/>
      <c r="UQY76" s="28"/>
      <c r="UQZ76" s="28"/>
      <c r="URA76" s="28"/>
      <c r="URB76" s="28"/>
      <c r="URC76" s="28"/>
      <c r="URD76" s="28"/>
      <c r="URE76" s="28"/>
      <c r="URF76" s="28"/>
      <c r="URG76" s="28"/>
      <c r="URH76" s="28"/>
      <c r="URI76" s="28"/>
      <c r="URJ76" s="28"/>
      <c r="URK76" s="28"/>
      <c r="URL76" s="28"/>
      <c r="URM76" s="28"/>
      <c r="URN76" s="28"/>
      <c r="URO76" s="28"/>
      <c r="URP76" s="28"/>
      <c r="URQ76" s="28"/>
      <c r="URR76" s="28"/>
      <c r="URS76" s="28"/>
      <c r="URT76" s="28"/>
      <c r="URU76" s="28"/>
      <c r="URV76" s="28"/>
      <c r="URW76" s="28"/>
      <c r="URX76" s="28"/>
      <c r="URY76" s="28"/>
      <c r="URZ76" s="28"/>
      <c r="USA76" s="28"/>
      <c r="USB76" s="28"/>
      <c r="USC76" s="28"/>
      <c r="USD76" s="28"/>
      <c r="USE76" s="28"/>
      <c r="USF76" s="28"/>
      <c r="USG76" s="28"/>
      <c r="USH76" s="28"/>
      <c r="USI76" s="28"/>
      <c r="USJ76" s="28"/>
      <c r="USK76" s="28"/>
      <c r="USL76" s="28"/>
      <c r="USM76" s="28"/>
      <c r="USN76" s="28"/>
      <c r="USO76" s="28"/>
      <c r="USP76" s="28"/>
      <c r="USQ76" s="28"/>
      <c r="USR76" s="28"/>
      <c r="USS76" s="28"/>
      <c r="UST76" s="28"/>
      <c r="USU76" s="28"/>
      <c r="USV76" s="28"/>
      <c r="USW76" s="28"/>
      <c r="USX76" s="28"/>
      <c r="USY76" s="28"/>
      <c r="USZ76" s="28"/>
      <c r="UTA76" s="28"/>
      <c r="UTB76" s="28"/>
      <c r="UTC76" s="28"/>
      <c r="UTD76" s="28"/>
      <c r="UTE76" s="28"/>
      <c r="UTF76" s="28"/>
      <c r="UTG76" s="28"/>
      <c r="UTH76" s="28"/>
      <c r="UTI76" s="28"/>
      <c r="UTJ76" s="28"/>
      <c r="UTK76" s="28"/>
      <c r="UTL76" s="28"/>
      <c r="UTM76" s="28"/>
      <c r="UTN76" s="28"/>
      <c r="UTO76" s="28"/>
      <c r="UTP76" s="28"/>
      <c r="UTQ76" s="28"/>
      <c r="UTR76" s="28"/>
      <c r="UTS76" s="28"/>
      <c r="UTT76" s="28"/>
      <c r="UTU76" s="28"/>
      <c r="UTV76" s="28"/>
      <c r="UTW76" s="28"/>
      <c r="UTX76" s="28"/>
      <c r="UTY76" s="28"/>
      <c r="UTZ76" s="28"/>
      <c r="UUA76" s="28"/>
      <c r="UUB76" s="28"/>
      <c r="UUC76" s="28"/>
      <c r="UUD76" s="28"/>
      <c r="UUE76" s="28"/>
      <c r="UUF76" s="28"/>
      <c r="UUG76" s="28"/>
      <c r="UUH76" s="28"/>
      <c r="UUI76" s="28"/>
      <c r="UUJ76" s="28"/>
      <c r="UUK76" s="28"/>
      <c r="UUL76" s="28"/>
      <c r="UUM76" s="28"/>
      <c r="UUN76" s="28"/>
      <c r="UUO76" s="28"/>
      <c r="UUP76" s="28"/>
      <c r="UUQ76" s="28"/>
      <c r="UUR76" s="28"/>
      <c r="UUS76" s="28"/>
      <c r="UUT76" s="28"/>
      <c r="UUU76" s="28"/>
      <c r="UUV76" s="28"/>
      <c r="UUW76" s="28"/>
      <c r="UUX76" s="28"/>
      <c r="UUY76" s="28"/>
      <c r="UUZ76" s="28"/>
      <c r="UVA76" s="28"/>
      <c r="UVB76" s="28"/>
      <c r="UVC76" s="28"/>
      <c r="UVD76" s="28"/>
      <c r="UVE76" s="28"/>
      <c r="UVF76" s="28"/>
      <c r="UVG76" s="28"/>
      <c r="UVH76" s="28"/>
      <c r="UVI76" s="28"/>
      <c r="UVJ76" s="28"/>
      <c r="UVK76" s="28"/>
      <c r="UVL76" s="28"/>
      <c r="UVM76" s="28"/>
      <c r="UVN76" s="28"/>
      <c r="UVO76" s="28"/>
      <c r="UVP76" s="28"/>
      <c r="UVQ76" s="28"/>
      <c r="UVR76" s="28"/>
      <c r="UVS76" s="28"/>
      <c r="UVT76" s="28"/>
      <c r="UVU76" s="28"/>
      <c r="UVV76" s="28"/>
      <c r="UVW76" s="28"/>
      <c r="UVX76" s="28"/>
      <c r="UVY76" s="28"/>
      <c r="UVZ76" s="28"/>
      <c r="UWA76" s="28"/>
      <c r="UWB76" s="28"/>
      <c r="UWC76" s="28"/>
      <c r="UWD76" s="28"/>
      <c r="UWE76" s="28"/>
      <c r="UWF76" s="28"/>
      <c r="UWG76" s="28"/>
      <c r="UWH76" s="28"/>
      <c r="UWI76" s="28"/>
      <c r="UWJ76" s="28"/>
      <c r="UWK76" s="28"/>
      <c r="UWL76" s="28"/>
      <c r="UWM76" s="28"/>
      <c r="UWN76" s="28"/>
      <c r="UWO76" s="28"/>
      <c r="UWP76" s="28"/>
      <c r="UWQ76" s="28"/>
      <c r="UWR76" s="28"/>
      <c r="UWS76" s="28"/>
      <c r="UWT76" s="28"/>
      <c r="UWU76" s="28"/>
      <c r="UWV76" s="28"/>
      <c r="UWW76" s="28"/>
      <c r="UWX76" s="28"/>
      <c r="UWY76" s="28"/>
      <c r="UWZ76" s="28"/>
      <c r="UXA76" s="28"/>
      <c r="UXB76" s="28"/>
      <c r="UXC76" s="28"/>
      <c r="UXD76" s="28"/>
      <c r="UXE76" s="28"/>
      <c r="UXF76" s="28"/>
      <c r="UXG76" s="28"/>
      <c r="UXH76" s="28"/>
      <c r="UXI76" s="28"/>
      <c r="UXJ76" s="28"/>
      <c r="UXK76" s="28"/>
      <c r="UXL76" s="28"/>
      <c r="UXM76" s="28"/>
      <c r="UXN76" s="28"/>
      <c r="UXO76" s="28"/>
      <c r="UXP76" s="28"/>
      <c r="UXQ76" s="28"/>
      <c r="UXR76" s="28"/>
      <c r="UXS76" s="28"/>
      <c r="UXT76" s="28"/>
      <c r="UXU76" s="28"/>
      <c r="UXV76" s="28"/>
      <c r="UXW76" s="28"/>
      <c r="UXX76" s="28"/>
      <c r="UXY76" s="28"/>
      <c r="UXZ76" s="28"/>
      <c r="UYA76" s="28"/>
      <c r="UYB76" s="28"/>
      <c r="UYC76" s="28"/>
      <c r="UYD76" s="28"/>
      <c r="UYE76" s="28"/>
      <c r="UYF76" s="28"/>
      <c r="UYG76" s="28"/>
      <c r="UYH76" s="28"/>
      <c r="UYI76" s="28"/>
      <c r="UYJ76" s="28"/>
      <c r="UYK76" s="28"/>
      <c r="UYL76" s="28"/>
      <c r="UYM76" s="28"/>
      <c r="UYN76" s="28"/>
      <c r="UYO76" s="28"/>
      <c r="UYP76" s="28"/>
      <c r="UYQ76" s="28"/>
      <c r="UYR76" s="28"/>
      <c r="UYS76" s="28"/>
      <c r="UYT76" s="28"/>
      <c r="UYU76" s="28"/>
      <c r="UYV76" s="28"/>
      <c r="UYW76" s="28"/>
      <c r="UYX76" s="28"/>
      <c r="UYY76" s="28"/>
      <c r="UYZ76" s="28"/>
      <c r="UZA76" s="28"/>
      <c r="UZB76" s="28"/>
      <c r="UZC76" s="28"/>
      <c r="UZD76" s="28"/>
      <c r="UZE76" s="28"/>
      <c r="UZF76" s="28"/>
      <c r="UZG76" s="28"/>
      <c r="UZH76" s="28"/>
      <c r="UZI76" s="28"/>
      <c r="UZJ76" s="28"/>
      <c r="UZK76" s="28"/>
      <c r="UZL76" s="28"/>
      <c r="UZM76" s="28"/>
      <c r="UZN76" s="28"/>
      <c r="UZO76" s="28"/>
      <c r="UZP76" s="28"/>
      <c r="UZQ76" s="28"/>
      <c r="UZR76" s="28"/>
      <c r="UZS76" s="28"/>
      <c r="UZT76" s="28"/>
      <c r="UZU76" s="28"/>
      <c r="UZV76" s="28"/>
      <c r="UZW76" s="28"/>
      <c r="UZX76" s="28"/>
      <c r="UZY76" s="28"/>
      <c r="UZZ76" s="28"/>
      <c r="VAA76" s="28"/>
      <c r="VAB76" s="28"/>
      <c r="VAC76" s="28"/>
      <c r="VAD76" s="28"/>
      <c r="VAE76" s="28"/>
      <c r="VAF76" s="28"/>
      <c r="VAG76" s="28"/>
      <c r="VAH76" s="28"/>
      <c r="VAI76" s="28"/>
      <c r="VAJ76" s="28"/>
      <c r="VAK76" s="28"/>
      <c r="VAL76" s="28"/>
      <c r="VAM76" s="28"/>
      <c r="VAN76" s="28"/>
      <c r="VAO76" s="28"/>
      <c r="VAP76" s="28"/>
      <c r="VAQ76" s="28"/>
      <c r="VAR76" s="28"/>
      <c r="VAS76" s="28"/>
      <c r="VAT76" s="28"/>
      <c r="VAU76" s="28"/>
      <c r="VAV76" s="28"/>
      <c r="VAW76" s="28"/>
      <c r="VAX76" s="28"/>
      <c r="VAY76" s="28"/>
      <c r="VAZ76" s="28"/>
      <c r="VBA76" s="28"/>
      <c r="VBB76" s="28"/>
      <c r="VBC76" s="28"/>
      <c r="VBD76" s="28"/>
      <c r="VBE76" s="28"/>
      <c r="VBF76" s="28"/>
      <c r="VBG76" s="28"/>
      <c r="VBH76" s="28"/>
      <c r="VBI76" s="28"/>
      <c r="VBJ76" s="28"/>
      <c r="VBK76" s="28"/>
      <c r="VBL76" s="28"/>
      <c r="VBM76" s="28"/>
      <c r="VBN76" s="28"/>
      <c r="VBO76" s="28"/>
      <c r="VBP76" s="28"/>
      <c r="VBQ76" s="28"/>
      <c r="VBR76" s="28"/>
      <c r="VBS76" s="28"/>
      <c r="VBT76" s="28"/>
      <c r="VBU76" s="28"/>
      <c r="VBV76" s="28"/>
      <c r="VBW76" s="28"/>
      <c r="VBX76" s="28"/>
      <c r="VBY76" s="28"/>
      <c r="VBZ76" s="28"/>
      <c r="VCA76" s="28"/>
      <c r="VCB76" s="28"/>
      <c r="VCC76" s="28"/>
      <c r="VCD76" s="28"/>
      <c r="VCE76" s="28"/>
      <c r="VCF76" s="28"/>
      <c r="VCG76" s="28"/>
      <c r="VCH76" s="28"/>
      <c r="VCI76" s="28"/>
      <c r="VCJ76" s="28"/>
      <c r="VCK76" s="28"/>
      <c r="VCL76" s="28"/>
      <c r="VCM76" s="28"/>
      <c r="VCN76" s="28"/>
      <c r="VCO76" s="28"/>
      <c r="VCP76" s="28"/>
      <c r="VCQ76" s="28"/>
      <c r="VCR76" s="28"/>
      <c r="VCS76" s="28"/>
      <c r="VCT76" s="28"/>
      <c r="VCU76" s="28"/>
      <c r="VCV76" s="28"/>
      <c r="VCW76" s="28"/>
      <c r="VCX76" s="28"/>
      <c r="VCY76" s="28"/>
      <c r="VCZ76" s="28"/>
      <c r="VDA76" s="28"/>
      <c r="VDB76" s="28"/>
      <c r="VDC76" s="28"/>
      <c r="VDD76" s="28"/>
      <c r="VDE76" s="28"/>
      <c r="VDF76" s="28"/>
      <c r="VDG76" s="28"/>
      <c r="VDH76" s="28"/>
      <c r="VDI76" s="28"/>
      <c r="VDJ76" s="28"/>
      <c r="VDK76" s="28"/>
      <c r="VDL76" s="28"/>
      <c r="VDM76" s="28"/>
      <c r="VDN76" s="28"/>
      <c r="VDO76" s="28"/>
      <c r="VDP76" s="28"/>
      <c r="VDQ76" s="28"/>
      <c r="VDR76" s="28"/>
      <c r="VDS76" s="28"/>
      <c r="VDT76" s="28"/>
      <c r="VDU76" s="28"/>
      <c r="VDV76" s="28"/>
      <c r="VDW76" s="28"/>
      <c r="VDX76" s="28"/>
      <c r="VDY76" s="28"/>
      <c r="VDZ76" s="28"/>
      <c r="VEA76" s="28"/>
      <c r="VEB76" s="28"/>
      <c r="VEC76" s="28"/>
      <c r="VED76" s="28"/>
      <c r="VEE76" s="28"/>
      <c r="VEF76" s="28"/>
      <c r="VEG76" s="28"/>
      <c r="VEH76" s="28"/>
      <c r="VEI76" s="28"/>
      <c r="VEJ76" s="28"/>
      <c r="VEK76" s="28"/>
      <c r="VEL76" s="28"/>
      <c r="VEM76" s="28"/>
      <c r="VEN76" s="28"/>
      <c r="VEO76" s="28"/>
      <c r="VEP76" s="28"/>
      <c r="VEQ76" s="28"/>
      <c r="VER76" s="28"/>
      <c r="VES76" s="28"/>
      <c r="VET76" s="28"/>
      <c r="VEU76" s="28"/>
      <c r="VEV76" s="28"/>
      <c r="VEW76" s="28"/>
      <c r="VEX76" s="28"/>
      <c r="VEY76" s="28"/>
      <c r="VEZ76" s="28"/>
      <c r="VFA76" s="28"/>
      <c r="VFB76" s="28"/>
      <c r="VFC76" s="28"/>
      <c r="VFD76" s="28"/>
      <c r="VFE76" s="28"/>
      <c r="VFF76" s="28"/>
      <c r="VFG76" s="28"/>
      <c r="VFH76" s="28"/>
      <c r="VFI76" s="28"/>
      <c r="VFJ76" s="28"/>
      <c r="VFK76" s="28"/>
      <c r="VFL76" s="28"/>
      <c r="VFM76" s="28"/>
      <c r="VFN76" s="28"/>
      <c r="VFO76" s="28"/>
      <c r="VFP76" s="28"/>
      <c r="VFQ76" s="28"/>
      <c r="VFR76" s="28"/>
      <c r="VFS76" s="28"/>
      <c r="VFT76" s="28"/>
      <c r="VFU76" s="28"/>
      <c r="VFV76" s="28"/>
      <c r="VFW76" s="28"/>
      <c r="VFX76" s="28"/>
      <c r="VFY76" s="28"/>
      <c r="VFZ76" s="28"/>
      <c r="VGA76" s="28"/>
      <c r="VGB76" s="28"/>
      <c r="VGC76" s="28"/>
      <c r="VGD76" s="28"/>
      <c r="VGE76" s="28"/>
      <c r="VGF76" s="28"/>
      <c r="VGG76" s="28"/>
      <c r="VGH76" s="28"/>
      <c r="VGI76" s="28"/>
      <c r="VGJ76" s="28"/>
      <c r="VGK76" s="28"/>
      <c r="VGL76" s="28"/>
      <c r="VGM76" s="28"/>
      <c r="VGN76" s="28"/>
      <c r="VGO76" s="28"/>
      <c r="VGP76" s="28"/>
      <c r="VGQ76" s="28"/>
      <c r="VGR76" s="28"/>
      <c r="VGS76" s="28"/>
      <c r="VGT76" s="28"/>
      <c r="VGU76" s="28"/>
      <c r="VGV76" s="28"/>
      <c r="VGW76" s="28"/>
      <c r="VGX76" s="28"/>
      <c r="VGY76" s="28"/>
      <c r="VGZ76" s="28"/>
      <c r="VHA76" s="28"/>
      <c r="VHB76" s="28"/>
      <c r="VHC76" s="28"/>
      <c r="VHD76" s="28"/>
      <c r="VHE76" s="28"/>
      <c r="VHF76" s="28"/>
      <c r="VHG76" s="28"/>
      <c r="VHH76" s="28"/>
      <c r="VHI76" s="28"/>
      <c r="VHJ76" s="28"/>
      <c r="VHK76" s="28"/>
      <c r="VHL76" s="28"/>
      <c r="VHM76" s="28"/>
      <c r="VHN76" s="28"/>
      <c r="VHO76" s="28"/>
      <c r="VHP76" s="28"/>
      <c r="VHQ76" s="28"/>
      <c r="VHR76" s="28"/>
      <c r="VHS76" s="28"/>
      <c r="VHT76" s="28"/>
      <c r="VHU76" s="28"/>
      <c r="VHV76" s="28"/>
      <c r="VHW76" s="28"/>
      <c r="VHX76" s="28"/>
      <c r="VHY76" s="28"/>
      <c r="VHZ76" s="28"/>
      <c r="VIA76" s="28"/>
      <c r="VIB76" s="28"/>
      <c r="VIC76" s="28"/>
      <c r="VID76" s="28"/>
      <c r="VIE76" s="28"/>
      <c r="VIF76" s="28"/>
      <c r="VIG76" s="28"/>
      <c r="VIH76" s="28"/>
      <c r="VII76" s="28"/>
      <c r="VIJ76" s="28"/>
      <c r="VIK76" s="28"/>
      <c r="VIL76" s="28"/>
      <c r="VIM76" s="28"/>
      <c r="VIN76" s="28"/>
      <c r="VIO76" s="28"/>
      <c r="VIP76" s="28"/>
      <c r="VIQ76" s="28"/>
      <c r="VIR76" s="28"/>
      <c r="VIS76" s="28"/>
      <c r="VIT76" s="28"/>
      <c r="VIU76" s="28"/>
      <c r="VIV76" s="28"/>
      <c r="VIW76" s="28"/>
      <c r="VIX76" s="28"/>
      <c r="VIY76" s="28"/>
      <c r="VIZ76" s="28"/>
      <c r="VJA76" s="28"/>
      <c r="VJB76" s="28"/>
      <c r="VJC76" s="28"/>
      <c r="VJD76" s="28"/>
      <c r="VJE76" s="28"/>
      <c r="VJF76" s="28"/>
      <c r="VJG76" s="28"/>
      <c r="VJH76" s="28"/>
      <c r="VJI76" s="28"/>
      <c r="VJJ76" s="28"/>
      <c r="VJK76" s="28"/>
      <c r="VJL76" s="28"/>
      <c r="VJM76" s="28"/>
      <c r="VJN76" s="28"/>
      <c r="VJO76" s="28"/>
      <c r="VJP76" s="28"/>
      <c r="VJQ76" s="28"/>
      <c r="VJR76" s="28"/>
      <c r="VJS76" s="28"/>
      <c r="VJT76" s="28"/>
      <c r="VJU76" s="28"/>
      <c r="VJV76" s="28"/>
      <c r="VJW76" s="28"/>
      <c r="VJX76" s="28"/>
      <c r="VJY76" s="28"/>
      <c r="VJZ76" s="28"/>
      <c r="VKA76" s="28"/>
      <c r="VKB76" s="28"/>
      <c r="VKC76" s="28"/>
      <c r="VKD76" s="28"/>
      <c r="VKE76" s="28"/>
      <c r="VKF76" s="28"/>
      <c r="VKG76" s="28"/>
      <c r="VKH76" s="28"/>
      <c r="VKI76" s="28"/>
      <c r="VKJ76" s="28"/>
      <c r="VKK76" s="28"/>
      <c r="VKL76" s="28"/>
      <c r="VKM76" s="28"/>
      <c r="VKN76" s="28"/>
      <c r="VKO76" s="28"/>
      <c r="VKP76" s="28"/>
      <c r="VKQ76" s="28"/>
      <c r="VKR76" s="28"/>
      <c r="VKS76" s="28"/>
      <c r="VKT76" s="28"/>
      <c r="VKU76" s="28"/>
      <c r="VKV76" s="28"/>
      <c r="VKW76" s="28"/>
      <c r="VKX76" s="28"/>
      <c r="VKY76" s="28"/>
      <c r="VKZ76" s="28"/>
      <c r="VLA76" s="28"/>
      <c r="VLB76" s="28"/>
      <c r="VLC76" s="28"/>
      <c r="VLD76" s="28"/>
      <c r="VLE76" s="28"/>
      <c r="VLF76" s="28"/>
      <c r="VLG76" s="28"/>
      <c r="VLH76" s="28"/>
      <c r="VLI76" s="28"/>
      <c r="VLJ76" s="28"/>
      <c r="VLK76" s="28"/>
      <c r="VLL76" s="28"/>
      <c r="VLM76" s="28"/>
      <c r="VLN76" s="28"/>
      <c r="VLO76" s="28"/>
      <c r="VLP76" s="28"/>
      <c r="VLQ76" s="28"/>
      <c r="VLR76" s="28"/>
      <c r="VLS76" s="28"/>
      <c r="VLT76" s="28"/>
      <c r="VLU76" s="28"/>
      <c r="VLV76" s="28"/>
      <c r="VLW76" s="28"/>
      <c r="VLX76" s="28"/>
      <c r="VLY76" s="28"/>
      <c r="VLZ76" s="28"/>
      <c r="VMA76" s="28"/>
      <c r="VMB76" s="28"/>
      <c r="VMC76" s="28"/>
      <c r="VMD76" s="28"/>
      <c r="VME76" s="28"/>
      <c r="VMF76" s="28"/>
      <c r="VMG76" s="28"/>
      <c r="VMH76" s="28"/>
      <c r="VMI76" s="28"/>
      <c r="VMJ76" s="28"/>
      <c r="VMK76" s="28"/>
      <c r="VML76" s="28"/>
      <c r="VMM76" s="28"/>
      <c r="VMN76" s="28"/>
      <c r="VMO76" s="28"/>
      <c r="VMP76" s="28"/>
      <c r="VMQ76" s="28"/>
      <c r="VMR76" s="28"/>
      <c r="VMS76" s="28"/>
      <c r="VMT76" s="28"/>
      <c r="VMU76" s="28"/>
      <c r="VMV76" s="28"/>
      <c r="VMW76" s="28"/>
      <c r="VMX76" s="28"/>
      <c r="VMY76" s="28"/>
      <c r="VMZ76" s="28"/>
      <c r="VNA76" s="28"/>
      <c r="VNB76" s="28"/>
      <c r="VNC76" s="28"/>
      <c r="VND76" s="28"/>
      <c r="VNE76" s="28"/>
      <c r="VNF76" s="28"/>
      <c r="VNG76" s="28"/>
      <c r="VNH76" s="28"/>
      <c r="VNI76" s="28"/>
      <c r="VNJ76" s="28"/>
      <c r="VNK76" s="28"/>
      <c r="VNL76" s="28"/>
      <c r="VNM76" s="28"/>
      <c r="VNN76" s="28"/>
      <c r="VNO76" s="28"/>
      <c r="VNP76" s="28"/>
      <c r="VNQ76" s="28"/>
      <c r="VNR76" s="28"/>
      <c r="VNS76" s="28"/>
      <c r="VNT76" s="28"/>
      <c r="VNU76" s="28"/>
      <c r="VNV76" s="28"/>
      <c r="VNW76" s="28"/>
      <c r="VNX76" s="28"/>
      <c r="VNY76" s="28"/>
      <c r="VNZ76" s="28"/>
      <c r="VOA76" s="28"/>
      <c r="VOB76" s="28"/>
      <c r="VOC76" s="28"/>
      <c r="VOD76" s="28"/>
      <c r="VOE76" s="28"/>
      <c r="VOF76" s="28"/>
      <c r="VOG76" s="28"/>
      <c r="VOH76" s="28"/>
      <c r="VOI76" s="28"/>
      <c r="VOJ76" s="28"/>
      <c r="VOK76" s="28"/>
      <c r="VOL76" s="28"/>
      <c r="VOM76" s="28"/>
      <c r="VON76" s="28"/>
      <c r="VOO76" s="28"/>
      <c r="VOP76" s="28"/>
      <c r="VOQ76" s="28"/>
      <c r="VOR76" s="28"/>
      <c r="VOS76" s="28"/>
      <c r="VOT76" s="28"/>
      <c r="VOU76" s="28"/>
      <c r="VOV76" s="28"/>
      <c r="VOW76" s="28"/>
      <c r="VOX76" s="28"/>
      <c r="VOY76" s="28"/>
      <c r="VOZ76" s="28"/>
      <c r="VPA76" s="28"/>
      <c r="VPB76" s="28"/>
      <c r="VPC76" s="28"/>
      <c r="VPD76" s="28"/>
      <c r="VPE76" s="28"/>
      <c r="VPF76" s="28"/>
      <c r="VPG76" s="28"/>
      <c r="VPH76" s="28"/>
      <c r="VPI76" s="28"/>
      <c r="VPJ76" s="28"/>
      <c r="VPK76" s="28"/>
      <c r="VPL76" s="28"/>
      <c r="VPM76" s="28"/>
      <c r="VPN76" s="28"/>
      <c r="VPO76" s="28"/>
      <c r="VPP76" s="28"/>
      <c r="VPQ76" s="28"/>
      <c r="VPR76" s="28"/>
      <c r="VPS76" s="28"/>
      <c r="VPT76" s="28"/>
      <c r="VPU76" s="28"/>
      <c r="VPV76" s="28"/>
      <c r="VPW76" s="28"/>
      <c r="VPX76" s="28"/>
      <c r="VPY76" s="28"/>
      <c r="VPZ76" s="28"/>
      <c r="VQA76" s="28"/>
      <c r="VQB76" s="28"/>
      <c r="VQC76" s="28"/>
      <c r="VQD76" s="28"/>
      <c r="VQE76" s="28"/>
      <c r="VQF76" s="28"/>
      <c r="VQG76" s="28"/>
      <c r="VQH76" s="28"/>
      <c r="VQI76" s="28"/>
      <c r="VQJ76" s="28"/>
      <c r="VQK76" s="28"/>
      <c r="VQL76" s="28"/>
      <c r="VQM76" s="28"/>
      <c r="VQN76" s="28"/>
      <c r="VQO76" s="28"/>
      <c r="VQP76" s="28"/>
      <c r="VQQ76" s="28"/>
      <c r="VQR76" s="28"/>
      <c r="VQS76" s="28"/>
      <c r="VQT76" s="28"/>
      <c r="VQU76" s="28"/>
      <c r="VQV76" s="28"/>
      <c r="VQW76" s="28"/>
      <c r="VQX76" s="28"/>
      <c r="VQY76" s="28"/>
      <c r="VQZ76" s="28"/>
      <c r="VRA76" s="28"/>
      <c r="VRB76" s="28"/>
      <c r="VRC76" s="28"/>
      <c r="VRD76" s="28"/>
      <c r="VRE76" s="28"/>
      <c r="VRF76" s="28"/>
      <c r="VRG76" s="28"/>
      <c r="VRH76" s="28"/>
      <c r="VRI76" s="28"/>
      <c r="VRJ76" s="28"/>
      <c r="VRK76" s="28"/>
      <c r="VRL76" s="28"/>
      <c r="VRM76" s="28"/>
      <c r="VRN76" s="28"/>
      <c r="VRO76" s="28"/>
      <c r="VRP76" s="28"/>
      <c r="VRQ76" s="28"/>
      <c r="VRR76" s="28"/>
      <c r="VRS76" s="28"/>
      <c r="VRT76" s="28"/>
      <c r="VRU76" s="28"/>
      <c r="VRV76" s="28"/>
      <c r="VRW76" s="28"/>
      <c r="VRX76" s="28"/>
      <c r="VRY76" s="28"/>
      <c r="VRZ76" s="28"/>
      <c r="VSA76" s="28"/>
      <c r="VSB76" s="28"/>
      <c r="VSC76" s="28"/>
      <c r="VSD76" s="28"/>
      <c r="VSE76" s="28"/>
      <c r="VSF76" s="28"/>
      <c r="VSG76" s="28"/>
      <c r="VSH76" s="28"/>
      <c r="VSI76" s="28"/>
      <c r="VSJ76" s="28"/>
      <c r="VSK76" s="28"/>
      <c r="VSL76" s="28"/>
      <c r="VSM76" s="28"/>
      <c r="VSN76" s="28"/>
      <c r="VSO76" s="28"/>
      <c r="VSP76" s="28"/>
      <c r="VSQ76" s="28"/>
      <c r="VSR76" s="28"/>
      <c r="VSS76" s="28"/>
      <c r="VST76" s="28"/>
      <c r="VSU76" s="28"/>
      <c r="VSV76" s="28"/>
      <c r="VSW76" s="28"/>
      <c r="VSX76" s="28"/>
      <c r="VSY76" s="28"/>
      <c r="VSZ76" s="28"/>
      <c r="VTA76" s="28"/>
      <c r="VTB76" s="28"/>
      <c r="VTC76" s="28"/>
      <c r="VTD76" s="28"/>
      <c r="VTE76" s="28"/>
      <c r="VTF76" s="28"/>
      <c r="VTG76" s="28"/>
      <c r="VTH76" s="28"/>
      <c r="VTI76" s="28"/>
      <c r="VTJ76" s="28"/>
      <c r="VTK76" s="28"/>
      <c r="VTL76" s="28"/>
      <c r="VTM76" s="28"/>
      <c r="VTN76" s="28"/>
      <c r="VTO76" s="28"/>
      <c r="VTP76" s="28"/>
      <c r="VTQ76" s="28"/>
      <c r="VTR76" s="28"/>
      <c r="VTS76" s="28"/>
      <c r="VTT76" s="28"/>
      <c r="VTU76" s="28"/>
      <c r="VTV76" s="28"/>
      <c r="VTW76" s="28"/>
      <c r="VTX76" s="28"/>
      <c r="VTY76" s="28"/>
      <c r="VTZ76" s="28"/>
      <c r="VUA76" s="28"/>
      <c r="VUB76" s="28"/>
      <c r="VUC76" s="28"/>
      <c r="VUD76" s="28"/>
      <c r="VUE76" s="28"/>
      <c r="VUF76" s="28"/>
      <c r="VUG76" s="28"/>
      <c r="VUH76" s="28"/>
      <c r="VUI76" s="28"/>
      <c r="VUJ76" s="28"/>
      <c r="VUK76" s="28"/>
      <c r="VUL76" s="28"/>
      <c r="VUM76" s="28"/>
      <c r="VUN76" s="28"/>
      <c r="VUO76" s="28"/>
      <c r="VUP76" s="28"/>
      <c r="VUQ76" s="28"/>
      <c r="VUR76" s="28"/>
      <c r="VUS76" s="28"/>
      <c r="VUT76" s="28"/>
      <c r="VUU76" s="28"/>
      <c r="VUV76" s="28"/>
      <c r="VUW76" s="28"/>
      <c r="VUX76" s="28"/>
      <c r="VUY76" s="28"/>
      <c r="VUZ76" s="28"/>
      <c r="VVA76" s="28"/>
      <c r="VVB76" s="28"/>
      <c r="VVC76" s="28"/>
      <c r="VVD76" s="28"/>
      <c r="VVE76" s="28"/>
      <c r="VVF76" s="28"/>
      <c r="VVG76" s="28"/>
      <c r="VVH76" s="28"/>
      <c r="VVI76" s="28"/>
      <c r="VVJ76" s="28"/>
      <c r="VVK76" s="28"/>
      <c r="VVL76" s="28"/>
      <c r="VVM76" s="28"/>
      <c r="VVN76" s="28"/>
      <c r="VVO76" s="28"/>
      <c r="VVP76" s="28"/>
      <c r="VVQ76" s="28"/>
      <c r="VVR76" s="28"/>
      <c r="VVS76" s="28"/>
      <c r="VVT76" s="28"/>
      <c r="VVU76" s="28"/>
      <c r="VVV76" s="28"/>
      <c r="VVW76" s="28"/>
      <c r="VVX76" s="28"/>
      <c r="VVY76" s="28"/>
      <c r="VVZ76" s="28"/>
      <c r="VWA76" s="28"/>
      <c r="VWB76" s="28"/>
      <c r="VWC76" s="28"/>
      <c r="VWD76" s="28"/>
      <c r="VWE76" s="28"/>
      <c r="VWF76" s="28"/>
      <c r="VWG76" s="28"/>
      <c r="VWH76" s="28"/>
      <c r="VWI76" s="28"/>
      <c r="VWJ76" s="28"/>
      <c r="VWK76" s="28"/>
      <c r="VWL76" s="28"/>
      <c r="VWM76" s="28"/>
      <c r="VWN76" s="28"/>
      <c r="VWO76" s="28"/>
      <c r="VWP76" s="28"/>
      <c r="VWQ76" s="28"/>
      <c r="VWR76" s="28"/>
      <c r="VWS76" s="28"/>
      <c r="VWT76" s="28"/>
      <c r="VWU76" s="28"/>
      <c r="VWV76" s="28"/>
      <c r="VWW76" s="28"/>
      <c r="VWX76" s="28"/>
      <c r="VWY76" s="28"/>
      <c r="VWZ76" s="28"/>
      <c r="VXA76" s="28"/>
      <c r="VXB76" s="28"/>
      <c r="VXC76" s="28"/>
      <c r="VXD76" s="28"/>
      <c r="VXE76" s="28"/>
      <c r="VXF76" s="28"/>
      <c r="VXG76" s="28"/>
      <c r="VXH76" s="28"/>
      <c r="VXI76" s="28"/>
      <c r="VXJ76" s="28"/>
      <c r="VXK76" s="28"/>
      <c r="VXL76" s="28"/>
      <c r="VXM76" s="28"/>
      <c r="VXN76" s="28"/>
      <c r="VXO76" s="28"/>
      <c r="VXP76" s="28"/>
      <c r="VXQ76" s="28"/>
      <c r="VXR76" s="28"/>
      <c r="VXS76" s="28"/>
      <c r="VXT76" s="28"/>
      <c r="VXU76" s="28"/>
      <c r="VXV76" s="28"/>
      <c r="VXW76" s="28"/>
      <c r="VXX76" s="28"/>
      <c r="VXY76" s="28"/>
      <c r="VXZ76" s="28"/>
      <c r="VYA76" s="28"/>
      <c r="VYB76" s="28"/>
      <c r="VYC76" s="28"/>
      <c r="VYD76" s="28"/>
      <c r="VYE76" s="28"/>
      <c r="VYF76" s="28"/>
      <c r="VYG76" s="28"/>
      <c r="VYH76" s="28"/>
      <c r="VYI76" s="28"/>
      <c r="VYJ76" s="28"/>
      <c r="VYK76" s="28"/>
      <c r="VYL76" s="28"/>
      <c r="VYM76" s="28"/>
      <c r="VYN76" s="28"/>
      <c r="VYO76" s="28"/>
      <c r="VYP76" s="28"/>
      <c r="VYQ76" s="28"/>
      <c r="VYR76" s="28"/>
      <c r="VYS76" s="28"/>
      <c r="VYT76" s="28"/>
      <c r="VYU76" s="28"/>
      <c r="VYV76" s="28"/>
      <c r="VYW76" s="28"/>
      <c r="VYX76" s="28"/>
      <c r="VYY76" s="28"/>
      <c r="VYZ76" s="28"/>
      <c r="VZA76" s="28"/>
      <c r="VZB76" s="28"/>
      <c r="VZC76" s="28"/>
      <c r="VZD76" s="28"/>
      <c r="VZE76" s="28"/>
      <c r="VZF76" s="28"/>
      <c r="VZG76" s="28"/>
      <c r="VZH76" s="28"/>
      <c r="VZI76" s="28"/>
      <c r="VZJ76" s="28"/>
      <c r="VZK76" s="28"/>
      <c r="VZL76" s="28"/>
      <c r="VZM76" s="28"/>
      <c r="VZN76" s="28"/>
      <c r="VZO76" s="28"/>
      <c r="VZP76" s="28"/>
      <c r="VZQ76" s="28"/>
      <c r="VZR76" s="28"/>
      <c r="VZS76" s="28"/>
      <c r="VZT76" s="28"/>
      <c r="VZU76" s="28"/>
      <c r="VZV76" s="28"/>
      <c r="VZW76" s="28"/>
      <c r="VZX76" s="28"/>
      <c r="VZY76" s="28"/>
      <c r="VZZ76" s="28"/>
      <c r="WAA76" s="28"/>
      <c r="WAB76" s="28"/>
      <c r="WAC76" s="28"/>
      <c r="WAD76" s="28"/>
      <c r="WAE76" s="28"/>
      <c r="WAF76" s="28"/>
      <c r="WAG76" s="28"/>
      <c r="WAH76" s="28"/>
      <c r="WAI76" s="28"/>
      <c r="WAJ76" s="28"/>
      <c r="WAK76" s="28"/>
      <c r="WAL76" s="28"/>
      <c r="WAM76" s="28"/>
      <c r="WAN76" s="28"/>
      <c r="WAO76" s="28"/>
      <c r="WAP76" s="28"/>
      <c r="WAQ76" s="28"/>
      <c r="WAR76" s="28"/>
      <c r="WAS76" s="28"/>
      <c r="WAT76" s="28"/>
      <c r="WAU76" s="28"/>
      <c r="WAV76" s="28"/>
      <c r="WAW76" s="28"/>
      <c r="WAX76" s="28"/>
      <c r="WAY76" s="28"/>
      <c r="WAZ76" s="28"/>
      <c r="WBA76" s="28"/>
      <c r="WBB76" s="28"/>
      <c r="WBC76" s="28"/>
      <c r="WBD76" s="28"/>
      <c r="WBE76" s="28"/>
      <c r="WBF76" s="28"/>
      <c r="WBG76" s="28"/>
      <c r="WBH76" s="28"/>
      <c r="WBI76" s="28"/>
      <c r="WBJ76" s="28"/>
      <c r="WBK76" s="28"/>
      <c r="WBL76" s="28"/>
      <c r="WBM76" s="28"/>
      <c r="WBN76" s="28"/>
      <c r="WBO76" s="28"/>
      <c r="WBP76" s="28"/>
      <c r="WBQ76" s="28"/>
      <c r="WBR76" s="28"/>
      <c r="WBS76" s="28"/>
      <c r="WBT76" s="28"/>
      <c r="WBU76" s="28"/>
      <c r="WBV76" s="28"/>
      <c r="WBW76" s="28"/>
      <c r="WBX76" s="28"/>
      <c r="WBY76" s="28"/>
      <c r="WBZ76" s="28"/>
      <c r="WCA76" s="28"/>
      <c r="WCB76" s="28"/>
      <c r="WCC76" s="28"/>
      <c r="WCD76" s="28"/>
      <c r="WCE76" s="28"/>
      <c r="WCF76" s="28"/>
      <c r="WCG76" s="28"/>
      <c r="WCH76" s="28"/>
      <c r="WCI76" s="28"/>
      <c r="WCJ76" s="28"/>
      <c r="WCK76" s="28"/>
      <c r="WCL76" s="28"/>
      <c r="WCM76" s="28"/>
      <c r="WCN76" s="28"/>
      <c r="WCO76" s="28"/>
      <c r="WCP76" s="28"/>
      <c r="WCQ76" s="28"/>
      <c r="WCR76" s="28"/>
      <c r="WCS76" s="28"/>
      <c r="WCT76" s="28"/>
      <c r="WCU76" s="28"/>
      <c r="WCV76" s="28"/>
      <c r="WCW76" s="28"/>
      <c r="WCX76" s="28"/>
      <c r="WCY76" s="28"/>
      <c r="WCZ76" s="28"/>
      <c r="WDA76" s="28"/>
      <c r="WDB76" s="28"/>
      <c r="WDC76" s="28"/>
      <c r="WDD76" s="28"/>
      <c r="WDE76" s="28"/>
      <c r="WDF76" s="28"/>
      <c r="WDG76" s="28"/>
      <c r="WDH76" s="28"/>
      <c r="WDI76" s="28"/>
      <c r="WDJ76" s="28"/>
      <c r="WDK76" s="28"/>
      <c r="WDL76" s="28"/>
      <c r="WDM76" s="28"/>
      <c r="WDN76" s="28"/>
      <c r="WDO76" s="28"/>
      <c r="WDP76" s="28"/>
      <c r="WDQ76" s="28"/>
      <c r="WDR76" s="28"/>
      <c r="WDS76" s="28"/>
      <c r="WDT76" s="28"/>
      <c r="WDU76" s="28"/>
      <c r="WDV76" s="28"/>
      <c r="WDW76" s="28"/>
      <c r="WDX76" s="28"/>
      <c r="WDY76" s="28"/>
      <c r="WDZ76" s="28"/>
      <c r="WEA76" s="28"/>
      <c r="WEB76" s="28"/>
      <c r="WEC76" s="28"/>
      <c r="WED76" s="28"/>
      <c r="WEE76" s="28"/>
      <c r="WEF76" s="28"/>
      <c r="WEG76" s="28"/>
      <c r="WEH76" s="28"/>
      <c r="WEI76" s="28"/>
      <c r="WEJ76" s="28"/>
      <c r="WEK76" s="28"/>
      <c r="WEL76" s="28"/>
      <c r="WEM76" s="28"/>
      <c r="WEN76" s="28"/>
      <c r="WEO76" s="28"/>
      <c r="WEP76" s="28"/>
      <c r="WEQ76" s="28"/>
      <c r="WER76" s="28"/>
      <c r="WES76" s="28"/>
      <c r="WET76" s="28"/>
      <c r="WEU76" s="28"/>
      <c r="WEV76" s="28"/>
      <c r="WEW76" s="28"/>
      <c r="WEX76" s="28"/>
      <c r="WEY76" s="28"/>
      <c r="WEZ76" s="28"/>
      <c r="WFA76" s="28"/>
      <c r="WFB76" s="28"/>
      <c r="WFC76" s="28"/>
      <c r="WFD76" s="28"/>
      <c r="WFE76" s="28"/>
      <c r="WFF76" s="28"/>
      <c r="WFG76" s="28"/>
      <c r="WFH76" s="28"/>
      <c r="WFI76" s="28"/>
      <c r="WFJ76" s="28"/>
      <c r="WFK76" s="28"/>
      <c r="WFL76" s="28"/>
      <c r="WFM76" s="28"/>
      <c r="WFN76" s="28"/>
      <c r="WFO76" s="28"/>
      <c r="WFP76" s="28"/>
      <c r="WFQ76" s="28"/>
      <c r="WFR76" s="28"/>
      <c r="WFS76" s="28"/>
      <c r="WFT76" s="28"/>
      <c r="WFU76" s="28"/>
      <c r="WFV76" s="28"/>
      <c r="WFW76" s="28"/>
      <c r="WFX76" s="28"/>
      <c r="WFY76" s="28"/>
      <c r="WFZ76" s="28"/>
      <c r="WGA76" s="28"/>
      <c r="WGB76" s="28"/>
      <c r="WGC76" s="28"/>
      <c r="WGD76" s="28"/>
      <c r="WGE76" s="28"/>
      <c r="WGF76" s="28"/>
      <c r="WGG76" s="28"/>
      <c r="WGH76" s="28"/>
      <c r="WGI76" s="28"/>
      <c r="WGJ76" s="28"/>
      <c r="WGK76" s="28"/>
      <c r="WGL76" s="28"/>
      <c r="WGM76" s="28"/>
      <c r="WGN76" s="28"/>
      <c r="WGO76" s="28"/>
      <c r="WGP76" s="28"/>
      <c r="WGQ76" s="28"/>
      <c r="WGR76" s="28"/>
      <c r="WGS76" s="28"/>
      <c r="WGT76" s="28"/>
      <c r="WGU76" s="28"/>
      <c r="WGV76" s="28"/>
      <c r="WGW76" s="28"/>
      <c r="WGX76" s="28"/>
      <c r="WGY76" s="28"/>
      <c r="WGZ76" s="28"/>
      <c r="WHA76" s="28"/>
      <c r="WHB76" s="28"/>
      <c r="WHC76" s="28"/>
      <c r="WHD76" s="28"/>
      <c r="WHE76" s="28"/>
      <c r="WHF76" s="28"/>
      <c r="WHG76" s="28"/>
      <c r="WHH76" s="28"/>
      <c r="WHI76" s="28"/>
      <c r="WHJ76" s="28"/>
      <c r="WHK76" s="28"/>
      <c r="WHL76" s="28"/>
      <c r="WHM76" s="28"/>
      <c r="WHN76" s="28"/>
      <c r="WHO76" s="28"/>
      <c r="WHP76" s="28"/>
      <c r="WHQ76" s="28"/>
      <c r="WHR76" s="28"/>
      <c r="WHS76" s="28"/>
      <c r="WHT76" s="28"/>
      <c r="WHU76" s="28"/>
      <c r="WHV76" s="28"/>
      <c r="WHW76" s="28"/>
      <c r="WHX76" s="28"/>
      <c r="WHY76" s="28"/>
      <c r="WHZ76" s="28"/>
      <c r="WIA76" s="28"/>
      <c r="WIB76" s="28"/>
      <c r="WIC76" s="28"/>
      <c r="WID76" s="28"/>
      <c r="WIE76" s="28"/>
      <c r="WIF76" s="28"/>
      <c r="WIG76" s="28"/>
      <c r="WIH76" s="28"/>
      <c r="WII76" s="28"/>
      <c r="WIJ76" s="28"/>
      <c r="WIK76" s="28"/>
      <c r="WIL76" s="28"/>
      <c r="WIM76" s="28"/>
      <c r="WIN76" s="28"/>
      <c r="WIO76" s="28"/>
      <c r="WIP76" s="28"/>
      <c r="WIQ76" s="28"/>
      <c r="WIR76" s="28"/>
      <c r="WIS76" s="28"/>
      <c r="WIT76" s="28"/>
      <c r="WIU76" s="28"/>
      <c r="WIV76" s="28"/>
      <c r="WIW76" s="28"/>
      <c r="WIX76" s="28"/>
      <c r="WIY76" s="28"/>
      <c r="WIZ76" s="28"/>
      <c r="WJA76" s="28"/>
      <c r="WJB76" s="28"/>
      <c r="WJC76" s="28"/>
      <c r="WJD76" s="28"/>
      <c r="WJE76" s="28"/>
      <c r="WJF76" s="28"/>
      <c r="WJG76" s="28"/>
      <c r="WJH76" s="28"/>
      <c r="WJI76" s="28"/>
      <c r="WJJ76" s="28"/>
      <c r="WJK76" s="28"/>
      <c r="WJL76" s="28"/>
      <c r="WJM76" s="28"/>
      <c r="WJN76" s="28"/>
      <c r="WJO76" s="28"/>
      <c r="WJP76" s="28"/>
      <c r="WJQ76" s="28"/>
      <c r="WJR76" s="28"/>
      <c r="WJS76" s="28"/>
      <c r="WJT76" s="28"/>
      <c r="WJU76" s="28"/>
      <c r="WJV76" s="28"/>
      <c r="WJW76" s="28"/>
      <c r="WJX76" s="28"/>
      <c r="WJY76" s="28"/>
      <c r="WJZ76" s="28"/>
      <c r="WKA76" s="28"/>
      <c r="WKB76" s="28"/>
      <c r="WKC76" s="28"/>
      <c r="WKD76" s="28"/>
      <c r="WKE76" s="28"/>
      <c r="WKF76" s="28"/>
      <c r="WKG76" s="28"/>
      <c r="WKH76" s="28"/>
      <c r="WKI76" s="28"/>
      <c r="WKJ76" s="28"/>
      <c r="WKK76" s="28"/>
      <c r="WKL76" s="28"/>
      <c r="WKM76" s="28"/>
      <c r="WKN76" s="28"/>
      <c r="WKO76" s="28"/>
      <c r="WKP76" s="28"/>
      <c r="WKQ76" s="28"/>
      <c r="WKR76" s="28"/>
      <c r="WKS76" s="28"/>
      <c r="WKT76" s="28"/>
      <c r="WKU76" s="28"/>
      <c r="WKV76" s="28"/>
      <c r="WKW76" s="28"/>
      <c r="WKX76" s="28"/>
      <c r="WKY76" s="28"/>
      <c r="WKZ76" s="28"/>
      <c r="WLA76" s="28"/>
      <c r="WLB76" s="28"/>
      <c r="WLC76" s="28"/>
      <c r="WLD76" s="28"/>
      <c r="WLE76" s="28"/>
      <c r="WLF76" s="28"/>
      <c r="WLG76" s="28"/>
      <c r="WLH76" s="28"/>
      <c r="WLI76" s="28"/>
      <c r="WLJ76" s="28"/>
      <c r="WLK76" s="28"/>
      <c r="WLL76" s="28"/>
      <c r="WLM76" s="28"/>
      <c r="WLN76" s="28"/>
      <c r="WLO76" s="28"/>
      <c r="WLP76" s="28"/>
      <c r="WLQ76" s="28"/>
      <c r="WLR76" s="28"/>
      <c r="WLS76" s="28"/>
      <c r="WLT76" s="28"/>
      <c r="WLU76" s="28"/>
      <c r="WLV76" s="28"/>
      <c r="WLW76" s="28"/>
      <c r="WLX76" s="28"/>
      <c r="WLY76" s="28"/>
      <c r="WLZ76" s="28"/>
      <c r="WMA76" s="28"/>
      <c r="WMB76" s="28"/>
      <c r="WMC76" s="28"/>
      <c r="WMD76" s="28"/>
      <c r="WME76" s="28"/>
      <c r="WMF76" s="28"/>
      <c r="WMG76" s="28"/>
      <c r="WMH76" s="28"/>
      <c r="WMI76" s="28"/>
      <c r="WMJ76" s="28"/>
      <c r="WMK76" s="28"/>
      <c r="WML76" s="28"/>
      <c r="WMM76" s="28"/>
      <c r="WMN76" s="28"/>
      <c r="WMO76" s="28"/>
      <c r="WMP76" s="28"/>
      <c r="WMQ76" s="28"/>
      <c r="WMR76" s="28"/>
      <c r="WMS76" s="28"/>
      <c r="WMT76" s="28"/>
      <c r="WMU76" s="28"/>
      <c r="WMV76" s="28"/>
      <c r="WMW76" s="28"/>
      <c r="WMX76" s="28"/>
      <c r="WMY76" s="28"/>
      <c r="WMZ76" s="28"/>
      <c r="WNA76" s="28"/>
      <c r="WNB76" s="28"/>
      <c r="WNC76" s="28"/>
      <c r="WND76" s="28"/>
      <c r="WNE76" s="28"/>
      <c r="WNF76" s="28"/>
      <c r="WNG76" s="28"/>
      <c r="WNH76" s="28"/>
      <c r="WNI76" s="28"/>
      <c r="WNJ76" s="28"/>
      <c r="WNK76" s="28"/>
      <c r="WNL76" s="28"/>
      <c r="WNM76" s="28"/>
      <c r="WNN76" s="28"/>
      <c r="WNO76" s="28"/>
      <c r="WNP76" s="28"/>
      <c r="WNQ76" s="28"/>
      <c r="WNR76" s="28"/>
      <c r="WNS76" s="28"/>
      <c r="WNT76" s="28"/>
      <c r="WNU76" s="28"/>
      <c r="WNV76" s="28"/>
      <c r="WNW76" s="28"/>
      <c r="WNX76" s="28"/>
      <c r="WNY76" s="28"/>
      <c r="WNZ76" s="28"/>
      <c r="WOA76" s="28"/>
      <c r="WOB76" s="28"/>
      <c r="WOC76" s="28"/>
      <c r="WOD76" s="28"/>
      <c r="WOE76" s="28"/>
      <c r="WOF76" s="28"/>
      <c r="WOG76" s="28"/>
      <c r="WOH76" s="28"/>
      <c r="WOI76" s="28"/>
      <c r="WOJ76" s="28"/>
      <c r="WOK76" s="28"/>
      <c r="WOL76" s="28"/>
      <c r="WOM76" s="28"/>
      <c r="WON76" s="28"/>
      <c r="WOO76" s="28"/>
      <c r="WOP76" s="28"/>
      <c r="WOQ76" s="28"/>
      <c r="WOR76" s="28"/>
      <c r="WOS76" s="28"/>
      <c r="WOT76" s="28"/>
      <c r="WOU76" s="28"/>
      <c r="WOV76" s="28"/>
      <c r="WOW76" s="28"/>
      <c r="WOX76" s="28"/>
      <c r="WOY76" s="28"/>
      <c r="WOZ76" s="28"/>
      <c r="WPA76" s="28"/>
      <c r="WPB76" s="28"/>
      <c r="WPC76" s="28"/>
      <c r="WPD76" s="28"/>
      <c r="WPE76" s="28"/>
      <c r="WPF76" s="28"/>
      <c r="WPG76" s="28"/>
      <c r="WPH76" s="28"/>
      <c r="WPI76" s="28"/>
      <c r="WPJ76" s="28"/>
      <c r="WPK76" s="28"/>
      <c r="WPL76" s="28"/>
      <c r="WPM76" s="28"/>
      <c r="WPN76" s="28"/>
      <c r="WPO76" s="28"/>
      <c r="WPP76" s="28"/>
      <c r="WPQ76" s="28"/>
      <c r="WPR76" s="28"/>
      <c r="WPS76" s="28"/>
      <c r="WPT76" s="28"/>
      <c r="WPU76" s="28"/>
      <c r="WPV76" s="28"/>
      <c r="WPW76" s="28"/>
      <c r="WPX76" s="28"/>
      <c r="WPY76" s="28"/>
      <c r="WPZ76" s="28"/>
      <c r="WQA76" s="28"/>
      <c r="WQB76" s="28"/>
      <c r="WQC76" s="28"/>
      <c r="WQD76" s="28"/>
      <c r="WQE76" s="28"/>
      <c r="WQF76" s="28"/>
      <c r="WQG76" s="28"/>
      <c r="WQH76" s="28"/>
      <c r="WQI76" s="28"/>
      <c r="WQJ76" s="28"/>
      <c r="WQK76" s="28"/>
      <c r="WQL76" s="28"/>
      <c r="WQM76" s="28"/>
      <c r="WQN76" s="28"/>
      <c r="WQO76" s="28"/>
      <c r="WQP76" s="28"/>
      <c r="WQQ76" s="28"/>
      <c r="WQR76" s="28"/>
      <c r="WQS76" s="28"/>
      <c r="WQT76" s="28"/>
      <c r="WQU76" s="28"/>
      <c r="WQV76" s="28"/>
      <c r="WQW76" s="28"/>
      <c r="WQX76" s="28"/>
      <c r="WQY76" s="28"/>
      <c r="WQZ76" s="28"/>
      <c r="WRA76" s="28"/>
      <c r="WRB76" s="28"/>
      <c r="WRC76" s="28"/>
      <c r="WRD76" s="28"/>
      <c r="WRE76" s="28"/>
      <c r="WRF76" s="28"/>
      <c r="WRG76" s="28"/>
      <c r="WRH76" s="28"/>
      <c r="WRI76" s="28"/>
      <c r="WRJ76" s="28"/>
      <c r="WRK76" s="28"/>
      <c r="WRL76" s="28"/>
      <c r="WRM76" s="28"/>
      <c r="WRN76" s="28"/>
      <c r="WRO76" s="28"/>
      <c r="WRP76" s="28"/>
      <c r="WRQ76" s="28"/>
      <c r="WRR76" s="28"/>
      <c r="WRS76" s="28"/>
      <c r="WRT76" s="28"/>
      <c r="WRU76" s="28"/>
      <c r="WRV76" s="28"/>
      <c r="WRW76" s="28"/>
      <c r="WRX76" s="28"/>
      <c r="WRY76" s="28"/>
      <c r="WRZ76" s="28"/>
      <c r="WSA76" s="28"/>
      <c r="WSB76" s="28"/>
      <c r="WSC76" s="28"/>
      <c r="WSD76" s="28"/>
      <c r="WSE76" s="28"/>
      <c r="WSF76" s="28"/>
      <c r="WSG76" s="28"/>
      <c r="WSH76" s="28"/>
      <c r="WSI76" s="28"/>
      <c r="WSJ76" s="28"/>
      <c r="WSK76" s="28"/>
      <c r="WSL76" s="28"/>
      <c r="WSM76" s="28"/>
      <c r="WSN76" s="28"/>
      <c r="WSO76" s="28"/>
      <c r="WSP76" s="28"/>
      <c r="WSQ76" s="28"/>
      <c r="WSR76" s="28"/>
      <c r="WSS76" s="28"/>
      <c r="WST76" s="28"/>
      <c r="WSU76" s="28"/>
      <c r="WSV76" s="28"/>
      <c r="WSW76" s="28"/>
      <c r="WSX76" s="28"/>
      <c r="WSY76" s="28"/>
      <c r="WSZ76" s="28"/>
      <c r="WTA76" s="28"/>
      <c r="WTB76" s="28"/>
      <c r="WTC76" s="28"/>
      <c r="WTD76" s="28"/>
      <c r="WTE76" s="28"/>
      <c r="WTF76" s="28"/>
      <c r="WTG76" s="28"/>
      <c r="WTH76" s="28"/>
      <c r="WTI76" s="28"/>
      <c r="WTJ76" s="28"/>
      <c r="WTK76" s="28"/>
      <c r="WTL76" s="28"/>
      <c r="WTM76" s="28"/>
      <c r="WTN76" s="28"/>
      <c r="WTO76" s="28"/>
      <c r="WTP76" s="28"/>
      <c r="WTQ76" s="28"/>
      <c r="WTR76" s="28"/>
      <c r="WTS76" s="28"/>
      <c r="WTT76" s="28"/>
      <c r="WTU76" s="28"/>
      <c r="WTV76" s="28"/>
      <c r="WTW76" s="28"/>
      <c r="WTX76" s="28"/>
      <c r="WTY76" s="28"/>
      <c r="WTZ76" s="28"/>
      <c r="WUA76" s="28"/>
      <c r="WUB76" s="28"/>
      <c r="WUC76" s="28"/>
      <c r="WUD76" s="28"/>
      <c r="WUE76" s="28"/>
      <c r="WUF76" s="28"/>
      <c r="WUG76" s="28"/>
      <c r="WUH76" s="28"/>
      <c r="WUI76" s="28"/>
      <c r="WUJ76" s="28"/>
      <c r="WUK76" s="28"/>
      <c r="WUL76" s="28"/>
      <c r="WUM76" s="28"/>
      <c r="WUN76" s="28"/>
      <c r="WUO76" s="28"/>
      <c r="WUP76" s="28"/>
      <c r="WUQ76" s="28"/>
      <c r="WUR76" s="28"/>
      <c r="WUS76" s="28"/>
      <c r="WUT76" s="28"/>
      <c r="WUU76" s="28"/>
      <c r="WUV76" s="28"/>
      <c r="WUW76" s="28"/>
      <c r="WUX76" s="28"/>
      <c r="WUY76" s="28"/>
      <c r="WUZ76" s="28"/>
      <c r="WVA76" s="28"/>
      <c r="WVB76" s="28"/>
      <c r="WVC76" s="28"/>
      <c r="WVD76" s="28"/>
      <c r="WVE76" s="28"/>
      <c r="WVF76" s="28"/>
      <c r="WVG76" s="28"/>
      <c r="WVH76" s="28"/>
      <c r="WVI76" s="28"/>
      <c r="WVJ76" s="28"/>
      <c r="WVK76" s="28"/>
      <c r="WVL76" s="28"/>
      <c r="WVM76" s="28"/>
      <c r="WVN76" s="28"/>
      <c r="WVO76" s="28"/>
      <c r="WVP76" s="28"/>
      <c r="WVQ76" s="28"/>
      <c r="WVR76" s="28"/>
      <c r="WVS76" s="28"/>
      <c r="WVT76" s="28"/>
      <c r="WVU76" s="28"/>
      <c r="WVV76" s="28"/>
      <c r="WVW76" s="28"/>
      <c r="WVX76" s="28"/>
      <c r="WVY76" s="28"/>
      <c r="WVZ76" s="28"/>
      <c r="WWA76" s="28"/>
      <c r="WWB76" s="28"/>
      <c r="WWC76" s="28"/>
      <c r="WWD76" s="28"/>
      <c r="WWE76" s="28"/>
      <c r="WWF76" s="28"/>
      <c r="WWG76" s="28"/>
      <c r="WWH76" s="28"/>
      <c r="WWI76" s="28"/>
      <c r="WWJ76" s="28"/>
      <c r="WWK76" s="28"/>
      <c r="WWL76" s="28"/>
      <c r="WWM76" s="28"/>
      <c r="WWN76" s="28"/>
      <c r="WWO76" s="28"/>
      <c r="WWP76" s="28"/>
      <c r="WWQ76" s="28"/>
      <c r="WWR76" s="28"/>
      <c r="WWS76" s="28"/>
      <c r="WWT76" s="28"/>
      <c r="WWU76" s="28"/>
      <c r="WWV76" s="28"/>
      <c r="WWW76" s="28"/>
      <c r="WWX76" s="28"/>
      <c r="WWY76" s="28"/>
      <c r="WWZ76" s="28"/>
      <c r="WXA76" s="28"/>
      <c r="WXB76" s="28"/>
      <c r="WXC76" s="28"/>
      <c r="WXD76" s="28"/>
      <c r="WXE76" s="28"/>
      <c r="WXF76" s="28"/>
      <c r="WXG76" s="28"/>
      <c r="WXH76" s="28"/>
      <c r="WXI76" s="28"/>
      <c r="WXJ76" s="28"/>
      <c r="WXK76" s="28"/>
      <c r="WXL76" s="28"/>
      <c r="WXM76" s="28"/>
      <c r="WXN76" s="28"/>
      <c r="WXO76" s="28"/>
      <c r="WXP76" s="28"/>
      <c r="WXQ76" s="28"/>
      <c r="WXR76" s="28"/>
      <c r="WXS76" s="28"/>
      <c r="WXT76" s="28"/>
      <c r="WXU76" s="28"/>
      <c r="WXV76" s="28"/>
      <c r="WXW76" s="28"/>
      <c r="WXX76" s="28"/>
      <c r="WXY76" s="28"/>
      <c r="WXZ76" s="28"/>
      <c r="WYA76" s="28"/>
      <c r="WYB76" s="28"/>
      <c r="WYC76" s="28"/>
      <c r="WYD76" s="28"/>
      <c r="WYE76" s="28"/>
      <c r="WYF76" s="28"/>
      <c r="WYG76" s="28"/>
      <c r="WYH76" s="28"/>
      <c r="WYI76" s="28"/>
      <c r="WYJ76" s="28"/>
      <c r="WYK76" s="28"/>
      <c r="WYL76" s="28"/>
      <c r="WYM76" s="28"/>
      <c r="WYN76" s="28"/>
      <c r="WYO76" s="28"/>
      <c r="WYP76" s="28"/>
      <c r="WYQ76" s="28"/>
      <c r="WYR76" s="28"/>
      <c r="WYS76" s="28"/>
      <c r="WYT76" s="28"/>
      <c r="WYU76" s="28"/>
      <c r="WYV76" s="28"/>
      <c r="WYW76" s="28"/>
      <c r="WYX76" s="28"/>
      <c r="WYY76" s="28"/>
      <c r="WYZ76" s="28"/>
      <c r="WZA76" s="28"/>
      <c r="WZB76" s="28"/>
      <c r="WZC76" s="28"/>
      <c r="WZD76" s="28"/>
      <c r="WZE76" s="28"/>
      <c r="WZF76" s="28"/>
      <c r="WZG76" s="28"/>
      <c r="WZH76" s="28"/>
      <c r="WZI76" s="28"/>
      <c r="WZJ76" s="28"/>
      <c r="WZK76" s="28"/>
      <c r="WZL76" s="28"/>
      <c r="WZM76" s="28"/>
      <c r="WZN76" s="28"/>
      <c r="WZO76" s="28"/>
      <c r="WZP76" s="28"/>
      <c r="WZQ76" s="28"/>
      <c r="WZR76" s="28"/>
      <c r="WZS76" s="28"/>
      <c r="WZT76" s="28"/>
      <c r="WZU76" s="28"/>
      <c r="WZV76" s="28"/>
      <c r="WZW76" s="28"/>
      <c r="WZX76" s="28"/>
      <c r="WZY76" s="28"/>
      <c r="WZZ76" s="28"/>
      <c r="XAA76" s="28"/>
      <c r="XAB76" s="28"/>
      <c r="XAC76" s="28"/>
      <c r="XAD76" s="28"/>
      <c r="XAE76" s="28"/>
      <c r="XAF76" s="28"/>
      <c r="XAG76" s="28"/>
      <c r="XAH76" s="28"/>
      <c r="XAI76" s="28"/>
      <c r="XAJ76" s="28"/>
      <c r="XAK76" s="28"/>
      <c r="XAL76" s="28"/>
      <c r="XAM76" s="28"/>
      <c r="XAN76" s="28"/>
      <c r="XAO76" s="28"/>
      <c r="XAP76" s="28"/>
      <c r="XAQ76" s="28"/>
      <c r="XAR76" s="28"/>
      <c r="XAS76" s="28"/>
      <c r="XAT76" s="28"/>
      <c r="XAU76" s="28"/>
      <c r="XAV76" s="28"/>
      <c r="XAW76" s="28"/>
      <c r="XAX76" s="28"/>
      <c r="XAY76" s="28"/>
      <c r="XAZ76" s="28"/>
      <c r="XBA76" s="28"/>
      <c r="XBB76" s="28"/>
      <c r="XBC76" s="28"/>
      <c r="XBD76" s="28"/>
      <c r="XBE76" s="28"/>
      <c r="XBF76" s="28"/>
      <c r="XBG76" s="28"/>
      <c r="XBH76" s="28"/>
      <c r="XBI76" s="28"/>
      <c r="XBJ76" s="28"/>
      <c r="XBK76" s="28"/>
      <c r="XBL76" s="28"/>
      <c r="XBM76" s="28"/>
      <c r="XBN76" s="28"/>
      <c r="XBO76" s="28"/>
      <c r="XBP76" s="28"/>
      <c r="XBQ76" s="28"/>
      <c r="XBR76" s="28"/>
      <c r="XBS76" s="28"/>
      <c r="XBT76" s="28"/>
      <c r="XBU76" s="28"/>
      <c r="XBV76" s="28"/>
      <c r="XBW76" s="28"/>
      <c r="XBX76" s="28"/>
      <c r="XBY76" s="28"/>
      <c r="XBZ76" s="28"/>
      <c r="XCA76" s="28"/>
      <c r="XCB76" s="28"/>
      <c r="XCC76" s="28"/>
      <c r="XCD76" s="28"/>
      <c r="XCE76" s="28"/>
      <c r="XCF76" s="28"/>
      <c r="XCG76" s="28"/>
      <c r="XCH76" s="28"/>
      <c r="XCI76" s="28"/>
      <c r="XCJ76" s="28"/>
      <c r="XCK76" s="28"/>
      <c r="XCL76" s="28"/>
      <c r="XCM76" s="28"/>
      <c r="XCN76" s="28"/>
      <c r="XCO76" s="28"/>
      <c r="XCP76" s="28"/>
      <c r="XCQ76" s="28"/>
      <c r="XCR76" s="28"/>
      <c r="XCS76" s="28"/>
      <c r="XCT76" s="28"/>
      <c r="XCU76" s="28"/>
      <c r="XCV76" s="28"/>
      <c r="XCW76" s="28"/>
      <c r="XCX76" s="28"/>
      <c r="XCY76" s="28"/>
      <c r="XCZ76" s="28"/>
      <c r="XDA76" s="28"/>
      <c r="XDB76" s="28"/>
      <c r="XDC76" s="28"/>
      <c r="XDD76" s="28"/>
      <c r="XDE76" s="28"/>
      <c r="XDF76" s="28"/>
      <c r="XDG76" s="28"/>
      <c r="XDH76" s="28"/>
      <c r="XDI76" s="28"/>
      <c r="XDJ76" s="28"/>
      <c r="XDK76" s="28"/>
      <c r="XDL76" s="28"/>
      <c r="XDM76" s="28"/>
      <c r="XDN76" s="28"/>
      <c r="XDO76" s="28"/>
      <c r="XDP76" s="28"/>
      <c r="XDQ76" s="28"/>
      <c r="XDR76" s="28"/>
      <c r="XDS76" s="28"/>
      <c r="XDT76" s="28"/>
      <c r="XDU76" s="28"/>
      <c r="XDV76" s="28"/>
      <c r="XDW76" s="28"/>
      <c r="XDX76" s="28"/>
      <c r="XDY76" s="28"/>
      <c r="XDZ76" s="28"/>
      <c r="XEA76" s="28"/>
      <c r="XEB76" s="28"/>
      <c r="XEC76" s="28"/>
      <c r="XED76" s="28"/>
      <c r="XEE76" s="28"/>
      <c r="XEF76" s="28"/>
      <c r="XEG76" s="28"/>
      <c r="XEH76" s="28"/>
      <c r="XEI76" s="28"/>
      <c r="XEJ76" s="28"/>
      <c r="XEK76" s="28"/>
      <c r="XEL76" s="28"/>
      <c r="XEM76" s="28"/>
      <c r="XEN76" s="28"/>
      <c r="XEO76" s="28"/>
      <c r="XEP76" s="28"/>
      <c r="XEQ76" s="28"/>
      <c r="XER76" s="28"/>
      <c r="XES76" s="28"/>
      <c r="XET76" s="28"/>
      <c r="XEU76" s="28"/>
      <c r="XEV76" s="28"/>
      <c r="XEW76" s="28"/>
      <c r="XEX76" s="28"/>
      <c r="XEY76" s="28"/>
      <c r="XEZ76" s="28"/>
      <c r="XFA76" s="28"/>
      <c r="XFB76" s="28"/>
      <c r="XFC76" s="28"/>
      <c r="XFD76" s="2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7"/>
  <sheetViews>
    <sheetView zoomScale="70" zoomScaleNormal="70" workbookViewId="0"/>
  </sheetViews>
  <sheetFormatPr defaultColWidth="9.140625" defaultRowHeight="15" x14ac:dyDescent="0.25"/>
  <cols>
    <col min="1" max="1" width="17.140625" style="18" customWidth="1"/>
    <col min="2" max="2" width="62" style="18" customWidth="1"/>
    <col min="3" max="3" width="18.7109375" style="18" customWidth="1"/>
    <col min="4" max="4" width="25.5703125" style="18" bestFit="1" customWidth="1"/>
    <col min="5" max="9" width="18.7109375" style="18" customWidth="1"/>
    <col min="10" max="16384" width="9.140625" style="18"/>
  </cols>
  <sheetData>
    <row r="1" spans="1:11" ht="34.5" x14ac:dyDescent="0.45">
      <c r="A1" s="179" t="s">
        <v>232</v>
      </c>
    </row>
    <row r="4" spans="1:11" x14ac:dyDescent="0.25">
      <c r="A4" s="13" t="s">
        <v>99</v>
      </c>
      <c r="B4" s="14" t="s">
        <v>670</v>
      </c>
      <c r="C4" s="15"/>
      <c r="D4" s="15"/>
      <c r="E4" s="16"/>
      <c r="F4" s="16"/>
      <c r="G4" s="16"/>
      <c r="H4" s="16"/>
      <c r="I4" s="17"/>
      <c r="J4" s="16"/>
      <c r="K4" s="16"/>
    </row>
    <row r="5" spans="1:11" x14ac:dyDescent="0.25">
      <c r="A5" s="16"/>
      <c r="B5" s="19"/>
      <c r="C5" s="20">
        <v>2012</v>
      </c>
      <c r="D5" s="20">
        <v>2013</v>
      </c>
      <c r="E5" s="20">
        <v>2014</v>
      </c>
      <c r="F5" s="20">
        <v>2015</v>
      </c>
      <c r="G5" s="20">
        <v>2016</v>
      </c>
      <c r="H5" s="16"/>
      <c r="I5" s="16"/>
      <c r="J5" s="16"/>
      <c r="K5" s="16"/>
    </row>
    <row r="6" spans="1:11" x14ac:dyDescent="0.25">
      <c r="A6" s="302"/>
      <c r="B6" s="603" t="s">
        <v>5</v>
      </c>
      <c r="C6" s="600">
        <v>381</v>
      </c>
      <c r="D6" s="599" t="s">
        <v>698</v>
      </c>
      <c r="E6" s="600">
        <v>11079</v>
      </c>
      <c r="F6" s="599" t="s">
        <v>698</v>
      </c>
      <c r="G6" s="600">
        <v>1128</v>
      </c>
      <c r="H6" s="302"/>
      <c r="I6" s="16"/>
      <c r="J6" s="16"/>
      <c r="K6" s="16"/>
    </row>
    <row r="7" spans="1:11" ht="15" customHeight="1" x14ac:dyDescent="0.25">
      <c r="A7" s="302"/>
      <c r="B7" s="19" t="s">
        <v>6</v>
      </c>
      <c r="C7" s="602">
        <v>391</v>
      </c>
      <c r="D7" s="602">
        <v>423</v>
      </c>
      <c r="E7" s="602">
        <v>436</v>
      </c>
      <c r="F7" s="602">
        <v>425</v>
      </c>
      <c r="G7" s="602">
        <v>381</v>
      </c>
      <c r="H7" s="16"/>
      <c r="I7" s="16"/>
      <c r="J7" s="16"/>
      <c r="K7" s="16"/>
    </row>
    <row r="8" spans="1:11" x14ac:dyDescent="0.25">
      <c r="A8" s="16"/>
      <c r="B8" s="598" t="s">
        <v>936</v>
      </c>
      <c r="C8" s="597"/>
      <c r="D8" s="597"/>
      <c r="E8" s="597"/>
      <c r="F8" s="597"/>
      <c r="G8" s="597"/>
      <c r="H8" s="16"/>
      <c r="I8" s="16"/>
      <c r="J8" s="16"/>
      <c r="K8" s="16"/>
    </row>
    <row r="9" spans="1:11" x14ac:dyDescent="0.25">
      <c r="A9" s="16"/>
      <c r="B9" s="595" t="s">
        <v>1063</v>
      </c>
      <c r="C9" s="595"/>
      <c r="D9" s="595"/>
      <c r="E9" s="595"/>
      <c r="F9" s="595"/>
      <c r="G9" s="595"/>
      <c r="H9" s="16"/>
      <c r="I9" s="16"/>
      <c r="J9" s="16"/>
      <c r="K9" s="16"/>
    </row>
    <row r="10" spans="1:11" x14ac:dyDescent="0.25">
      <c r="A10" s="16"/>
      <c r="B10" s="595"/>
      <c r="C10" s="595"/>
      <c r="D10" s="595"/>
      <c r="E10" s="595"/>
      <c r="F10" s="595"/>
      <c r="G10" s="595"/>
      <c r="H10" s="16"/>
      <c r="I10" s="16"/>
      <c r="J10" s="16"/>
      <c r="K10" s="16"/>
    </row>
    <row r="11" spans="1:11" x14ac:dyDescent="0.25">
      <c r="A11" s="13" t="s">
        <v>100</v>
      </c>
      <c r="B11" s="14" t="s">
        <v>673</v>
      </c>
      <c r="C11" s="15"/>
      <c r="D11" s="15"/>
      <c r="E11" s="16"/>
      <c r="F11" s="16"/>
      <c r="G11" s="318"/>
      <c r="H11" s="16"/>
      <c r="I11" s="16"/>
      <c r="J11" s="16"/>
      <c r="K11" s="16"/>
    </row>
    <row r="12" spans="1:11" x14ac:dyDescent="0.25">
      <c r="A12" s="16"/>
      <c r="B12" s="19"/>
      <c r="C12" s="20">
        <v>2012</v>
      </c>
      <c r="D12" s="20">
        <v>2013</v>
      </c>
      <c r="E12" s="20">
        <v>2014</v>
      </c>
      <c r="F12" s="20">
        <v>2015</v>
      </c>
      <c r="G12" s="20">
        <v>2016</v>
      </c>
      <c r="H12" s="16"/>
      <c r="I12" s="16"/>
      <c r="J12" s="16"/>
      <c r="K12" s="16"/>
    </row>
    <row r="13" spans="1:11" x14ac:dyDescent="0.25">
      <c r="A13" s="16"/>
      <c r="B13" s="19" t="s">
        <v>198</v>
      </c>
      <c r="C13" s="19">
        <v>327</v>
      </c>
      <c r="D13" s="19">
        <v>368</v>
      </c>
      <c r="E13" s="19">
        <v>381</v>
      </c>
      <c r="F13" s="19">
        <v>367</v>
      </c>
      <c r="G13" s="19">
        <v>335</v>
      </c>
      <c r="H13" s="16"/>
      <c r="I13" s="16"/>
      <c r="J13" s="16"/>
      <c r="K13" s="16"/>
    </row>
    <row r="14" spans="1:11" x14ac:dyDescent="0.25">
      <c r="A14" s="16"/>
      <c r="B14" s="19" t="s">
        <v>199</v>
      </c>
      <c r="C14" s="19">
        <v>11</v>
      </c>
      <c r="D14" s="19">
        <v>8</v>
      </c>
      <c r="E14" s="19">
        <v>25</v>
      </c>
      <c r="F14" s="19">
        <v>38</v>
      </c>
      <c r="G14" s="19">
        <v>37</v>
      </c>
      <c r="H14" s="16"/>
      <c r="I14" s="16"/>
      <c r="J14" s="16"/>
      <c r="K14" s="16"/>
    </row>
    <row r="15" spans="1:11" x14ac:dyDescent="0.25">
      <c r="A15" s="16"/>
      <c r="B15" s="19" t="s">
        <v>200</v>
      </c>
      <c r="C15" s="19">
        <v>53</v>
      </c>
      <c r="D15" s="19">
        <v>42</v>
      </c>
      <c r="E15" s="19">
        <v>30</v>
      </c>
      <c r="F15" s="19">
        <v>20</v>
      </c>
      <c r="G15" s="19">
        <v>9</v>
      </c>
      <c r="H15" s="16"/>
      <c r="I15" s="16"/>
      <c r="J15" s="16"/>
      <c r="K15" s="16"/>
    </row>
    <row r="16" spans="1:11" x14ac:dyDescent="0.25">
      <c r="A16" s="16"/>
      <c r="B16" s="22" t="s">
        <v>31</v>
      </c>
      <c r="C16" s="22">
        <v>391</v>
      </c>
      <c r="D16" s="22">
        <v>423</v>
      </c>
      <c r="E16" s="22">
        <v>436</v>
      </c>
      <c r="F16" s="22">
        <v>425</v>
      </c>
      <c r="G16" s="22">
        <v>381</v>
      </c>
      <c r="H16" s="16"/>
      <c r="I16" s="16"/>
      <c r="J16" s="16"/>
      <c r="K16" s="16"/>
    </row>
    <row r="17" spans="1:11" x14ac:dyDescent="0.25">
      <c r="A17" s="16"/>
      <c r="B17" s="595" t="s">
        <v>1063</v>
      </c>
      <c r="C17" s="13"/>
      <c r="D17" s="13"/>
      <c r="E17" s="13"/>
      <c r="F17" s="13"/>
      <c r="G17" s="13"/>
      <c r="H17" s="16"/>
      <c r="I17" s="16"/>
      <c r="J17" s="16"/>
      <c r="K17" s="16"/>
    </row>
    <row r="18" spans="1:11" x14ac:dyDescent="0.25">
      <c r="A18" s="16"/>
      <c r="B18" s="318"/>
      <c r="C18" s="318"/>
      <c r="D18" s="318"/>
      <c r="E18" s="318"/>
      <c r="F18" s="318"/>
      <c r="G18" s="318"/>
      <c r="H18" s="16"/>
      <c r="I18" s="16"/>
      <c r="J18" s="16"/>
      <c r="K18" s="16"/>
    </row>
    <row r="19" spans="1:11" x14ac:dyDescent="0.25">
      <c r="A19" s="13" t="s">
        <v>101</v>
      </c>
      <c r="B19" s="14" t="s">
        <v>675</v>
      </c>
      <c r="C19" s="16"/>
      <c r="D19" s="16"/>
      <c r="E19" s="16"/>
      <c r="F19" s="16"/>
      <c r="H19" s="16"/>
      <c r="I19" s="16"/>
      <c r="J19" s="16"/>
      <c r="K19" s="16"/>
    </row>
    <row r="20" spans="1:11" x14ac:dyDescent="0.25">
      <c r="A20" s="16"/>
      <c r="B20" s="19"/>
      <c r="C20" s="20">
        <v>2012</v>
      </c>
      <c r="D20" s="20">
        <v>2013</v>
      </c>
      <c r="E20" s="20">
        <v>2014</v>
      </c>
      <c r="F20" s="20">
        <v>2015</v>
      </c>
      <c r="G20" s="20">
        <v>2016</v>
      </c>
      <c r="H20" s="16"/>
      <c r="I20" s="16"/>
      <c r="J20" s="16"/>
      <c r="K20" s="16"/>
    </row>
    <row r="21" spans="1:11" x14ac:dyDescent="0.25">
      <c r="A21" s="16"/>
      <c r="B21" s="19" t="s">
        <v>331</v>
      </c>
      <c r="C21" s="327">
        <v>0.34</v>
      </c>
      <c r="D21" s="327">
        <v>0.32</v>
      </c>
      <c r="E21" s="327">
        <v>0.33</v>
      </c>
      <c r="F21" s="327">
        <v>0.34</v>
      </c>
      <c r="G21" s="327">
        <v>0.34</v>
      </c>
      <c r="H21" s="16"/>
      <c r="I21" s="16"/>
      <c r="J21" s="16"/>
      <c r="K21" s="16"/>
    </row>
    <row r="22" spans="1:11" x14ac:dyDescent="0.25">
      <c r="A22" s="16"/>
      <c r="B22" s="19" t="s">
        <v>201</v>
      </c>
      <c r="C22" s="327">
        <v>0.5</v>
      </c>
      <c r="D22" s="327">
        <v>0.52</v>
      </c>
      <c r="E22" s="327">
        <v>0.48</v>
      </c>
      <c r="F22" s="327">
        <v>0.44</v>
      </c>
      <c r="G22" s="327">
        <v>0.4</v>
      </c>
      <c r="H22" s="16"/>
      <c r="I22" s="16"/>
      <c r="J22" s="16"/>
      <c r="K22" s="16"/>
    </row>
    <row r="23" spans="1:11" x14ac:dyDescent="0.25">
      <c r="A23" s="16"/>
      <c r="B23" s="19" t="s">
        <v>202</v>
      </c>
      <c r="C23" s="327">
        <v>0.05</v>
      </c>
      <c r="D23" s="327">
        <v>0.05</v>
      </c>
      <c r="E23" s="327">
        <v>0.05</v>
      </c>
      <c r="F23" s="327">
        <v>7.0000000000000007E-2</v>
      </c>
      <c r="G23" s="327">
        <v>0.11</v>
      </c>
      <c r="H23" s="16"/>
      <c r="I23" s="16"/>
      <c r="J23" s="16"/>
      <c r="K23" s="16"/>
    </row>
    <row r="24" spans="1:11" x14ac:dyDescent="0.25">
      <c r="A24" s="16"/>
      <c r="B24" s="19" t="s">
        <v>203</v>
      </c>
      <c r="C24" s="327">
        <v>0.06</v>
      </c>
      <c r="D24" s="327">
        <v>0.06</v>
      </c>
      <c r="E24" s="327">
        <v>0.08</v>
      </c>
      <c r="F24" s="327">
        <v>0.08</v>
      </c>
      <c r="G24" s="327">
        <v>7.0000000000000007E-2</v>
      </c>
      <c r="H24" s="16"/>
      <c r="I24" s="16"/>
      <c r="J24" s="16"/>
      <c r="K24" s="16"/>
    </row>
    <row r="25" spans="1:11" x14ac:dyDescent="0.25">
      <c r="A25" s="16"/>
      <c r="B25" s="19" t="s">
        <v>204</v>
      </c>
      <c r="C25" s="327">
        <v>0.05</v>
      </c>
      <c r="D25" s="327">
        <v>0.05</v>
      </c>
      <c r="E25" s="327">
        <v>0.06</v>
      </c>
      <c r="F25" s="327">
        <v>7.0000000000000007E-2</v>
      </c>
      <c r="G25" s="327">
        <v>7.0000000000000007E-2</v>
      </c>
      <c r="H25" s="16"/>
      <c r="I25" s="16"/>
      <c r="J25" s="16"/>
      <c r="K25" s="16"/>
    </row>
    <row r="26" spans="1:11" x14ac:dyDescent="0.25">
      <c r="A26" s="16"/>
      <c r="B26" s="22" t="s">
        <v>31</v>
      </c>
      <c r="C26" s="340">
        <v>1</v>
      </c>
      <c r="D26" s="340">
        <v>1</v>
      </c>
      <c r="E26" s="340">
        <v>1</v>
      </c>
      <c r="F26" s="340">
        <v>1</v>
      </c>
      <c r="G26" s="340">
        <v>1</v>
      </c>
      <c r="H26" s="16"/>
      <c r="I26" s="16"/>
      <c r="J26" s="16"/>
      <c r="K26" s="16"/>
    </row>
    <row r="27" spans="1:11" x14ac:dyDescent="0.25">
      <c r="A27" s="16"/>
      <c r="B27" s="595" t="s">
        <v>1063</v>
      </c>
      <c r="C27" s="605"/>
      <c r="D27" s="605"/>
      <c r="E27" s="605"/>
      <c r="F27" s="605"/>
      <c r="G27" s="605"/>
      <c r="H27" s="16"/>
      <c r="I27" s="16"/>
      <c r="J27" s="16"/>
      <c r="K27" s="16"/>
    </row>
    <row r="28" spans="1:11" x14ac:dyDescent="0.25">
      <c r="A28" s="16"/>
      <c r="B28" s="13"/>
      <c r="C28" s="605"/>
      <c r="D28" s="605"/>
      <c r="E28" s="605"/>
      <c r="F28" s="605"/>
      <c r="G28" s="605"/>
      <c r="H28" s="16"/>
      <c r="I28" s="16"/>
      <c r="J28" s="16"/>
      <c r="K28" s="16"/>
    </row>
    <row r="29" spans="1:11" x14ac:dyDescent="0.25">
      <c r="A29" s="337" t="s">
        <v>938</v>
      </c>
      <c r="B29" s="32" t="s">
        <v>672</v>
      </c>
      <c r="C29" s="31"/>
      <c r="D29" s="31"/>
      <c r="E29" s="31"/>
      <c r="F29" s="31"/>
      <c r="G29" s="31"/>
      <c r="H29" s="16"/>
      <c r="I29" s="16"/>
      <c r="J29" s="16"/>
      <c r="K29" s="16"/>
    </row>
    <row r="30" spans="1:11" x14ac:dyDescent="0.25">
      <c r="B30" s="33"/>
      <c r="C30" s="33">
        <v>2012</v>
      </c>
      <c r="D30" s="33">
        <v>2013</v>
      </c>
      <c r="E30" s="33">
        <v>2014</v>
      </c>
      <c r="F30" s="33">
        <v>2015</v>
      </c>
      <c r="G30" s="33">
        <v>2016</v>
      </c>
      <c r="H30" s="16"/>
      <c r="I30" s="16"/>
      <c r="J30" s="16"/>
      <c r="K30" s="16"/>
    </row>
    <row r="31" spans="1:11" x14ac:dyDescent="0.25">
      <c r="A31" s="30"/>
      <c r="B31" s="34" t="s">
        <v>9</v>
      </c>
      <c r="C31" s="36">
        <v>27.9</v>
      </c>
      <c r="D31" s="36">
        <v>0</v>
      </c>
      <c r="E31" s="36">
        <v>57.7</v>
      </c>
      <c r="F31" s="36">
        <v>0</v>
      </c>
      <c r="G31" s="36">
        <v>29.8</v>
      </c>
      <c r="H31" s="16"/>
      <c r="I31" s="16"/>
      <c r="J31" s="16"/>
      <c r="K31" s="16"/>
    </row>
    <row r="32" spans="1:11" x14ac:dyDescent="0.25">
      <c r="A32" s="16"/>
      <c r="B32" s="23" t="s">
        <v>1073</v>
      </c>
      <c r="C32" s="605"/>
      <c r="D32" s="605"/>
      <c r="E32" s="605"/>
      <c r="F32" s="605"/>
      <c r="G32" s="605"/>
      <c r="H32" s="16"/>
      <c r="I32" s="16"/>
      <c r="J32" s="16"/>
      <c r="K32" s="16"/>
    </row>
    <row r="33" spans="1:11" x14ac:dyDescent="0.25">
      <c r="A33" s="16"/>
      <c r="B33" s="595" t="s">
        <v>1063</v>
      </c>
      <c r="C33" s="605"/>
      <c r="D33" s="605"/>
      <c r="E33" s="605"/>
      <c r="F33" s="605"/>
      <c r="G33" s="605"/>
      <c r="H33" s="16"/>
      <c r="I33" s="16"/>
      <c r="J33" s="16"/>
      <c r="K33" s="16"/>
    </row>
    <row r="34" spans="1:11" x14ac:dyDescent="0.25">
      <c r="A34" s="16"/>
      <c r="C34" s="605"/>
      <c r="D34" s="605"/>
      <c r="E34" s="605"/>
      <c r="F34" s="605"/>
      <c r="G34" s="605"/>
      <c r="H34" s="16"/>
      <c r="I34" s="16"/>
      <c r="J34" s="16"/>
      <c r="K34" s="16"/>
    </row>
    <row r="35" spans="1:11" x14ac:dyDescent="0.25">
      <c r="A35" s="13" t="s">
        <v>939</v>
      </c>
      <c r="B35" s="14" t="s">
        <v>678</v>
      </c>
      <c r="C35" s="23"/>
      <c r="D35" s="23"/>
      <c r="E35" s="23"/>
      <c r="F35" s="23"/>
      <c r="G35" s="23"/>
      <c r="H35" s="16"/>
      <c r="I35" s="16"/>
      <c r="J35" s="16"/>
      <c r="K35" s="16"/>
    </row>
    <row r="36" spans="1:11" x14ac:dyDescent="0.25">
      <c r="A36" s="16"/>
      <c r="B36" s="19"/>
      <c r="C36" s="20">
        <v>2012</v>
      </c>
      <c r="D36" s="20">
        <v>2013</v>
      </c>
      <c r="E36" s="20">
        <v>2014</v>
      </c>
      <c r="F36" s="20">
        <v>2015</v>
      </c>
      <c r="G36" s="20">
        <v>2016</v>
      </c>
      <c r="H36" s="16"/>
      <c r="I36" s="16"/>
      <c r="J36" s="16"/>
      <c r="K36" s="16"/>
    </row>
    <row r="37" spans="1:11" x14ac:dyDescent="0.25">
      <c r="A37" s="16"/>
      <c r="B37" s="19" t="s">
        <v>208</v>
      </c>
      <c r="C37" s="19">
        <v>57</v>
      </c>
      <c r="D37" s="19">
        <v>51</v>
      </c>
      <c r="E37" s="19">
        <v>48</v>
      </c>
      <c r="F37" s="19">
        <v>54</v>
      </c>
      <c r="G37" s="19">
        <v>48</v>
      </c>
      <c r="H37" s="16"/>
      <c r="I37" s="16"/>
      <c r="J37" s="16"/>
      <c r="K37" s="16"/>
    </row>
    <row r="38" spans="1:11" x14ac:dyDescent="0.25">
      <c r="A38" s="16"/>
      <c r="B38" s="19" t="s">
        <v>209</v>
      </c>
      <c r="C38" s="19">
        <v>7</v>
      </c>
      <c r="D38" s="19">
        <v>8</v>
      </c>
      <c r="E38" s="19">
        <v>9</v>
      </c>
      <c r="F38" s="19">
        <v>12</v>
      </c>
      <c r="G38" s="19">
        <v>11</v>
      </c>
      <c r="H38" s="16"/>
      <c r="I38" s="16"/>
      <c r="J38" s="16"/>
      <c r="K38" s="16"/>
    </row>
    <row r="39" spans="1:11" x14ac:dyDescent="0.25">
      <c r="A39" s="16"/>
      <c r="B39" s="595" t="s">
        <v>1063</v>
      </c>
      <c r="C39" s="16"/>
      <c r="D39" s="16"/>
      <c r="E39" s="16"/>
      <c r="F39" s="16"/>
      <c r="G39" s="16"/>
      <c r="H39" s="16"/>
      <c r="I39" s="16"/>
      <c r="J39" s="16"/>
      <c r="K39" s="16"/>
    </row>
    <row r="40" spans="1:11" x14ac:dyDescent="0.25">
      <c r="A40" s="16"/>
      <c r="B40" s="595"/>
      <c r="C40" s="16"/>
      <c r="D40" s="16"/>
      <c r="E40" s="16"/>
      <c r="F40" s="16"/>
      <c r="G40" s="16"/>
      <c r="H40" s="16"/>
      <c r="I40" s="16"/>
      <c r="J40" s="16"/>
      <c r="K40" s="16"/>
    </row>
    <row r="41" spans="1:11" x14ac:dyDescent="0.25">
      <c r="A41" s="13" t="s">
        <v>1053</v>
      </c>
      <c r="B41" s="725" t="s">
        <v>1054</v>
      </c>
      <c r="C41" s="16"/>
      <c r="D41" s="16"/>
      <c r="E41" s="16"/>
      <c r="F41" s="16"/>
      <c r="G41" s="16"/>
      <c r="H41" s="16"/>
      <c r="I41" s="16"/>
      <c r="J41" s="16"/>
      <c r="K41" s="16"/>
    </row>
    <row r="42" spans="1:11" x14ac:dyDescent="0.25">
      <c r="A42" s="16"/>
      <c r="B42" s="724" t="s">
        <v>1055</v>
      </c>
      <c r="C42" s="22" t="s">
        <v>128</v>
      </c>
      <c r="D42" s="22" t="s">
        <v>5</v>
      </c>
      <c r="E42" s="16"/>
      <c r="F42" s="16"/>
      <c r="G42" s="16"/>
      <c r="H42" s="16"/>
      <c r="I42" s="16"/>
      <c r="J42" s="16"/>
      <c r="K42" s="16"/>
    </row>
    <row r="43" spans="1:11" x14ac:dyDescent="0.25">
      <c r="A43" s="16"/>
      <c r="B43" s="726" t="s">
        <v>38</v>
      </c>
      <c r="C43" s="327">
        <v>0.25</v>
      </c>
      <c r="D43" s="327">
        <v>0.24</v>
      </c>
      <c r="E43" s="16"/>
      <c r="F43" s="16"/>
      <c r="G43" s="16"/>
      <c r="H43" s="16"/>
      <c r="I43" s="16"/>
      <c r="J43" s="16"/>
      <c r="K43" s="16"/>
    </row>
    <row r="44" spans="1:11" x14ac:dyDescent="0.25">
      <c r="A44" s="16"/>
      <c r="B44" s="726" t="s">
        <v>39</v>
      </c>
      <c r="C44" s="327">
        <v>0.14199999999999999</v>
      </c>
      <c r="D44" s="327">
        <v>0.15</v>
      </c>
      <c r="E44" s="16"/>
      <c r="F44" s="16"/>
      <c r="G44" s="16"/>
      <c r="H44" s="16"/>
      <c r="I44" s="16"/>
      <c r="J44" s="16"/>
      <c r="K44" s="16"/>
    </row>
    <row r="45" spans="1:11" x14ac:dyDescent="0.25">
      <c r="A45" s="16"/>
      <c r="B45" s="783" t="s">
        <v>1074</v>
      </c>
      <c r="C45" s="501"/>
      <c r="D45" s="501"/>
      <c r="E45" s="16"/>
      <c r="F45" s="16"/>
      <c r="G45" s="16"/>
      <c r="H45" s="16"/>
      <c r="I45" s="16"/>
      <c r="J45" s="16"/>
      <c r="K45" s="16"/>
    </row>
    <row r="46" spans="1:11" x14ac:dyDescent="0.25">
      <c r="A46" s="16"/>
      <c r="B46" s="595" t="s">
        <v>1063</v>
      </c>
      <c r="C46" s="501"/>
      <c r="D46" s="501"/>
      <c r="E46" s="16"/>
      <c r="F46" s="16"/>
      <c r="G46" s="16"/>
      <c r="H46" s="16"/>
      <c r="I46" s="16"/>
      <c r="J46" s="16"/>
      <c r="K46" s="16"/>
    </row>
    <row r="47" spans="1:11" x14ac:dyDescent="0.25">
      <c r="A47" s="16"/>
      <c r="B47" s="13"/>
      <c r="C47" s="13"/>
      <c r="D47" s="13"/>
      <c r="E47" s="13"/>
      <c r="F47" s="13"/>
      <c r="G47" s="13"/>
      <c r="H47" s="16"/>
      <c r="I47" s="16"/>
      <c r="J47" s="16"/>
      <c r="K47" s="16"/>
    </row>
    <row r="48" spans="1:11" x14ac:dyDescent="0.25">
      <c r="A48" s="14" t="s">
        <v>225</v>
      </c>
      <c r="B48" s="32" t="s">
        <v>671</v>
      </c>
      <c r="C48" s="32"/>
      <c r="D48" s="32"/>
      <c r="E48" s="32"/>
      <c r="F48" s="32"/>
      <c r="G48" s="32"/>
      <c r="H48" s="16"/>
      <c r="I48" s="16"/>
      <c r="J48" s="16"/>
      <c r="K48" s="16"/>
    </row>
    <row r="49" spans="1:11" x14ac:dyDescent="0.25">
      <c r="A49" s="16"/>
      <c r="B49" s="35"/>
      <c r="C49" s="33">
        <v>2012</v>
      </c>
      <c r="D49" s="33">
        <v>2013</v>
      </c>
      <c r="E49" s="33">
        <v>2014</v>
      </c>
      <c r="F49" s="33">
        <v>2015</v>
      </c>
      <c r="G49" s="33">
        <v>2016</v>
      </c>
      <c r="H49" s="16"/>
      <c r="I49" s="16"/>
      <c r="J49" s="16"/>
      <c r="K49" s="16"/>
    </row>
    <row r="50" spans="1:11" x14ac:dyDescent="0.25">
      <c r="A50" s="16"/>
      <c r="B50" s="34" t="s">
        <v>661</v>
      </c>
      <c r="C50" s="34">
        <v>14</v>
      </c>
      <c r="D50" s="34">
        <v>0</v>
      </c>
      <c r="E50" s="34">
        <v>186</v>
      </c>
      <c r="F50" s="34">
        <v>0</v>
      </c>
      <c r="G50" s="34">
        <v>39</v>
      </c>
      <c r="H50" s="16"/>
      <c r="I50" s="16"/>
      <c r="J50" s="16"/>
      <c r="K50" s="16"/>
    </row>
    <row r="51" spans="1:11" x14ac:dyDescent="0.25">
      <c r="A51" s="16"/>
      <c r="B51" s="34" t="s">
        <v>94</v>
      </c>
      <c r="C51" s="34">
        <v>6</v>
      </c>
      <c r="D51" s="34">
        <v>0</v>
      </c>
      <c r="E51" s="34">
        <v>12</v>
      </c>
      <c r="F51" s="34">
        <v>0</v>
      </c>
      <c r="G51" s="34">
        <v>6</v>
      </c>
      <c r="H51" s="16"/>
      <c r="I51" s="16"/>
      <c r="J51" s="16"/>
      <c r="K51" s="16"/>
    </row>
    <row r="52" spans="1:11" x14ac:dyDescent="0.25">
      <c r="A52" s="16"/>
      <c r="B52" s="548" t="s">
        <v>860</v>
      </c>
      <c r="C52" s="31"/>
      <c r="D52" s="31"/>
      <c r="E52" s="31"/>
      <c r="F52" s="31"/>
      <c r="G52" s="31"/>
      <c r="H52" s="16"/>
      <c r="I52" s="16"/>
      <c r="J52" s="16"/>
      <c r="K52" s="16"/>
    </row>
    <row r="53" spans="1:11" x14ac:dyDescent="0.25">
      <c r="A53" s="16"/>
      <c r="C53" s="21"/>
      <c r="D53" s="21"/>
      <c r="E53" s="21"/>
      <c r="F53" s="21"/>
      <c r="G53" s="21"/>
      <c r="H53" s="16"/>
      <c r="I53" s="16"/>
      <c r="J53" s="16"/>
      <c r="K53" s="16"/>
    </row>
    <row r="54" spans="1:11" x14ac:dyDescent="0.25">
      <c r="A54" s="13" t="s">
        <v>226</v>
      </c>
      <c r="B54" s="14" t="s">
        <v>674</v>
      </c>
      <c r="C54" s="15"/>
      <c r="D54" s="15"/>
      <c r="E54" s="16"/>
      <c r="F54" s="16"/>
      <c r="G54" s="318"/>
      <c r="H54" s="16"/>
      <c r="I54" s="16"/>
      <c r="J54" s="16"/>
      <c r="K54" s="16"/>
    </row>
    <row r="55" spans="1:11" x14ac:dyDescent="0.25">
      <c r="A55" s="16"/>
      <c r="B55" s="19"/>
      <c r="C55" s="20">
        <v>2012</v>
      </c>
      <c r="D55" s="20">
        <v>2013</v>
      </c>
      <c r="E55" s="20">
        <v>2014</v>
      </c>
      <c r="F55" s="20">
        <v>2015</v>
      </c>
      <c r="G55" s="20">
        <v>2016</v>
      </c>
      <c r="H55" s="16"/>
      <c r="I55" s="16"/>
      <c r="J55" s="16"/>
      <c r="K55" s="16"/>
    </row>
    <row r="56" spans="1:11" x14ac:dyDescent="0.25">
      <c r="A56" s="16"/>
      <c r="B56" s="19" t="s">
        <v>198</v>
      </c>
      <c r="C56" s="19">
        <v>55</v>
      </c>
      <c r="D56" s="19">
        <v>46</v>
      </c>
      <c r="E56" s="19">
        <v>59</v>
      </c>
      <c r="F56" s="19">
        <v>57</v>
      </c>
      <c r="G56" s="19">
        <v>46</v>
      </c>
      <c r="H56" s="16"/>
      <c r="I56" s="16"/>
      <c r="J56" s="16"/>
      <c r="K56" s="16"/>
    </row>
    <row r="57" spans="1:11" x14ac:dyDescent="0.25">
      <c r="A57" s="16"/>
      <c r="B57" s="19" t="s">
        <v>199</v>
      </c>
      <c r="C57" s="19">
        <v>6</v>
      </c>
      <c r="D57" s="19">
        <v>10</v>
      </c>
      <c r="E57" s="19">
        <v>6</v>
      </c>
      <c r="F57" s="19">
        <v>6</v>
      </c>
      <c r="G57" s="19">
        <v>9</v>
      </c>
      <c r="H57" s="21"/>
      <c r="I57" s="16"/>
      <c r="J57" s="16"/>
      <c r="K57" s="16"/>
    </row>
    <row r="58" spans="1:11" x14ac:dyDescent="0.25">
      <c r="A58" s="16"/>
      <c r="B58" s="19" t="s">
        <v>200</v>
      </c>
      <c r="C58" s="19">
        <v>16</v>
      </c>
      <c r="D58" s="19">
        <v>11</v>
      </c>
      <c r="E58" s="19">
        <v>10</v>
      </c>
      <c r="F58" s="19">
        <v>9</v>
      </c>
      <c r="G58" s="19">
        <v>4</v>
      </c>
      <c r="H58" s="16"/>
      <c r="I58" s="16"/>
      <c r="J58" s="16"/>
      <c r="K58" s="16"/>
    </row>
    <row r="59" spans="1:11" x14ac:dyDescent="0.25">
      <c r="A59" s="16"/>
      <c r="B59" s="22" t="s">
        <v>31</v>
      </c>
      <c r="C59" s="22">
        <v>77</v>
      </c>
      <c r="D59" s="22">
        <v>67</v>
      </c>
      <c r="E59" s="22">
        <v>75</v>
      </c>
      <c r="F59" s="22">
        <v>72</v>
      </c>
      <c r="G59" s="22">
        <v>59</v>
      </c>
      <c r="H59" s="23"/>
      <c r="I59" s="16"/>
      <c r="J59" s="16"/>
      <c r="K59" s="16"/>
    </row>
    <row r="60" spans="1:11" x14ac:dyDescent="0.25">
      <c r="A60" s="17"/>
      <c r="B60" s="23" t="s">
        <v>861</v>
      </c>
      <c r="C60" s="21"/>
      <c r="D60" s="21"/>
      <c r="E60" s="21"/>
      <c r="F60" s="21"/>
      <c r="H60" s="16"/>
      <c r="I60" s="21"/>
      <c r="J60" s="16"/>
      <c r="K60" s="16"/>
    </row>
    <row r="61" spans="1:11" x14ac:dyDescent="0.25">
      <c r="A61" s="17"/>
      <c r="B61" s="23"/>
      <c r="C61" s="21"/>
      <c r="D61" s="21"/>
      <c r="E61" s="21"/>
      <c r="F61" s="21"/>
      <c r="H61" s="16"/>
      <c r="I61" s="21"/>
      <c r="J61" s="16"/>
      <c r="K61" s="16"/>
    </row>
    <row r="62" spans="1:11" x14ac:dyDescent="0.25">
      <c r="A62" s="13" t="s">
        <v>227</v>
      </c>
      <c r="B62" s="14" t="s">
        <v>675</v>
      </c>
      <c r="C62" s="16"/>
      <c r="D62" s="16"/>
      <c r="E62" s="16"/>
      <c r="F62" s="16"/>
      <c r="H62" s="16"/>
      <c r="I62" s="23"/>
      <c r="J62" s="16"/>
      <c r="K62" s="16"/>
    </row>
    <row r="63" spans="1:11" x14ac:dyDescent="0.25">
      <c r="A63" s="16"/>
      <c r="B63" s="19"/>
      <c r="C63" s="20">
        <v>2012</v>
      </c>
      <c r="D63" s="20">
        <v>2013</v>
      </c>
      <c r="E63" s="20">
        <v>2014</v>
      </c>
      <c r="F63" s="20">
        <v>2015</v>
      </c>
      <c r="G63" s="20">
        <v>2016</v>
      </c>
      <c r="H63" s="16"/>
      <c r="I63" s="16"/>
      <c r="J63" s="16"/>
      <c r="K63" s="16"/>
    </row>
    <row r="64" spans="1:11" x14ac:dyDescent="0.25">
      <c r="A64" s="16"/>
      <c r="B64" s="19" t="s">
        <v>331</v>
      </c>
      <c r="C64" s="327">
        <v>0.34</v>
      </c>
      <c r="D64" s="327">
        <v>0.32</v>
      </c>
      <c r="E64" s="327">
        <v>0.33</v>
      </c>
      <c r="F64" s="327">
        <v>0.34</v>
      </c>
      <c r="G64" s="327">
        <v>0.34</v>
      </c>
      <c r="H64" s="16"/>
      <c r="I64" s="16"/>
      <c r="J64" s="16"/>
      <c r="K64" s="16"/>
    </row>
    <row r="65" spans="1:11" x14ac:dyDescent="0.25">
      <c r="A65" s="16"/>
      <c r="B65" s="19" t="s">
        <v>201</v>
      </c>
      <c r="C65" s="327">
        <v>0.5</v>
      </c>
      <c r="D65" s="327">
        <v>0.52</v>
      </c>
      <c r="E65" s="327">
        <v>0.48</v>
      </c>
      <c r="F65" s="327">
        <v>0.44</v>
      </c>
      <c r="G65" s="327">
        <v>0.4</v>
      </c>
      <c r="H65" s="16"/>
      <c r="I65" s="16"/>
      <c r="J65" s="16"/>
      <c r="K65" s="16"/>
    </row>
    <row r="66" spans="1:11" x14ac:dyDescent="0.25">
      <c r="A66" s="16"/>
      <c r="B66" s="19" t="s">
        <v>202</v>
      </c>
      <c r="C66" s="327">
        <v>0.05</v>
      </c>
      <c r="D66" s="327">
        <v>0.05</v>
      </c>
      <c r="E66" s="327">
        <v>0.05</v>
      </c>
      <c r="F66" s="327">
        <v>7.0000000000000007E-2</v>
      </c>
      <c r="G66" s="327">
        <v>0.11</v>
      </c>
      <c r="H66" s="16"/>
      <c r="I66" s="16"/>
    </row>
    <row r="67" spans="1:11" x14ac:dyDescent="0.25">
      <c r="A67" s="16"/>
      <c r="B67" s="19" t="s">
        <v>203</v>
      </c>
      <c r="C67" s="327">
        <v>0.06</v>
      </c>
      <c r="D67" s="327">
        <v>0.06</v>
      </c>
      <c r="E67" s="327">
        <v>0.08</v>
      </c>
      <c r="F67" s="327">
        <v>0.08</v>
      </c>
      <c r="G67" s="327">
        <v>7.0000000000000007E-2</v>
      </c>
      <c r="H67" s="16"/>
      <c r="I67" s="16"/>
    </row>
    <row r="68" spans="1:11" x14ac:dyDescent="0.25">
      <c r="A68" s="16"/>
      <c r="B68" s="19" t="s">
        <v>204</v>
      </c>
      <c r="C68" s="327">
        <v>0.05</v>
      </c>
      <c r="D68" s="327">
        <v>0.05</v>
      </c>
      <c r="E68" s="327">
        <v>0.06</v>
      </c>
      <c r="F68" s="327">
        <v>7.0000000000000007E-2</v>
      </c>
      <c r="G68" s="327">
        <v>7.0000000000000007E-2</v>
      </c>
      <c r="H68" s="16"/>
      <c r="I68" s="16"/>
      <c r="J68" s="16"/>
      <c r="K68" s="16"/>
    </row>
    <row r="69" spans="1:11" x14ac:dyDescent="0.25">
      <c r="A69" s="16"/>
      <c r="B69" s="22" t="s">
        <v>31</v>
      </c>
      <c r="C69" s="340">
        <v>1</v>
      </c>
      <c r="D69" s="340">
        <v>1</v>
      </c>
      <c r="E69" s="340">
        <v>1</v>
      </c>
      <c r="F69" s="340">
        <v>1</v>
      </c>
      <c r="G69" s="340">
        <v>1</v>
      </c>
      <c r="H69" s="16"/>
      <c r="I69" s="16"/>
      <c r="J69" s="16"/>
      <c r="K69" s="16"/>
    </row>
    <row r="70" spans="1:11" x14ac:dyDescent="0.25">
      <c r="A70" s="17"/>
      <c r="B70" s="13"/>
      <c r="C70" s="13"/>
      <c r="D70" s="13"/>
      <c r="E70" s="13"/>
      <c r="F70" s="13"/>
      <c r="H70" s="16"/>
      <c r="I70" s="21"/>
      <c r="J70" s="16"/>
      <c r="K70" s="16"/>
    </row>
    <row r="71" spans="1:11" x14ac:dyDescent="0.25">
      <c r="A71" s="13" t="s">
        <v>228</v>
      </c>
      <c r="B71" s="14" t="s">
        <v>676</v>
      </c>
      <c r="C71" s="16"/>
      <c r="D71" s="16"/>
      <c r="E71" s="16"/>
      <c r="F71" s="16"/>
      <c r="H71" s="16"/>
      <c r="I71" s="23"/>
      <c r="J71" s="16"/>
      <c r="K71" s="16"/>
    </row>
    <row r="72" spans="1:11" x14ac:dyDescent="0.25">
      <c r="A72" s="16"/>
      <c r="B72" s="19"/>
      <c r="C72" s="20">
        <v>2012</v>
      </c>
      <c r="D72" s="20">
        <v>2013</v>
      </c>
      <c r="E72" s="20">
        <v>2014</v>
      </c>
      <c r="F72" s="20">
        <v>2015</v>
      </c>
      <c r="G72" s="20">
        <v>2016</v>
      </c>
      <c r="H72" s="16"/>
      <c r="I72" s="16"/>
      <c r="J72" s="16"/>
      <c r="K72" s="16"/>
    </row>
    <row r="73" spans="1:11" x14ac:dyDescent="0.25">
      <c r="A73" s="16"/>
      <c r="B73" s="19" t="s">
        <v>331</v>
      </c>
      <c r="C73" s="327">
        <f>28/C59</f>
        <v>0.36363636363636365</v>
      </c>
      <c r="D73" s="327">
        <f>20/D59</f>
        <v>0.29850746268656714</v>
      </c>
      <c r="E73" s="327">
        <f>24/E59</f>
        <v>0.32</v>
      </c>
      <c r="F73" s="327">
        <f>22/F59</f>
        <v>0.30555555555555558</v>
      </c>
      <c r="G73" s="327">
        <f>17/G59</f>
        <v>0.28813559322033899</v>
      </c>
      <c r="H73" s="16"/>
      <c r="I73" s="16"/>
      <c r="J73" s="16"/>
      <c r="K73" s="16"/>
    </row>
    <row r="74" spans="1:11" x14ac:dyDescent="0.25">
      <c r="A74" s="16"/>
      <c r="B74" s="19" t="s">
        <v>201</v>
      </c>
      <c r="C74" s="327">
        <f>33/C59</f>
        <v>0.42857142857142855</v>
      </c>
      <c r="D74" s="327">
        <f>31/D59</f>
        <v>0.46268656716417911</v>
      </c>
      <c r="E74" s="327">
        <f>33/E59</f>
        <v>0.44</v>
      </c>
      <c r="F74" s="327">
        <f>32/F59</f>
        <v>0.44444444444444442</v>
      </c>
      <c r="G74" s="327">
        <f>25/G59</f>
        <v>0.42372881355932202</v>
      </c>
      <c r="H74" s="16"/>
      <c r="I74" s="16"/>
      <c r="J74" s="16"/>
      <c r="K74" s="16"/>
    </row>
    <row r="75" spans="1:11" x14ac:dyDescent="0.25">
      <c r="A75" s="16"/>
      <c r="B75" s="19" t="s">
        <v>202</v>
      </c>
      <c r="C75" s="327">
        <f>5/C59</f>
        <v>6.4935064935064929E-2</v>
      </c>
      <c r="D75" s="327">
        <f>5/D59</f>
        <v>7.4626865671641784E-2</v>
      </c>
      <c r="E75" s="327">
        <f>7/E59</f>
        <v>9.3333333333333338E-2</v>
      </c>
      <c r="F75" s="327">
        <f>7/F59</f>
        <v>9.7222222222222224E-2</v>
      </c>
      <c r="G75" s="327">
        <f>6/G59</f>
        <v>0.10169491525423729</v>
      </c>
      <c r="H75" s="16"/>
      <c r="I75" s="16"/>
    </row>
    <row r="76" spans="1:11" x14ac:dyDescent="0.25">
      <c r="A76" s="16"/>
      <c r="B76" s="19" t="s">
        <v>203</v>
      </c>
      <c r="C76" s="327">
        <f>6/C59</f>
        <v>7.792207792207792E-2</v>
      </c>
      <c r="D76" s="327">
        <f>5/D59</f>
        <v>7.4626865671641784E-2</v>
      </c>
      <c r="E76" s="327">
        <f>5/E59</f>
        <v>6.6666666666666666E-2</v>
      </c>
      <c r="F76" s="327">
        <f>5/F59</f>
        <v>6.9444444444444448E-2</v>
      </c>
      <c r="G76" s="327">
        <f>4/G59</f>
        <v>6.7796610169491525E-2</v>
      </c>
      <c r="H76" s="21"/>
      <c r="I76" s="16"/>
    </row>
    <row r="77" spans="1:11" x14ac:dyDescent="0.25">
      <c r="A77" s="16"/>
      <c r="B77" s="19" t="s">
        <v>204</v>
      </c>
      <c r="C77" s="327">
        <f>5/C59</f>
        <v>6.4935064935064929E-2</v>
      </c>
      <c r="D77" s="327">
        <f>6/D59</f>
        <v>8.9552238805970144E-2</v>
      </c>
      <c r="E77" s="327">
        <f>6/E59</f>
        <v>0.08</v>
      </c>
      <c r="F77" s="327">
        <f>5/F59</f>
        <v>6.9444444444444448E-2</v>
      </c>
      <c r="G77" s="327">
        <f>7/G59</f>
        <v>0.11864406779661017</v>
      </c>
      <c r="H77" s="23"/>
      <c r="I77" s="16"/>
    </row>
    <row r="78" spans="1:11" x14ac:dyDescent="0.25">
      <c r="A78" s="16"/>
      <c r="B78" s="340" t="s">
        <v>31</v>
      </c>
      <c r="C78" s="340">
        <v>1</v>
      </c>
      <c r="D78" s="340">
        <v>1</v>
      </c>
      <c r="E78" s="340">
        <v>1</v>
      </c>
      <c r="F78" s="340">
        <v>1</v>
      </c>
      <c r="G78" s="340">
        <v>1</v>
      </c>
      <c r="H78" s="333"/>
      <c r="I78" s="16"/>
    </row>
    <row r="79" spans="1:11" x14ac:dyDescent="0.25">
      <c r="A79" s="16"/>
      <c r="B79" s="13"/>
      <c r="C79" s="13"/>
      <c r="D79" s="13"/>
      <c r="E79" s="13"/>
      <c r="F79" s="13"/>
      <c r="H79" s="16"/>
      <c r="I79" s="16"/>
    </row>
    <row r="80" spans="1:11" x14ac:dyDescent="0.25">
      <c r="A80" s="13" t="s">
        <v>229</v>
      </c>
      <c r="B80" s="14" t="s">
        <v>662</v>
      </c>
      <c r="C80" s="16"/>
      <c r="D80" s="16"/>
      <c r="E80" s="16"/>
      <c r="F80" s="16"/>
      <c r="H80" s="16"/>
      <c r="I80" s="16"/>
    </row>
    <row r="81" spans="1:11" ht="30" x14ac:dyDescent="0.25">
      <c r="A81" s="16"/>
      <c r="B81" s="19"/>
      <c r="C81" s="268" t="s">
        <v>198</v>
      </c>
      <c r="D81" s="268" t="s">
        <v>199</v>
      </c>
      <c r="E81" s="268" t="s">
        <v>200</v>
      </c>
      <c r="F81" s="16"/>
      <c r="G81" s="13"/>
      <c r="H81" s="16"/>
      <c r="I81" s="16"/>
      <c r="J81" s="16"/>
      <c r="K81" s="16"/>
    </row>
    <row r="82" spans="1:11" x14ac:dyDescent="0.25">
      <c r="A82" s="16"/>
      <c r="B82" s="19" t="s">
        <v>331</v>
      </c>
      <c r="C82" s="327">
        <v>0.37</v>
      </c>
      <c r="D82" s="327">
        <v>0.14000000000000001</v>
      </c>
      <c r="E82" s="327">
        <v>0</v>
      </c>
      <c r="F82" s="16"/>
      <c r="G82" s="13"/>
      <c r="H82" s="16"/>
      <c r="I82" s="16"/>
      <c r="J82" s="16"/>
      <c r="K82" s="16"/>
    </row>
    <row r="83" spans="1:11" x14ac:dyDescent="0.25">
      <c r="A83" s="16"/>
      <c r="B83" s="19" t="s">
        <v>201</v>
      </c>
      <c r="C83" s="327">
        <v>0.37</v>
      </c>
      <c r="D83" s="327">
        <v>0.59</v>
      </c>
      <c r="E83" s="327">
        <v>0.83</v>
      </c>
      <c r="F83" s="16"/>
      <c r="G83" s="16"/>
      <c r="H83" s="16"/>
      <c r="I83" s="16"/>
      <c r="J83" s="16"/>
      <c r="K83" s="16"/>
    </row>
    <row r="84" spans="1:11" x14ac:dyDescent="0.25">
      <c r="A84" s="16"/>
      <c r="B84" s="19" t="s">
        <v>202</v>
      </c>
      <c r="C84" s="327">
        <v>0.12</v>
      </c>
      <c r="D84" s="327">
        <v>0</v>
      </c>
      <c r="E84" s="327">
        <v>0.17</v>
      </c>
      <c r="F84" s="16"/>
      <c r="G84" s="16"/>
      <c r="H84" s="16"/>
      <c r="I84" s="16"/>
      <c r="J84" s="16"/>
      <c r="K84" s="16"/>
    </row>
    <row r="85" spans="1:11" x14ac:dyDescent="0.25">
      <c r="A85" s="16"/>
      <c r="B85" s="19" t="s">
        <v>203</v>
      </c>
      <c r="C85" s="327">
        <v>0.08</v>
      </c>
      <c r="D85" s="327">
        <v>0.02</v>
      </c>
      <c r="E85" s="327">
        <v>0</v>
      </c>
      <c r="F85" s="16"/>
      <c r="G85" s="16"/>
      <c r="H85" s="16"/>
      <c r="I85" s="16"/>
      <c r="J85" s="16"/>
      <c r="K85" s="16"/>
    </row>
    <row r="86" spans="1:11" x14ac:dyDescent="0.25">
      <c r="A86" s="16"/>
      <c r="B86" s="19" t="s">
        <v>204</v>
      </c>
      <c r="C86" s="327">
        <v>0.06</v>
      </c>
      <c r="D86" s="327">
        <v>0.25</v>
      </c>
      <c r="E86" s="327">
        <v>0</v>
      </c>
      <c r="F86" s="16"/>
      <c r="G86" s="16"/>
      <c r="H86" s="23"/>
      <c r="I86" s="16"/>
    </row>
    <row r="87" spans="1:11" x14ac:dyDescent="0.25">
      <c r="A87" s="16"/>
      <c r="B87" s="22" t="s">
        <v>31</v>
      </c>
      <c r="C87" s="340">
        <v>1</v>
      </c>
      <c r="D87" s="340">
        <f>(SUM(D82:D86))</f>
        <v>1</v>
      </c>
      <c r="E87" s="340">
        <v>1</v>
      </c>
      <c r="F87" s="16"/>
      <c r="G87" s="16"/>
      <c r="H87" s="16"/>
      <c r="I87" s="16"/>
    </row>
    <row r="88" spans="1:11" x14ac:dyDescent="0.25">
      <c r="A88" s="17"/>
      <c r="B88" s="13"/>
      <c r="C88" s="13"/>
      <c r="D88" s="13"/>
      <c r="E88" s="13"/>
      <c r="F88" s="13"/>
      <c r="G88" s="16"/>
      <c r="H88" s="16"/>
      <c r="I88" s="16"/>
    </row>
    <row r="89" spans="1:11" x14ac:dyDescent="0.25">
      <c r="A89" s="13" t="s">
        <v>680</v>
      </c>
      <c r="B89" s="14" t="s">
        <v>663</v>
      </c>
      <c r="C89" s="16"/>
      <c r="D89" s="16"/>
      <c r="E89" s="16"/>
      <c r="F89" s="16"/>
      <c r="H89" s="16"/>
      <c r="I89" s="16"/>
    </row>
    <row r="90" spans="1:11" ht="30" x14ac:dyDescent="0.25">
      <c r="A90" s="16"/>
      <c r="B90" s="19"/>
      <c r="C90" s="268" t="s">
        <v>198</v>
      </c>
      <c r="D90" s="268" t="s">
        <v>199</v>
      </c>
      <c r="E90" s="268" t="s">
        <v>200</v>
      </c>
      <c r="F90" s="16"/>
      <c r="G90" s="13"/>
      <c r="H90" s="16"/>
      <c r="I90" s="16"/>
      <c r="J90" s="16"/>
      <c r="K90" s="16"/>
    </row>
    <row r="91" spans="1:11" x14ac:dyDescent="0.25">
      <c r="A91" s="16"/>
      <c r="B91" s="19" t="s">
        <v>331</v>
      </c>
      <c r="C91" s="334">
        <f>15/46</f>
        <v>0.32608695652173914</v>
      </c>
      <c r="D91" s="334">
        <f>2/9</f>
        <v>0.22222222222222221</v>
      </c>
      <c r="E91" s="334">
        <v>0</v>
      </c>
      <c r="F91" s="16"/>
      <c r="G91" s="13"/>
      <c r="H91" s="16"/>
      <c r="I91" s="16"/>
      <c r="J91" s="16"/>
      <c r="K91" s="16"/>
    </row>
    <row r="92" spans="1:11" x14ac:dyDescent="0.25">
      <c r="A92" s="16"/>
      <c r="B92" s="19" t="s">
        <v>201</v>
      </c>
      <c r="C92" s="334">
        <f>18/46</f>
        <v>0.39130434782608697</v>
      </c>
      <c r="D92" s="334">
        <f>4/9</f>
        <v>0.44444444444444442</v>
      </c>
      <c r="E92" s="334">
        <f>3/4</f>
        <v>0.75</v>
      </c>
      <c r="F92" s="16"/>
      <c r="G92" s="16"/>
      <c r="H92" s="16"/>
      <c r="I92" s="16"/>
      <c r="J92" s="16"/>
      <c r="K92" s="16"/>
    </row>
    <row r="93" spans="1:11" x14ac:dyDescent="0.25">
      <c r="A93" s="16"/>
      <c r="B93" s="19" t="s">
        <v>202</v>
      </c>
      <c r="C93" s="334">
        <f>5/46</f>
        <v>0.10869565217391304</v>
      </c>
      <c r="D93" s="334">
        <v>0</v>
      </c>
      <c r="E93" s="334">
        <f>1/4</f>
        <v>0.25</v>
      </c>
      <c r="F93" s="16"/>
      <c r="G93" s="16"/>
      <c r="H93" s="16"/>
      <c r="I93" s="16"/>
      <c r="J93" s="16"/>
      <c r="K93" s="16"/>
    </row>
    <row r="94" spans="1:11" x14ac:dyDescent="0.25">
      <c r="A94" s="16"/>
      <c r="B94" s="19" t="s">
        <v>203</v>
      </c>
      <c r="C94" s="334">
        <f>3/46</f>
        <v>6.5217391304347824E-2</v>
      </c>
      <c r="D94" s="334">
        <f>1/9</f>
        <v>0.1111111111111111</v>
      </c>
      <c r="E94" s="334">
        <v>0</v>
      </c>
      <c r="F94" s="16"/>
      <c r="G94" s="16"/>
      <c r="H94" s="16"/>
      <c r="I94" s="21"/>
      <c r="J94" s="16"/>
      <c r="K94" s="16"/>
    </row>
    <row r="95" spans="1:11" x14ac:dyDescent="0.25">
      <c r="A95" s="16"/>
      <c r="B95" s="19" t="s">
        <v>204</v>
      </c>
      <c r="C95" s="334">
        <f>5/46</f>
        <v>0.10869565217391304</v>
      </c>
      <c r="D95" s="334">
        <f>2/9</f>
        <v>0.22222222222222221</v>
      </c>
      <c r="E95" s="334">
        <v>0</v>
      </c>
      <c r="F95" s="16"/>
      <c r="G95" s="16"/>
      <c r="H95" s="16"/>
      <c r="I95" s="21"/>
      <c r="J95" s="16"/>
      <c r="K95" s="16"/>
    </row>
    <row r="96" spans="1:11" x14ac:dyDescent="0.25">
      <c r="A96" s="16"/>
      <c r="B96" s="22" t="s">
        <v>31</v>
      </c>
      <c r="C96" s="342">
        <f>SUM(C91:C95)</f>
        <v>1</v>
      </c>
      <c r="D96" s="342">
        <f t="shared" ref="D96:E96" si="0">SUM(D91:D95)</f>
        <v>0.99999999999999989</v>
      </c>
      <c r="E96" s="342">
        <f t="shared" si="0"/>
        <v>1</v>
      </c>
      <c r="F96" s="333"/>
      <c r="G96" s="16"/>
      <c r="H96" s="16"/>
      <c r="I96" s="21"/>
      <c r="J96" s="16"/>
      <c r="K96" s="16"/>
    </row>
    <row r="97" spans="1:14" x14ac:dyDescent="0.25">
      <c r="A97" s="16"/>
      <c r="B97" s="21"/>
      <c r="C97" s="21"/>
      <c r="D97" s="21"/>
      <c r="E97" s="21"/>
      <c r="F97" s="21"/>
      <c r="G97" s="16"/>
      <c r="H97" s="16"/>
      <c r="I97" s="21"/>
      <c r="J97" s="16"/>
      <c r="K97" s="16"/>
    </row>
    <row r="98" spans="1:14" x14ac:dyDescent="0.25">
      <c r="A98" s="13" t="s">
        <v>552</v>
      </c>
      <c r="B98" s="14" t="s">
        <v>664</v>
      </c>
      <c r="C98" s="23"/>
      <c r="D98" s="23"/>
      <c r="E98" s="23"/>
      <c r="F98" s="23"/>
      <c r="G98" s="16"/>
      <c r="H98" s="16"/>
      <c r="I98" s="21"/>
      <c r="J98" s="16"/>
      <c r="K98" s="16"/>
    </row>
    <row r="99" spans="1:14" x14ac:dyDescent="0.25">
      <c r="A99" s="16"/>
      <c r="B99" s="19"/>
      <c r="C99" s="312" t="s">
        <v>6</v>
      </c>
      <c r="D99" s="312" t="s">
        <v>59</v>
      </c>
      <c r="E99" s="16"/>
      <c r="F99" s="16"/>
      <c r="G99" s="13"/>
      <c r="H99" s="16"/>
      <c r="I99" s="16"/>
      <c r="J99" s="16"/>
      <c r="K99" s="16"/>
    </row>
    <row r="100" spans="1:14" x14ac:dyDescent="0.25">
      <c r="A100" s="16"/>
      <c r="B100" s="24" t="s">
        <v>162</v>
      </c>
      <c r="C100" s="152">
        <v>230509378</v>
      </c>
      <c r="D100" s="341">
        <f>C100/$C$106</f>
        <v>0.60455839413183943</v>
      </c>
      <c r="E100" s="17"/>
      <c r="F100" s="16"/>
      <c r="G100" s="21"/>
      <c r="H100" s="16"/>
      <c r="I100" s="16"/>
      <c r="J100" s="16"/>
      <c r="K100" s="16"/>
    </row>
    <row r="101" spans="1:14" x14ac:dyDescent="0.25">
      <c r="A101" s="16"/>
      <c r="B101" s="24" t="s">
        <v>163</v>
      </c>
      <c r="C101" s="152">
        <v>123405894</v>
      </c>
      <c r="D101" s="341">
        <f t="shared" ref="D101:D106" si="1">C101/$C$106</f>
        <v>0.32365741363912753</v>
      </c>
      <c r="E101" s="21"/>
      <c r="F101" s="16"/>
      <c r="G101" s="23"/>
      <c r="H101" s="21"/>
      <c r="I101" s="16"/>
      <c r="J101" s="16"/>
      <c r="K101" s="16"/>
    </row>
    <row r="102" spans="1:14" x14ac:dyDescent="0.25">
      <c r="A102" s="16"/>
      <c r="B102" s="24" t="s">
        <v>164</v>
      </c>
      <c r="C102" s="152">
        <v>7133420</v>
      </c>
      <c r="D102" s="341">
        <f t="shared" si="1"/>
        <v>1.8708865458254571E-2</v>
      </c>
      <c r="E102" s="21"/>
      <c r="F102" s="16"/>
      <c r="G102" s="16"/>
      <c r="H102" s="21"/>
      <c r="I102" s="16"/>
      <c r="J102" s="16"/>
      <c r="K102" s="16"/>
    </row>
    <row r="103" spans="1:14" x14ac:dyDescent="0.25">
      <c r="A103" s="16"/>
      <c r="B103" s="24" t="s">
        <v>165</v>
      </c>
      <c r="C103" s="18">
        <v>0</v>
      </c>
      <c r="D103" s="341">
        <f t="shared" si="1"/>
        <v>0</v>
      </c>
      <c r="E103" s="21"/>
      <c r="F103" s="16"/>
      <c r="G103" s="16"/>
      <c r="H103" s="21"/>
      <c r="I103" s="16"/>
      <c r="J103" s="16"/>
      <c r="K103" s="16"/>
    </row>
    <row r="104" spans="1:14" x14ac:dyDescent="0.25">
      <c r="A104" s="16"/>
      <c r="B104" s="24" t="s">
        <v>166</v>
      </c>
      <c r="C104" s="152">
        <v>20236855</v>
      </c>
      <c r="D104" s="341">
        <f t="shared" si="1"/>
        <v>5.307532677077844E-2</v>
      </c>
      <c r="E104" s="21"/>
      <c r="F104" s="21"/>
      <c r="G104" s="16"/>
      <c r="H104" s="21"/>
      <c r="I104" s="16"/>
      <c r="J104" s="16"/>
      <c r="K104" s="16"/>
    </row>
    <row r="105" spans="1:14" x14ac:dyDescent="0.25">
      <c r="A105" s="16"/>
      <c r="B105" s="24" t="s">
        <v>205</v>
      </c>
      <c r="C105" s="182">
        <v>0</v>
      </c>
      <c r="D105" s="341">
        <f t="shared" si="1"/>
        <v>0</v>
      </c>
      <c r="E105" s="21"/>
      <c r="F105" s="21"/>
      <c r="G105" s="16"/>
      <c r="H105" s="21"/>
      <c r="I105" s="16"/>
      <c r="J105" s="16"/>
      <c r="K105" s="16"/>
    </row>
    <row r="106" spans="1:14" x14ac:dyDescent="0.25">
      <c r="A106" s="16"/>
      <c r="B106" s="22" t="s">
        <v>31</v>
      </c>
      <c r="C106" s="183">
        <f>SUM(C100:C105)</f>
        <v>381285547</v>
      </c>
      <c r="D106" s="343">
        <f t="shared" si="1"/>
        <v>1</v>
      </c>
      <c r="E106" s="21"/>
      <c r="F106" s="21"/>
      <c r="G106" s="16"/>
      <c r="H106" s="16"/>
      <c r="I106" s="16"/>
      <c r="J106" s="16"/>
      <c r="K106" s="16"/>
      <c r="L106" s="16"/>
      <c r="M106" s="16"/>
      <c r="N106" s="16"/>
    </row>
    <row r="107" spans="1:14" x14ac:dyDescent="0.25">
      <c r="A107" s="16"/>
      <c r="B107" s="14"/>
      <c r="C107" s="303"/>
      <c r="D107" s="304"/>
      <c r="E107" s="21"/>
      <c r="F107" s="21"/>
      <c r="G107" s="16"/>
      <c r="H107" s="16"/>
      <c r="I107" s="16"/>
      <c r="J107" s="16"/>
      <c r="K107" s="16"/>
      <c r="L107" s="16"/>
      <c r="M107" s="16"/>
      <c r="N107" s="16"/>
    </row>
    <row r="108" spans="1:14" x14ac:dyDescent="0.25">
      <c r="A108" s="146" t="s">
        <v>681</v>
      </c>
      <c r="B108" s="30" t="s">
        <v>665</v>
      </c>
      <c r="C108" s="30"/>
      <c r="D108" s="30"/>
      <c r="E108" s="16"/>
      <c r="F108" s="16"/>
      <c r="G108" s="16"/>
      <c r="H108" s="16"/>
      <c r="I108" s="16"/>
      <c r="J108" s="16"/>
      <c r="K108" s="16"/>
      <c r="L108" s="16"/>
      <c r="M108" s="16"/>
      <c r="N108" s="16"/>
    </row>
    <row r="109" spans="1:14" x14ac:dyDescent="0.25">
      <c r="B109" s="40"/>
      <c r="C109" s="40" t="s">
        <v>679</v>
      </c>
      <c r="D109" s="40" t="s">
        <v>199</v>
      </c>
      <c r="E109" s="40" t="s">
        <v>200</v>
      </c>
      <c r="F109" s="40" t="s">
        <v>551</v>
      </c>
      <c r="G109" s="40" t="s">
        <v>480</v>
      </c>
      <c r="H109" s="245" t="s">
        <v>6</v>
      </c>
      <c r="I109" s="245" t="s">
        <v>479</v>
      </c>
      <c r="J109" s="16"/>
      <c r="K109" s="16"/>
      <c r="L109" s="16"/>
      <c r="M109" s="16"/>
      <c r="N109" s="16"/>
    </row>
    <row r="110" spans="1:14" x14ac:dyDescent="0.25">
      <c r="A110" s="301"/>
      <c r="B110" s="34" t="s">
        <v>18</v>
      </c>
      <c r="C110" s="310">
        <v>5</v>
      </c>
      <c r="D110" s="310">
        <v>0</v>
      </c>
      <c r="E110" s="310">
        <v>1</v>
      </c>
      <c r="F110" s="310">
        <f>SUM(C110:E110)</f>
        <v>6</v>
      </c>
      <c r="G110" s="334">
        <f>F110/$F$133</f>
        <v>0.10169491525423729</v>
      </c>
      <c r="H110" s="34">
        <v>35750942</v>
      </c>
      <c r="I110" s="336">
        <v>0.09</v>
      </c>
      <c r="J110" s="16"/>
      <c r="K110" s="16"/>
      <c r="L110" s="16"/>
      <c r="M110" s="16"/>
      <c r="N110" s="16"/>
    </row>
    <row r="111" spans="1:14" x14ac:dyDescent="0.25">
      <c r="B111" s="34" t="s">
        <v>19</v>
      </c>
      <c r="C111" s="310">
        <v>1</v>
      </c>
      <c r="D111" s="310">
        <v>0</v>
      </c>
      <c r="E111" s="310">
        <v>0</v>
      </c>
      <c r="F111" s="310">
        <f t="shared" ref="F111:F132" si="2">SUM(C111:E111)</f>
        <v>1</v>
      </c>
      <c r="G111" s="334">
        <f t="shared" ref="G111:G133" si="3">F111/$F$133</f>
        <v>1.6949152542372881E-2</v>
      </c>
      <c r="H111" s="34">
        <v>9478847</v>
      </c>
      <c r="I111" s="336">
        <v>0.02</v>
      </c>
      <c r="J111" s="16"/>
      <c r="K111" s="16"/>
      <c r="L111" s="16"/>
      <c r="M111" s="16"/>
      <c r="N111" s="16"/>
    </row>
    <row r="112" spans="1:14" x14ac:dyDescent="0.25">
      <c r="B112" s="34" t="s">
        <v>20</v>
      </c>
      <c r="C112" s="310">
        <v>19</v>
      </c>
      <c r="D112" s="310">
        <v>3</v>
      </c>
      <c r="E112" s="310">
        <v>0</v>
      </c>
      <c r="F112" s="310">
        <f t="shared" si="2"/>
        <v>22</v>
      </c>
      <c r="G112" s="334">
        <f t="shared" si="3"/>
        <v>0.3728813559322034</v>
      </c>
      <c r="H112" s="34">
        <v>156177589</v>
      </c>
      <c r="I112" s="336">
        <v>0.41</v>
      </c>
      <c r="J112" s="16"/>
      <c r="K112" s="16"/>
      <c r="L112" s="16"/>
      <c r="M112" s="16"/>
      <c r="N112" s="16"/>
    </row>
    <row r="113" spans="2:14" x14ac:dyDescent="0.25">
      <c r="B113" s="34" t="s">
        <v>21</v>
      </c>
      <c r="C113" s="310">
        <v>1</v>
      </c>
      <c r="D113" s="310">
        <v>1</v>
      </c>
      <c r="E113" s="310">
        <v>1</v>
      </c>
      <c r="F113" s="310">
        <f t="shared" si="2"/>
        <v>3</v>
      </c>
      <c r="G113" s="334">
        <f t="shared" si="3"/>
        <v>5.0847457627118647E-2</v>
      </c>
      <c r="H113" s="34">
        <v>15213548</v>
      </c>
      <c r="I113" s="336">
        <v>0.04</v>
      </c>
      <c r="J113" s="16"/>
      <c r="K113" s="16"/>
      <c r="L113" s="16"/>
      <c r="M113" s="16"/>
      <c r="N113" s="16"/>
    </row>
    <row r="114" spans="2:14" x14ac:dyDescent="0.25">
      <c r="B114" s="34" t="s">
        <v>22</v>
      </c>
      <c r="C114" s="310">
        <v>14</v>
      </c>
      <c r="D114" s="310">
        <v>3</v>
      </c>
      <c r="E114" s="310">
        <v>2</v>
      </c>
      <c r="F114" s="310">
        <f t="shared" si="2"/>
        <v>19</v>
      </c>
      <c r="G114" s="334">
        <f t="shared" si="3"/>
        <v>0.32203389830508472</v>
      </c>
      <c r="H114" s="34">
        <v>118761209</v>
      </c>
      <c r="I114" s="336">
        <v>0.31</v>
      </c>
      <c r="J114" s="16"/>
      <c r="K114" s="16"/>
      <c r="L114" s="16"/>
      <c r="M114" s="16"/>
      <c r="N114" s="16"/>
    </row>
    <row r="115" spans="2:14" x14ac:dyDescent="0.25">
      <c r="B115" s="34" t="s">
        <v>23</v>
      </c>
      <c r="C115" s="310">
        <v>0</v>
      </c>
      <c r="D115" s="310">
        <v>0</v>
      </c>
      <c r="E115" s="310">
        <v>0</v>
      </c>
      <c r="F115" s="310">
        <f t="shared" si="2"/>
        <v>0</v>
      </c>
      <c r="G115" s="334">
        <f t="shared" si="3"/>
        <v>0</v>
      </c>
      <c r="H115" s="34">
        <v>0</v>
      </c>
      <c r="I115" s="336">
        <v>0</v>
      </c>
      <c r="J115" s="16"/>
      <c r="K115" s="16"/>
      <c r="L115" s="16"/>
      <c r="M115" s="16"/>
      <c r="N115" s="16"/>
    </row>
    <row r="116" spans="2:14" x14ac:dyDescent="0.25">
      <c r="B116" s="34" t="s">
        <v>24</v>
      </c>
      <c r="C116" s="310">
        <v>3</v>
      </c>
      <c r="D116" s="310">
        <v>2</v>
      </c>
      <c r="E116" s="310">
        <v>0</v>
      </c>
      <c r="F116" s="310">
        <f t="shared" si="2"/>
        <v>5</v>
      </c>
      <c r="G116" s="334">
        <f t="shared" si="3"/>
        <v>8.4745762711864403E-2</v>
      </c>
      <c r="H116" s="34">
        <v>20236855</v>
      </c>
      <c r="I116" s="336">
        <v>0.05</v>
      </c>
      <c r="J116" s="16"/>
      <c r="K116" s="16"/>
      <c r="L116" s="16"/>
      <c r="M116" s="16"/>
      <c r="N116" s="16"/>
    </row>
    <row r="117" spans="2:14" x14ac:dyDescent="0.25">
      <c r="B117" s="34" t="s">
        <v>25</v>
      </c>
      <c r="C117" s="310">
        <v>0</v>
      </c>
      <c r="D117" s="310">
        <v>0</v>
      </c>
      <c r="E117" s="310">
        <v>0</v>
      </c>
      <c r="F117" s="310">
        <f t="shared" si="2"/>
        <v>0</v>
      </c>
      <c r="G117" s="334">
        <f t="shared" si="3"/>
        <v>0</v>
      </c>
      <c r="H117" s="34">
        <v>0</v>
      </c>
      <c r="I117" s="336">
        <v>0</v>
      </c>
      <c r="J117" s="16"/>
      <c r="K117" s="16"/>
      <c r="L117" s="16"/>
      <c r="M117" s="16"/>
      <c r="N117" s="16"/>
    </row>
    <row r="118" spans="2:14" x14ac:dyDescent="0.25">
      <c r="B118" s="34" t="s">
        <v>60</v>
      </c>
      <c r="C118" s="310">
        <v>0</v>
      </c>
      <c r="D118" s="310">
        <v>0</v>
      </c>
      <c r="E118" s="310">
        <v>0</v>
      </c>
      <c r="F118" s="310">
        <f t="shared" si="2"/>
        <v>0</v>
      </c>
      <c r="G118" s="334">
        <f t="shared" si="3"/>
        <v>0</v>
      </c>
      <c r="H118" s="34">
        <v>0</v>
      </c>
      <c r="I118" s="336">
        <v>0</v>
      </c>
      <c r="J118" s="16"/>
      <c r="K118" s="16"/>
      <c r="L118" s="16"/>
      <c r="M118" s="16"/>
      <c r="N118" s="16"/>
    </row>
    <row r="119" spans="2:14" x14ac:dyDescent="0.25">
      <c r="B119" s="34" t="s">
        <v>61</v>
      </c>
      <c r="C119" s="310">
        <v>0</v>
      </c>
      <c r="D119" s="310">
        <v>0</v>
      </c>
      <c r="E119" s="310">
        <v>0</v>
      </c>
      <c r="F119" s="310">
        <f t="shared" si="2"/>
        <v>0</v>
      </c>
      <c r="G119" s="334">
        <f t="shared" si="3"/>
        <v>0</v>
      </c>
      <c r="H119" s="34">
        <v>0</v>
      </c>
      <c r="I119" s="336">
        <v>0</v>
      </c>
      <c r="J119" s="16"/>
      <c r="K119" s="16"/>
      <c r="L119" s="16"/>
      <c r="M119" s="16"/>
      <c r="N119" s="16"/>
    </row>
    <row r="120" spans="2:14" x14ac:dyDescent="0.25">
      <c r="B120" s="34" t="s">
        <v>62</v>
      </c>
      <c r="C120" s="310">
        <v>0</v>
      </c>
      <c r="D120" s="310">
        <v>0</v>
      </c>
      <c r="E120" s="310">
        <v>0</v>
      </c>
      <c r="F120" s="310">
        <f t="shared" si="2"/>
        <v>0</v>
      </c>
      <c r="G120" s="334">
        <f t="shared" si="3"/>
        <v>0</v>
      </c>
      <c r="H120" s="34">
        <v>0</v>
      </c>
      <c r="I120" s="336">
        <v>0</v>
      </c>
      <c r="J120" s="16"/>
      <c r="K120" s="16"/>
      <c r="L120" s="16"/>
      <c r="M120" s="16"/>
      <c r="N120" s="16"/>
    </row>
    <row r="121" spans="2:14" x14ac:dyDescent="0.25">
      <c r="B121" s="34" t="s">
        <v>63</v>
      </c>
      <c r="C121" s="310">
        <v>0</v>
      </c>
      <c r="D121" s="310">
        <v>0</v>
      </c>
      <c r="E121" s="310">
        <v>0</v>
      </c>
      <c r="F121" s="310">
        <f t="shared" si="2"/>
        <v>0</v>
      </c>
      <c r="G121" s="334">
        <f t="shared" si="3"/>
        <v>0</v>
      </c>
      <c r="H121" s="34">
        <v>0</v>
      </c>
      <c r="I121" s="336">
        <v>0</v>
      </c>
      <c r="J121" s="16"/>
      <c r="K121" s="16"/>
      <c r="L121" s="16"/>
      <c r="M121" s="16"/>
      <c r="N121" s="16"/>
    </row>
    <row r="122" spans="2:14" x14ac:dyDescent="0.25">
      <c r="B122" s="34" t="s">
        <v>64</v>
      </c>
      <c r="C122" s="310">
        <v>3</v>
      </c>
      <c r="D122" s="310">
        <v>0</v>
      </c>
      <c r="E122" s="310">
        <v>0</v>
      </c>
      <c r="F122" s="310">
        <f t="shared" si="2"/>
        <v>3</v>
      </c>
      <c r="G122" s="334">
        <f t="shared" si="3"/>
        <v>5.0847457627118647E-2</v>
      </c>
      <c r="H122" s="34">
        <v>25666287</v>
      </c>
      <c r="I122" s="336">
        <v>7.0000000000000007E-2</v>
      </c>
      <c r="J122" s="16"/>
      <c r="K122" s="16"/>
      <c r="L122" s="16"/>
      <c r="M122" s="16"/>
      <c r="N122" s="16"/>
    </row>
    <row r="123" spans="2:14" x14ac:dyDescent="0.25">
      <c r="B123" s="34" t="s">
        <v>65</v>
      </c>
      <c r="C123" s="310">
        <v>0</v>
      </c>
      <c r="D123" s="310">
        <v>0</v>
      </c>
      <c r="E123" s="310">
        <v>0</v>
      </c>
      <c r="F123" s="310">
        <f t="shared" si="2"/>
        <v>0</v>
      </c>
      <c r="G123" s="334">
        <f t="shared" si="3"/>
        <v>0</v>
      </c>
      <c r="H123" s="34">
        <v>0</v>
      </c>
      <c r="I123" s="336">
        <v>0</v>
      </c>
      <c r="J123" s="16"/>
      <c r="K123" s="16"/>
      <c r="L123" s="16"/>
      <c r="M123" s="16"/>
      <c r="N123" s="16"/>
    </row>
    <row r="124" spans="2:14" x14ac:dyDescent="0.25">
      <c r="B124" s="34" t="s">
        <v>66</v>
      </c>
      <c r="C124" s="310">
        <v>0</v>
      </c>
      <c r="D124" s="310">
        <v>0</v>
      </c>
      <c r="E124" s="310">
        <v>0</v>
      </c>
      <c r="F124" s="310">
        <f t="shared" si="2"/>
        <v>0</v>
      </c>
      <c r="G124" s="334">
        <f t="shared" si="3"/>
        <v>0</v>
      </c>
      <c r="H124" s="34">
        <v>0</v>
      </c>
      <c r="I124" s="336">
        <v>0</v>
      </c>
      <c r="J124" s="16"/>
      <c r="K124" s="16"/>
    </row>
    <row r="125" spans="2:14" x14ac:dyDescent="0.25">
      <c r="B125" s="34" t="s">
        <v>67</v>
      </c>
      <c r="C125" s="310">
        <v>0</v>
      </c>
      <c r="D125" s="310">
        <v>0</v>
      </c>
      <c r="E125" s="310">
        <v>0</v>
      </c>
      <c r="F125" s="310">
        <f t="shared" si="2"/>
        <v>0</v>
      </c>
      <c r="G125" s="334">
        <f t="shared" si="3"/>
        <v>0</v>
      </c>
      <c r="H125" s="34">
        <v>0</v>
      </c>
      <c r="I125" s="336">
        <v>0</v>
      </c>
      <c r="J125" s="16"/>
      <c r="K125" s="16"/>
    </row>
    <row r="126" spans="2:14" x14ac:dyDescent="0.25">
      <c r="B126" s="34" t="s">
        <v>68</v>
      </c>
      <c r="C126" s="310">
        <v>0</v>
      </c>
      <c r="D126" s="310">
        <v>0</v>
      </c>
      <c r="E126" s="310">
        <v>0</v>
      </c>
      <c r="F126" s="310">
        <f t="shared" si="2"/>
        <v>0</v>
      </c>
      <c r="G126" s="334">
        <f t="shared" si="3"/>
        <v>0</v>
      </c>
      <c r="H126" s="34">
        <v>0</v>
      </c>
      <c r="I126" s="336">
        <v>0</v>
      </c>
      <c r="J126" s="16"/>
      <c r="K126" s="16"/>
    </row>
    <row r="127" spans="2:14" x14ac:dyDescent="0.25">
      <c r="B127" s="34" t="s">
        <v>69</v>
      </c>
      <c r="C127" s="310">
        <v>0</v>
      </c>
      <c r="D127" s="310">
        <v>0</v>
      </c>
      <c r="E127" s="310">
        <v>0</v>
      </c>
      <c r="F127" s="310">
        <f t="shared" si="2"/>
        <v>0</v>
      </c>
      <c r="G127" s="334">
        <f t="shared" si="3"/>
        <v>0</v>
      </c>
      <c r="H127" s="34">
        <v>0</v>
      </c>
      <c r="I127" s="336">
        <v>0</v>
      </c>
      <c r="J127" s="16"/>
      <c r="K127" s="16"/>
    </row>
    <row r="128" spans="2:14" x14ac:dyDescent="0.25">
      <c r="B128" s="34" t="s">
        <v>70</v>
      </c>
      <c r="C128" s="310">
        <v>0</v>
      </c>
      <c r="D128" s="310">
        <v>0</v>
      </c>
      <c r="E128" s="310">
        <v>0</v>
      </c>
      <c r="F128" s="310">
        <f t="shared" si="2"/>
        <v>0</v>
      </c>
      <c r="G128" s="334">
        <f t="shared" si="3"/>
        <v>0</v>
      </c>
      <c r="H128" s="34">
        <v>0</v>
      </c>
      <c r="I128" s="336">
        <v>0</v>
      </c>
      <c r="J128" s="16"/>
      <c r="K128" s="16"/>
    </row>
    <row r="129" spans="1:14" x14ac:dyDescent="0.25">
      <c r="B129" s="34" t="s">
        <v>71</v>
      </c>
      <c r="C129" s="310">
        <v>0</v>
      </c>
      <c r="D129" s="310">
        <v>0</v>
      </c>
      <c r="E129" s="310">
        <v>0</v>
      </c>
      <c r="F129" s="310">
        <f t="shared" si="2"/>
        <v>0</v>
      </c>
      <c r="G129" s="334">
        <f t="shared" si="3"/>
        <v>0</v>
      </c>
      <c r="H129" s="34">
        <v>0</v>
      </c>
      <c r="I129" s="336">
        <v>0</v>
      </c>
      <c r="J129" s="16"/>
    </row>
    <row r="130" spans="1:14" x14ac:dyDescent="0.25">
      <c r="B130" s="34" t="s">
        <v>72</v>
      </c>
      <c r="C130" s="310">
        <v>0</v>
      </c>
      <c r="D130" s="310">
        <v>0</v>
      </c>
      <c r="E130" s="310">
        <v>0</v>
      </c>
      <c r="F130" s="310">
        <f t="shared" si="2"/>
        <v>0</v>
      </c>
      <c r="G130" s="334">
        <f t="shared" si="3"/>
        <v>0</v>
      </c>
      <c r="H130" s="34">
        <v>0</v>
      </c>
      <c r="I130" s="336">
        <v>0</v>
      </c>
      <c r="J130" s="16"/>
    </row>
    <row r="131" spans="1:14" x14ac:dyDescent="0.25">
      <c r="B131" s="34" t="s">
        <v>73</v>
      </c>
      <c r="C131" s="310">
        <v>0</v>
      </c>
      <c r="D131" s="310">
        <v>0</v>
      </c>
      <c r="E131" s="310">
        <v>0</v>
      </c>
      <c r="F131" s="310">
        <f t="shared" si="2"/>
        <v>0</v>
      </c>
      <c r="G131" s="334">
        <f t="shared" si="3"/>
        <v>0</v>
      </c>
      <c r="H131" s="34">
        <v>0</v>
      </c>
      <c r="I131" s="336">
        <v>0</v>
      </c>
      <c r="J131" s="16"/>
      <c r="K131" s="16"/>
    </row>
    <row r="132" spans="1:14" x14ac:dyDescent="0.25">
      <c r="B132" s="34" t="s">
        <v>74</v>
      </c>
      <c r="C132" s="310">
        <v>0</v>
      </c>
      <c r="D132" s="310">
        <v>0</v>
      </c>
      <c r="E132" s="310">
        <v>0</v>
      </c>
      <c r="F132" s="310">
        <f t="shared" si="2"/>
        <v>0</v>
      </c>
      <c r="G132" s="334">
        <f t="shared" si="3"/>
        <v>0</v>
      </c>
      <c r="H132" s="34">
        <v>0</v>
      </c>
      <c r="I132" s="336">
        <v>0</v>
      </c>
      <c r="J132" s="16"/>
      <c r="K132" s="16"/>
    </row>
    <row r="133" spans="1:14" x14ac:dyDescent="0.25">
      <c r="B133" s="35" t="s">
        <v>31</v>
      </c>
      <c r="C133" s="300">
        <f t="shared" ref="C133:H133" si="4">SUM(C110:C132)</f>
        <v>46</v>
      </c>
      <c r="D133" s="300">
        <f t="shared" si="4"/>
        <v>9</v>
      </c>
      <c r="E133" s="300">
        <f t="shared" si="4"/>
        <v>4</v>
      </c>
      <c r="F133" s="300">
        <f t="shared" si="4"/>
        <v>59</v>
      </c>
      <c r="G133" s="344">
        <f t="shared" si="3"/>
        <v>1</v>
      </c>
      <c r="H133" s="35">
        <f t="shared" si="4"/>
        <v>381285277</v>
      </c>
      <c r="I133" s="345">
        <v>1</v>
      </c>
      <c r="J133" s="16"/>
      <c r="K133" s="16"/>
    </row>
    <row r="134" spans="1:14" x14ac:dyDescent="0.25">
      <c r="A134" s="16"/>
      <c r="B134" s="16"/>
      <c r="C134" s="16"/>
      <c r="D134" s="16"/>
      <c r="E134" s="16"/>
      <c r="F134" s="16"/>
      <c r="G134" s="16"/>
      <c r="H134" s="16"/>
      <c r="I134" s="16"/>
      <c r="J134" s="16"/>
      <c r="K134" s="16"/>
    </row>
    <row r="135" spans="1:14" x14ac:dyDescent="0.25">
      <c r="A135" s="13" t="s">
        <v>682</v>
      </c>
      <c r="B135" s="14" t="s">
        <v>677</v>
      </c>
      <c r="C135" s="23"/>
      <c r="D135" s="23"/>
      <c r="E135" s="23"/>
      <c r="F135" s="23"/>
      <c r="G135" s="23"/>
      <c r="H135" s="16"/>
      <c r="I135" s="16"/>
      <c r="J135" s="16"/>
      <c r="K135" s="16"/>
    </row>
    <row r="136" spans="1:14" x14ac:dyDescent="0.25">
      <c r="A136" s="16"/>
      <c r="B136" s="19"/>
      <c r="C136" s="20">
        <v>2012</v>
      </c>
      <c r="D136" s="20">
        <v>2013</v>
      </c>
      <c r="E136" s="20">
        <v>2014</v>
      </c>
      <c r="F136" s="20">
        <v>2015</v>
      </c>
      <c r="G136" s="20">
        <v>2016</v>
      </c>
      <c r="H136" s="16"/>
      <c r="I136" s="16"/>
      <c r="J136" s="16"/>
      <c r="K136" s="16"/>
    </row>
    <row r="137" spans="1:14" x14ac:dyDescent="0.25">
      <c r="A137" s="16"/>
      <c r="B137" s="19" t="s">
        <v>206</v>
      </c>
      <c r="C137" s="19">
        <v>64</v>
      </c>
      <c r="D137" s="19">
        <v>59</v>
      </c>
      <c r="E137" s="19">
        <v>57</v>
      </c>
      <c r="F137" s="19">
        <v>66</v>
      </c>
      <c r="G137" s="19">
        <v>59</v>
      </c>
      <c r="H137" s="16"/>
      <c r="I137" s="25"/>
      <c r="J137" s="16"/>
      <c r="K137" s="16"/>
    </row>
    <row r="138" spans="1:14" x14ac:dyDescent="0.25">
      <c r="A138" s="16"/>
      <c r="B138" s="19" t="s">
        <v>207</v>
      </c>
      <c r="C138" s="19">
        <v>13</v>
      </c>
      <c r="D138" s="24">
        <v>4</v>
      </c>
      <c r="E138" s="24">
        <v>1</v>
      </c>
      <c r="F138" s="24">
        <v>11</v>
      </c>
      <c r="G138" s="24">
        <v>3</v>
      </c>
      <c r="I138" s="25"/>
      <c r="J138" s="16"/>
      <c r="K138" s="16"/>
    </row>
    <row r="139" spans="1:14" x14ac:dyDescent="0.25">
      <c r="A139" s="16"/>
      <c r="B139" s="23" t="s">
        <v>862</v>
      </c>
      <c r="C139" s="16"/>
      <c r="D139" s="16"/>
      <c r="E139" s="23"/>
      <c r="F139" s="23"/>
      <c r="G139" s="23"/>
      <c r="H139" s="16"/>
      <c r="I139" s="25"/>
      <c r="J139" s="16"/>
      <c r="K139" s="16"/>
    </row>
    <row r="140" spans="1:14" x14ac:dyDescent="0.25">
      <c r="A140" s="16"/>
      <c r="B140" s="16"/>
      <c r="C140" s="16"/>
      <c r="D140" s="16"/>
      <c r="E140" s="16"/>
      <c r="F140" s="16"/>
      <c r="G140" s="16"/>
      <c r="H140" s="25"/>
      <c r="I140" s="16"/>
      <c r="J140" s="16"/>
      <c r="K140" s="16"/>
      <c r="L140" s="16"/>
      <c r="M140" s="16"/>
      <c r="N140" s="16"/>
    </row>
    <row r="141" spans="1:14" x14ac:dyDescent="0.25">
      <c r="A141" s="13" t="s">
        <v>683</v>
      </c>
      <c r="B141" s="14" t="s">
        <v>478</v>
      </c>
      <c r="C141" s="23"/>
      <c r="D141" s="23"/>
      <c r="E141" s="23"/>
      <c r="F141" s="23"/>
      <c r="G141" s="25"/>
      <c r="H141" s="25"/>
      <c r="I141" s="16"/>
      <c r="J141" s="16"/>
      <c r="K141" s="16"/>
      <c r="L141" s="16"/>
      <c r="M141" s="16"/>
      <c r="N141" s="16"/>
    </row>
    <row r="142" spans="1:14" x14ac:dyDescent="0.25">
      <c r="A142" s="16"/>
      <c r="B142" s="836"/>
      <c r="C142" s="837" t="s">
        <v>210</v>
      </c>
      <c r="D142" s="837" t="s">
        <v>211</v>
      </c>
      <c r="E142" s="837" t="s">
        <v>212</v>
      </c>
      <c r="F142" s="23"/>
      <c r="G142" s="25"/>
      <c r="H142" s="25"/>
      <c r="I142" s="16"/>
      <c r="J142" s="16"/>
      <c r="K142" s="16"/>
      <c r="L142" s="16"/>
      <c r="M142" s="16"/>
      <c r="N142" s="16"/>
    </row>
    <row r="143" spans="1:14" x14ac:dyDescent="0.25">
      <c r="A143" s="16"/>
      <c r="B143" s="836"/>
      <c r="C143" s="837"/>
      <c r="D143" s="837"/>
      <c r="E143" s="837"/>
      <c r="F143" s="23"/>
      <c r="G143" s="25"/>
      <c r="H143" s="25"/>
      <c r="I143" s="16"/>
      <c r="J143" s="16"/>
      <c r="K143" s="16"/>
      <c r="L143" s="16"/>
      <c r="M143" s="16"/>
      <c r="N143" s="16"/>
    </row>
    <row r="144" spans="1:14" x14ac:dyDescent="0.25">
      <c r="A144" s="16"/>
      <c r="B144" s="836"/>
      <c r="C144" s="837"/>
      <c r="D144" s="837"/>
      <c r="E144" s="837"/>
      <c r="F144" s="16"/>
      <c r="G144" s="25"/>
      <c r="H144" s="25"/>
      <c r="I144" s="16"/>
      <c r="J144" s="16"/>
      <c r="K144" s="16"/>
      <c r="L144" s="16"/>
      <c r="M144" s="16"/>
      <c r="N144" s="16"/>
    </row>
    <row r="145" spans="1:11" x14ac:dyDescent="0.25">
      <c r="A145" s="16"/>
      <c r="B145" s="24" t="s">
        <v>931</v>
      </c>
      <c r="C145" s="335">
        <v>0.36</v>
      </c>
      <c r="D145" s="335">
        <v>0.43</v>
      </c>
      <c r="E145" s="335">
        <v>0.15</v>
      </c>
      <c r="F145" s="16"/>
      <c r="G145" s="25"/>
      <c r="H145" s="16"/>
      <c r="I145" s="16"/>
      <c r="J145" s="16"/>
    </row>
    <row r="146" spans="1:11" x14ac:dyDescent="0.25">
      <c r="A146" s="16"/>
      <c r="B146" s="24" t="s">
        <v>932</v>
      </c>
      <c r="C146" s="335">
        <v>0.36</v>
      </c>
      <c r="D146" s="335">
        <v>0.44</v>
      </c>
      <c r="E146" s="335">
        <v>0.16</v>
      </c>
      <c r="G146" s="25"/>
      <c r="H146" s="16"/>
      <c r="I146" s="16"/>
      <c r="J146" s="16"/>
    </row>
    <row r="147" spans="1:11" x14ac:dyDescent="0.25">
      <c r="A147" s="25"/>
      <c r="B147" s="23" t="s">
        <v>863</v>
      </c>
      <c r="C147" s="25"/>
      <c r="D147" s="25"/>
      <c r="E147" s="25"/>
      <c r="F147" s="25"/>
      <c r="G147" s="25"/>
      <c r="H147" s="16"/>
      <c r="I147" s="16"/>
      <c r="J147" s="16"/>
    </row>
    <row r="148" spans="1:11" x14ac:dyDescent="0.25">
      <c r="A148" s="16"/>
      <c r="B148" s="16"/>
      <c r="C148" s="16"/>
      <c r="D148" s="16"/>
      <c r="E148" s="16"/>
      <c r="F148" s="16"/>
      <c r="G148" s="16"/>
      <c r="H148" s="16"/>
      <c r="I148" s="16"/>
      <c r="J148" s="16"/>
    </row>
    <row r="149" spans="1:11" x14ac:dyDescent="0.25">
      <c r="A149" s="13" t="s">
        <v>684</v>
      </c>
      <c r="B149" s="32" t="s">
        <v>666</v>
      </c>
      <c r="C149" s="16"/>
      <c r="D149" s="16"/>
      <c r="E149" s="16"/>
      <c r="F149" s="16"/>
      <c r="G149" s="16"/>
      <c r="H149" s="16"/>
      <c r="I149" s="16"/>
      <c r="J149" s="16"/>
    </row>
    <row r="150" spans="1:11" ht="30" x14ac:dyDescent="0.25">
      <c r="A150" s="16"/>
      <c r="B150" s="35"/>
      <c r="C150" s="268" t="s">
        <v>198</v>
      </c>
      <c r="D150" s="268" t="s">
        <v>199</v>
      </c>
      <c r="E150" s="268" t="s">
        <v>200</v>
      </c>
      <c r="F150" s="16"/>
      <c r="G150" s="16"/>
      <c r="H150" s="16"/>
      <c r="I150" s="16"/>
      <c r="J150" s="16"/>
    </row>
    <row r="151" spans="1:11" x14ac:dyDescent="0.25">
      <c r="A151" s="16"/>
      <c r="B151" s="19" t="s">
        <v>331</v>
      </c>
      <c r="C151" s="73">
        <v>15</v>
      </c>
      <c r="D151" s="73">
        <v>2</v>
      </c>
      <c r="E151" s="73">
        <v>0</v>
      </c>
      <c r="F151" s="16"/>
      <c r="G151" s="16"/>
      <c r="H151" s="16"/>
      <c r="I151" s="16"/>
      <c r="J151" s="16"/>
    </row>
    <row r="152" spans="1:11" x14ac:dyDescent="0.25">
      <c r="B152" s="19" t="s">
        <v>201</v>
      </c>
      <c r="C152" s="73">
        <v>18</v>
      </c>
      <c r="D152" s="73">
        <v>4</v>
      </c>
      <c r="E152" s="73">
        <v>3</v>
      </c>
      <c r="F152" s="16"/>
      <c r="G152" s="16"/>
      <c r="H152" s="16"/>
      <c r="I152" s="16"/>
      <c r="J152" s="16"/>
    </row>
    <row r="153" spans="1:11" x14ac:dyDescent="0.25">
      <c r="B153" s="19" t="s">
        <v>202</v>
      </c>
      <c r="C153" s="73">
        <v>5</v>
      </c>
      <c r="D153" s="73">
        <v>0</v>
      </c>
      <c r="E153" s="73">
        <v>1</v>
      </c>
      <c r="F153" s="16"/>
      <c r="G153" s="16"/>
      <c r="H153" s="16"/>
      <c r="I153" s="16"/>
      <c r="J153" s="16"/>
    </row>
    <row r="154" spans="1:11" x14ac:dyDescent="0.25">
      <c r="B154" s="19" t="s">
        <v>203</v>
      </c>
      <c r="C154" s="73">
        <v>3</v>
      </c>
      <c r="D154" s="73">
        <v>1</v>
      </c>
      <c r="E154" s="73">
        <v>0</v>
      </c>
      <c r="F154" s="16"/>
      <c r="G154" s="16"/>
      <c r="H154" s="16"/>
      <c r="I154" s="16"/>
      <c r="J154" s="16"/>
    </row>
    <row r="155" spans="1:11" x14ac:dyDescent="0.25">
      <c r="B155" s="19" t="s">
        <v>204</v>
      </c>
      <c r="C155" s="73">
        <v>5</v>
      </c>
      <c r="D155" s="73">
        <v>2</v>
      </c>
      <c r="E155" s="73">
        <v>0</v>
      </c>
      <c r="F155" s="23"/>
      <c r="G155" s="16"/>
      <c r="H155" s="16"/>
      <c r="I155" s="16"/>
      <c r="J155" s="16"/>
    </row>
    <row r="156" spans="1:11" x14ac:dyDescent="0.25">
      <c r="B156" s="23" t="s">
        <v>864</v>
      </c>
      <c r="C156" s="148"/>
      <c r="D156" s="148"/>
      <c r="E156" s="148"/>
      <c r="F156" s="16"/>
      <c r="G156" s="16"/>
      <c r="H156" s="16"/>
      <c r="I156" s="16"/>
      <c r="J156" s="16"/>
    </row>
    <row r="157" spans="1:11" x14ac:dyDescent="0.25">
      <c r="A157" s="13" t="s">
        <v>685</v>
      </c>
      <c r="B157" s="32" t="s">
        <v>667</v>
      </c>
      <c r="C157" s="16"/>
      <c r="D157" s="16"/>
      <c r="E157" s="16"/>
      <c r="F157" s="16"/>
      <c r="G157" s="16"/>
      <c r="H157" s="16"/>
      <c r="I157" s="16"/>
      <c r="J157" s="16"/>
    </row>
    <row r="158" spans="1:11" ht="30" x14ac:dyDescent="0.25">
      <c r="A158" s="16"/>
      <c r="B158" s="35"/>
      <c r="C158" s="268" t="s">
        <v>198</v>
      </c>
      <c r="D158" s="268" t="s">
        <v>199</v>
      </c>
      <c r="E158" s="268" t="s">
        <v>200</v>
      </c>
      <c r="F158" s="16"/>
      <c r="G158" s="16"/>
      <c r="H158" s="16"/>
      <c r="I158" s="16"/>
      <c r="J158" s="16"/>
      <c r="K158" s="16"/>
    </row>
    <row r="159" spans="1:11" x14ac:dyDescent="0.25">
      <c r="A159" s="16"/>
      <c r="B159" s="19" t="s">
        <v>331</v>
      </c>
      <c r="C159" s="73">
        <v>124195938</v>
      </c>
      <c r="D159" s="73">
        <v>5384803</v>
      </c>
      <c r="E159" s="19">
        <v>0</v>
      </c>
      <c r="F159" s="16"/>
      <c r="G159" s="16"/>
      <c r="H159" s="16"/>
      <c r="I159" s="16"/>
      <c r="J159" s="16"/>
      <c r="K159" s="16"/>
    </row>
    <row r="160" spans="1:11" x14ac:dyDescent="0.25">
      <c r="B160" s="19" t="s">
        <v>201</v>
      </c>
      <c r="C160" s="73">
        <v>124439161</v>
      </c>
      <c r="D160" s="73">
        <v>21999264</v>
      </c>
      <c r="E160" s="73">
        <v>7156409</v>
      </c>
      <c r="F160" s="16"/>
      <c r="G160" s="16"/>
      <c r="H160" s="16"/>
      <c r="I160" s="16"/>
      <c r="J160" s="16"/>
      <c r="K160" s="16"/>
    </row>
    <row r="161" spans="1:11" x14ac:dyDescent="0.25">
      <c r="B161" s="19" t="s">
        <v>202</v>
      </c>
      <c r="C161" s="73">
        <v>41423341</v>
      </c>
      <c r="D161" s="19">
        <v>0</v>
      </c>
      <c r="E161" s="73">
        <v>1512047</v>
      </c>
      <c r="F161" s="16"/>
      <c r="G161" s="16"/>
      <c r="H161" s="16"/>
      <c r="I161" s="16"/>
      <c r="J161" s="16"/>
      <c r="K161" s="16"/>
    </row>
    <row r="162" spans="1:11" x14ac:dyDescent="0.25">
      <c r="B162" s="19" t="s">
        <v>203</v>
      </c>
      <c r="C162" s="73">
        <v>26350413</v>
      </c>
      <c r="D162" s="73">
        <v>870000</v>
      </c>
      <c r="E162" s="19">
        <v>0</v>
      </c>
      <c r="F162" s="16"/>
      <c r="G162" s="16"/>
      <c r="H162" s="16"/>
      <c r="I162" s="16"/>
      <c r="J162" s="16"/>
      <c r="K162" s="16"/>
    </row>
    <row r="163" spans="1:11" x14ac:dyDescent="0.25">
      <c r="B163" s="19" t="s">
        <v>204</v>
      </c>
      <c r="C163" s="73">
        <v>18642924</v>
      </c>
      <c r="D163" s="73">
        <v>9311247</v>
      </c>
      <c r="E163" s="19">
        <v>0</v>
      </c>
      <c r="F163" s="333"/>
      <c r="G163" s="16"/>
      <c r="H163" s="16"/>
      <c r="I163" s="16"/>
      <c r="J163" s="16"/>
      <c r="K163" s="16"/>
    </row>
    <row r="164" spans="1:11" x14ac:dyDescent="0.25">
      <c r="B164" s="16"/>
      <c r="C164" s="16"/>
      <c r="D164" s="16"/>
      <c r="E164" s="16"/>
      <c r="F164" s="16"/>
      <c r="G164" s="16"/>
      <c r="H164" s="16"/>
      <c r="I164" s="16"/>
      <c r="J164" s="16"/>
      <c r="K164" s="16"/>
    </row>
    <row r="165" spans="1:11" x14ac:dyDescent="0.25">
      <c r="A165" s="146" t="s">
        <v>686</v>
      </c>
      <c r="B165" s="32" t="s">
        <v>668</v>
      </c>
      <c r="C165" s="16"/>
      <c r="D165" s="16"/>
      <c r="E165" s="16"/>
      <c r="F165" s="16"/>
      <c r="G165" s="16"/>
      <c r="H165" s="16"/>
      <c r="I165" s="16"/>
      <c r="J165" s="16"/>
      <c r="K165" s="16"/>
    </row>
    <row r="166" spans="1:11" ht="30" x14ac:dyDescent="0.25">
      <c r="B166" s="35"/>
      <c r="C166" s="268" t="s">
        <v>198</v>
      </c>
      <c r="D166" s="268" t="s">
        <v>199</v>
      </c>
      <c r="E166" s="268" t="s">
        <v>200</v>
      </c>
      <c r="F166" s="16"/>
      <c r="G166" s="16"/>
      <c r="H166" s="16"/>
      <c r="I166" s="16"/>
      <c r="J166" s="16"/>
      <c r="K166" s="16"/>
    </row>
    <row r="167" spans="1:11" x14ac:dyDescent="0.25">
      <c r="B167" s="34" t="s">
        <v>930</v>
      </c>
      <c r="C167" s="73">
        <v>0</v>
      </c>
      <c r="D167" s="335">
        <v>0.16</v>
      </c>
      <c r="E167" s="73">
        <v>0</v>
      </c>
      <c r="F167" s="16"/>
      <c r="G167" s="16"/>
      <c r="H167" s="16"/>
      <c r="I167" s="16"/>
      <c r="J167" s="16"/>
      <c r="K167" s="16"/>
    </row>
    <row r="168" spans="1:11" x14ac:dyDescent="0.25">
      <c r="A168" s="16"/>
      <c r="B168" s="34" t="s">
        <v>546</v>
      </c>
      <c r="C168" s="73">
        <v>0</v>
      </c>
      <c r="D168" s="147">
        <v>29.8</v>
      </c>
      <c r="E168" s="73">
        <v>0</v>
      </c>
      <c r="F168" s="23"/>
      <c r="G168" s="16"/>
      <c r="H168" s="16"/>
      <c r="I168" s="16"/>
      <c r="J168" s="16"/>
      <c r="K168" s="16"/>
    </row>
    <row r="169" spans="1:11" x14ac:dyDescent="0.25">
      <c r="A169" s="16"/>
      <c r="B169" s="23" t="s">
        <v>865</v>
      </c>
      <c r="C169" s="148"/>
      <c r="D169" s="148"/>
      <c r="E169" s="148"/>
      <c r="F169" s="16"/>
      <c r="G169" s="16"/>
      <c r="H169" s="16"/>
      <c r="I169" s="16"/>
      <c r="J169" s="16"/>
      <c r="K169" s="16"/>
    </row>
    <row r="170" spans="1:11" x14ac:dyDescent="0.25">
      <c r="B170" s="31"/>
      <c r="C170" s="148"/>
      <c r="D170" s="148"/>
      <c r="E170" s="148"/>
      <c r="F170" s="16"/>
      <c r="G170" s="16"/>
      <c r="H170" s="16"/>
      <c r="I170" s="16"/>
      <c r="J170" s="16"/>
      <c r="K170" s="16"/>
    </row>
    <row r="171" spans="1:11" x14ac:dyDescent="0.25">
      <c r="A171" s="146" t="s">
        <v>687</v>
      </c>
      <c r="B171" s="32" t="s">
        <v>669</v>
      </c>
      <c r="F171" s="16"/>
      <c r="G171" s="16"/>
      <c r="H171" s="16"/>
      <c r="I171" s="16"/>
      <c r="J171" s="16"/>
      <c r="K171" s="16"/>
    </row>
    <row r="172" spans="1:11" ht="30" x14ac:dyDescent="0.25">
      <c r="B172" s="35"/>
      <c r="C172" s="268" t="s">
        <v>198</v>
      </c>
      <c r="D172" s="268" t="s">
        <v>199</v>
      </c>
      <c r="E172" s="268" t="s">
        <v>200</v>
      </c>
      <c r="F172" s="16"/>
      <c r="G172" s="16"/>
      <c r="H172" s="16"/>
      <c r="I172" s="16"/>
      <c r="J172" s="16"/>
      <c r="K172" s="16"/>
    </row>
    <row r="173" spans="1:11" x14ac:dyDescent="0.25">
      <c r="B173" s="34" t="s">
        <v>481</v>
      </c>
      <c r="C173" s="73">
        <v>37</v>
      </c>
      <c r="D173" s="73">
        <v>7</v>
      </c>
      <c r="E173" s="73">
        <v>4</v>
      </c>
      <c r="F173" s="16"/>
      <c r="G173" s="16"/>
      <c r="H173" s="16"/>
      <c r="I173" s="32"/>
      <c r="J173" s="32"/>
      <c r="K173" s="16"/>
    </row>
    <row r="174" spans="1:11" x14ac:dyDescent="0.25">
      <c r="B174" s="34" t="s">
        <v>482</v>
      </c>
      <c r="C174" s="73">
        <v>9</v>
      </c>
      <c r="D174" s="73">
        <v>2</v>
      </c>
      <c r="E174" s="73">
        <v>0</v>
      </c>
      <c r="F174" s="23"/>
      <c r="G174" s="16"/>
      <c r="H174" s="16"/>
    </row>
    <row r="175" spans="1:11" x14ac:dyDescent="0.25">
      <c r="B175" s="23" t="s">
        <v>864</v>
      </c>
      <c r="C175" s="148"/>
      <c r="D175" s="148"/>
      <c r="E175" s="148"/>
      <c r="F175" s="16"/>
      <c r="G175" s="16"/>
      <c r="H175" s="16"/>
    </row>
    <row r="176" spans="1:11" x14ac:dyDescent="0.25">
      <c r="A176" s="146" t="s">
        <v>688</v>
      </c>
      <c r="B176" s="32" t="s">
        <v>547</v>
      </c>
      <c r="F176" s="16"/>
      <c r="G176" s="16"/>
      <c r="H176" s="16"/>
    </row>
    <row r="177" spans="1:11" ht="30" x14ac:dyDescent="0.25">
      <c r="B177" s="35"/>
      <c r="C177" s="268" t="s">
        <v>198</v>
      </c>
      <c r="D177" s="268" t="s">
        <v>199</v>
      </c>
      <c r="E177" s="268" t="s">
        <v>200</v>
      </c>
      <c r="F177" s="16"/>
      <c r="G177" s="16"/>
      <c r="H177" s="16"/>
    </row>
    <row r="178" spans="1:11" x14ac:dyDescent="0.25">
      <c r="B178" s="34" t="s">
        <v>481</v>
      </c>
      <c r="C178" s="73">
        <v>262971365</v>
      </c>
      <c r="D178" s="73">
        <v>30950186</v>
      </c>
      <c r="E178" s="73">
        <v>8668456</v>
      </c>
      <c r="F178" s="16"/>
      <c r="G178" s="16"/>
      <c r="H178" s="16"/>
    </row>
    <row r="179" spans="1:11" x14ac:dyDescent="0.25">
      <c r="B179" s="34" t="s">
        <v>482</v>
      </c>
      <c r="C179" s="73">
        <v>72080412</v>
      </c>
      <c r="D179" s="73">
        <v>6615128</v>
      </c>
      <c r="E179" s="73">
        <v>0</v>
      </c>
      <c r="F179" s="23"/>
      <c r="G179" s="16"/>
      <c r="H179" s="16"/>
    </row>
    <row r="180" spans="1:11" x14ac:dyDescent="0.25">
      <c r="B180" s="23" t="s">
        <v>866</v>
      </c>
      <c r="C180" s="16"/>
      <c r="D180" s="16"/>
      <c r="E180" s="16"/>
      <c r="F180" s="16"/>
      <c r="G180" s="16"/>
      <c r="H180" s="32"/>
    </row>
    <row r="181" spans="1:11" x14ac:dyDescent="0.25">
      <c r="A181" s="16"/>
      <c r="B181" s="16"/>
      <c r="C181" s="16"/>
      <c r="D181" s="16"/>
      <c r="E181" s="16"/>
      <c r="F181" s="16"/>
      <c r="G181" s="16"/>
      <c r="H181" s="16"/>
    </row>
    <row r="182" spans="1:11" x14ac:dyDescent="0.25">
      <c r="A182" s="146" t="s">
        <v>689</v>
      </c>
      <c r="B182" s="30" t="s">
        <v>935</v>
      </c>
      <c r="H182" s="16"/>
    </row>
    <row r="183" spans="1:11" x14ac:dyDescent="0.25">
      <c r="B183" s="34"/>
      <c r="C183" s="35" t="s">
        <v>591</v>
      </c>
      <c r="D183" s="35" t="s">
        <v>590</v>
      </c>
      <c r="H183" s="17"/>
    </row>
    <row r="184" spans="1:11" x14ac:dyDescent="0.25">
      <c r="B184" s="34" t="s">
        <v>725</v>
      </c>
      <c r="C184" s="34">
        <v>0</v>
      </c>
      <c r="D184" s="336">
        <v>0</v>
      </c>
      <c r="F184" s="16"/>
      <c r="G184" s="16"/>
      <c r="H184" s="17"/>
    </row>
    <row r="185" spans="1:11" x14ac:dyDescent="0.25">
      <c r="B185" s="34" t="s">
        <v>54</v>
      </c>
      <c r="C185" s="34">
        <v>0</v>
      </c>
      <c r="D185" s="336">
        <v>0</v>
      </c>
      <c r="F185" s="16"/>
      <c r="G185" s="16"/>
      <c r="H185" s="16"/>
    </row>
    <row r="186" spans="1:11" x14ac:dyDescent="0.25">
      <c r="B186" s="34" t="s">
        <v>55</v>
      </c>
      <c r="C186" s="34">
        <v>0</v>
      </c>
      <c r="D186" s="336">
        <v>0</v>
      </c>
      <c r="F186" s="16"/>
      <c r="G186" s="16"/>
      <c r="H186" s="16"/>
      <c r="I186" s="16"/>
      <c r="J186" s="16"/>
      <c r="K186" s="16"/>
    </row>
    <row r="187" spans="1:11" x14ac:dyDescent="0.25">
      <c r="B187" s="34" t="s">
        <v>56</v>
      </c>
      <c r="C187" s="34">
        <v>0</v>
      </c>
      <c r="D187" s="336">
        <v>0</v>
      </c>
      <c r="F187" s="16"/>
      <c r="G187" s="16"/>
      <c r="H187" s="16"/>
      <c r="I187" s="16"/>
      <c r="J187" s="16"/>
      <c r="K187" s="16"/>
    </row>
    <row r="188" spans="1:11" x14ac:dyDescent="0.25">
      <c r="B188" s="34" t="s">
        <v>57</v>
      </c>
      <c r="C188" s="34">
        <v>0</v>
      </c>
      <c r="D188" s="336">
        <v>0</v>
      </c>
      <c r="F188" s="16"/>
      <c r="G188" s="16"/>
      <c r="H188" s="16"/>
      <c r="I188" s="16"/>
      <c r="J188" s="16"/>
      <c r="K188" s="16"/>
    </row>
    <row r="189" spans="1:11" x14ac:dyDescent="0.25">
      <c r="B189" s="34" t="s">
        <v>921</v>
      </c>
      <c r="C189" s="34">
        <v>6</v>
      </c>
      <c r="D189" s="336">
        <v>1</v>
      </c>
      <c r="F189" s="16"/>
      <c r="G189" s="16"/>
      <c r="H189" s="16"/>
      <c r="I189" s="16"/>
      <c r="J189" s="16"/>
      <c r="K189" s="16"/>
    </row>
    <row r="190" spans="1:11" x14ac:dyDescent="0.25">
      <c r="B190" s="35" t="s">
        <v>31</v>
      </c>
      <c r="C190" s="35">
        <f>SUM(C184:C189)</f>
        <v>6</v>
      </c>
      <c r="D190" s="345">
        <f>SUM(D184:D189)</f>
        <v>1</v>
      </c>
      <c r="F190" s="16"/>
      <c r="G190" s="16"/>
      <c r="H190" s="16"/>
      <c r="I190" s="16"/>
      <c r="J190" s="16"/>
      <c r="K190" s="16"/>
    </row>
    <row r="191" spans="1:11" x14ac:dyDescent="0.25">
      <c r="A191" s="16"/>
      <c r="B191" s="16"/>
      <c r="C191" s="16"/>
      <c r="D191" s="16"/>
      <c r="E191" s="16"/>
      <c r="F191" s="16"/>
      <c r="G191" s="16"/>
      <c r="H191" s="16"/>
      <c r="I191" s="187"/>
      <c r="J191" s="16"/>
      <c r="K191" s="16"/>
    </row>
    <row r="192" spans="1:11" x14ac:dyDescent="0.25">
      <c r="A192" s="16"/>
      <c r="B192" s="16"/>
      <c r="C192" s="16"/>
      <c r="D192" s="16"/>
      <c r="E192" s="16"/>
      <c r="F192" s="16"/>
      <c r="G192" s="16"/>
      <c r="H192" s="16"/>
      <c r="I192" s="187"/>
      <c r="J192" s="16"/>
      <c r="K192" s="16"/>
    </row>
    <row r="193" spans="1:11" x14ac:dyDescent="0.25">
      <c r="A193" s="16"/>
      <c r="B193" s="16"/>
      <c r="C193" s="16"/>
      <c r="D193" s="16"/>
      <c r="E193" s="16"/>
      <c r="F193" s="16"/>
      <c r="G193" s="16"/>
      <c r="H193" s="16"/>
      <c r="I193" s="187"/>
      <c r="J193" s="16"/>
      <c r="K193" s="16"/>
    </row>
    <row r="194" spans="1:11" x14ac:dyDescent="0.25">
      <c r="A194" s="16"/>
      <c r="B194" s="16"/>
      <c r="C194" s="16"/>
      <c r="D194" s="16"/>
      <c r="E194" s="16"/>
      <c r="F194" s="16"/>
      <c r="G194" s="16"/>
      <c r="H194" s="16"/>
      <c r="I194" s="187"/>
      <c r="J194" s="16"/>
      <c r="K194" s="16"/>
    </row>
    <row r="195" spans="1:11" x14ac:dyDescent="0.25">
      <c r="A195" s="16"/>
      <c r="B195" s="16"/>
      <c r="C195" s="16"/>
      <c r="D195" s="16"/>
      <c r="E195" s="16"/>
      <c r="F195" s="16"/>
      <c r="G195" s="16"/>
      <c r="H195" s="16"/>
      <c r="I195" s="187"/>
      <c r="J195" s="16"/>
      <c r="K195" s="16"/>
    </row>
    <row r="196" spans="1:11" x14ac:dyDescent="0.25">
      <c r="A196" s="16"/>
      <c r="B196" s="16"/>
      <c r="C196" s="16"/>
      <c r="D196" s="16"/>
      <c r="E196" s="16"/>
      <c r="F196" s="16"/>
      <c r="G196" s="16"/>
      <c r="H196" s="16"/>
      <c r="I196" s="187"/>
      <c r="J196" s="16"/>
      <c r="K196" s="16"/>
    </row>
    <row r="197" spans="1:11" x14ac:dyDescent="0.25">
      <c r="A197" s="16"/>
      <c r="B197" s="16"/>
      <c r="C197" s="16"/>
      <c r="D197" s="16"/>
      <c r="E197" s="16"/>
      <c r="F197" s="16"/>
      <c r="G197" s="16"/>
      <c r="H197" s="16"/>
      <c r="I197" s="187"/>
      <c r="J197" s="16"/>
      <c r="K197" s="16"/>
    </row>
    <row r="198" spans="1:11" x14ac:dyDescent="0.25">
      <c r="A198" s="16"/>
      <c r="B198" s="16"/>
      <c r="C198" s="16"/>
      <c r="D198" s="16"/>
      <c r="E198" s="16"/>
      <c r="F198" s="16"/>
      <c r="G198" s="16"/>
      <c r="H198" s="32"/>
      <c r="I198" s="32"/>
      <c r="J198" s="32"/>
    </row>
    <row r="199" spans="1:11" x14ac:dyDescent="0.25">
      <c r="A199" s="16"/>
      <c r="B199" s="16"/>
      <c r="C199" s="16"/>
      <c r="D199" s="16"/>
      <c r="E199" s="16"/>
      <c r="F199" s="16"/>
      <c r="G199" s="16"/>
      <c r="H199" s="16"/>
    </row>
    <row r="200" spans="1:11" x14ac:dyDescent="0.25">
      <c r="A200" s="16"/>
      <c r="B200" s="16"/>
      <c r="C200" s="16"/>
      <c r="D200" s="16"/>
      <c r="E200" s="16"/>
      <c r="F200" s="16"/>
      <c r="G200" s="16"/>
      <c r="H200" s="16"/>
    </row>
    <row r="201" spans="1:11" x14ac:dyDescent="0.25">
      <c r="A201" s="16"/>
      <c r="B201" s="16"/>
      <c r="C201" s="16"/>
      <c r="D201" s="16"/>
      <c r="E201" s="16"/>
      <c r="F201" s="16"/>
      <c r="G201" s="16"/>
      <c r="H201" s="16"/>
    </row>
    <row r="202" spans="1:11" x14ac:dyDescent="0.25">
      <c r="A202" s="16"/>
      <c r="B202" s="16"/>
      <c r="C202" s="16"/>
      <c r="D202" s="16"/>
      <c r="E202" s="16"/>
      <c r="F202" s="16"/>
      <c r="G202" s="16"/>
      <c r="H202" s="16"/>
    </row>
    <row r="203" spans="1:11" x14ac:dyDescent="0.25">
      <c r="A203" s="16"/>
      <c r="B203" s="16"/>
      <c r="C203" s="16"/>
      <c r="D203" s="16"/>
      <c r="E203" s="16"/>
      <c r="F203" s="16"/>
      <c r="G203" s="16"/>
      <c r="H203" s="16"/>
    </row>
    <row r="204" spans="1:11" x14ac:dyDescent="0.25">
      <c r="A204" s="16"/>
      <c r="B204" s="16"/>
      <c r="C204" s="16"/>
      <c r="D204" s="16"/>
      <c r="E204" s="16"/>
      <c r="F204" s="16"/>
      <c r="G204" s="16"/>
      <c r="H204" s="16"/>
    </row>
    <row r="205" spans="1:11" x14ac:dyDescent="0.25">
      <c r="A205" s="16"/>
      <c r="B205" s="16"/>
      <c r="C205" s="16"/>
      <c r="D205" s="16"/>
      <c r="E205" s="16"/>
      <c r="F205" s="16"/>
      <c r="G205" s="16"/>
      <c r="H205" s="16"/>
    </row>
    <row r="206" spans="1:11" x14ac:dyDescent="0.25">
      <c r="A206" s="16"/>
      <c r="B206" s="16"/>
      <c r="C206" s="16"/>
      <c r="D206" s="16"/>
      <c r="E206" s="16"/>
      <c r="F206" s="16"/>
      <c r="G206" s="16"/>
      <c r="H206" s="16"/>
    </row>
    <row r="207" spans="1:11" x14ac:dyDescent="0.25">
      <c r="A207" s="16"/>
      <c r="B207" s="16"/>
      <c r="C207" s="16"/>
      <c r="D207" s="16"/>
      <c r="E207" s="16"/>
      <c r="F207" s="16"/>
      <c r="G207" s="16"/>
      <c r="H207" s="16"/>
    </row>
    <row r="208" spans="1:11" x14ac:dyDescent="0.25">
      <c r="A208" s="16"/>
      <c r="B208" s="16"/>
      <c r="C208" s="16"/>
      <c r="D208" s="16"/>
      <c r="E208" s="16"/>
      <c r="F208" s="16"/>
      <c r="G208" s="16"/>
    </row>
    <row r="209" spans="1:9" x14ac:dyDescent="0.25">
      <c r="A209" s="16"/>
      <c r="B209" s="16"/>
      <c r="C209" s="16"/>
      <c r="D209" s="16"/>
      <c r="E209" s="16"/>
      <c r="F209" s="16"/>
      <c r="G209" s="16"/>
    </row>
    <row r="210" spans="1:9" x14ac:dyDescent="0.25">
      <c r="A210" s="16"/>
      <c r="B210" s="16"/>
      <c r="C210" s="16"/>
      <c r="D210" s="16"/>
      <c r="E210" s="16"/>
      <c r="F210" s="16"/>
      <c r="G210" s="16"/>
    </row>
    <row r="211" spans="1:9" x14ac:dyDescent="0.25">
      <c r="A211" s="16"/>
      <c r="B211" s="16"/>
      <c r="C211" s="16"/>
      <c r="D211" s="16"/>
      <c r="E211" s="16"/>
      <c r="F211" s="16"/>
      <c r="G211" s="16"/>
    </row>
    <row r="212" spans="1:9" x14ac:dyDescent="0.25">
      <c r="A212" s="16"/>
      <c r="B212" s="16"/>
      <c r="C212" s="16"/>
      <c r="D212" s="16"/>
      <c r="E212" s="16"/>
      <c r="F212" s="16"/>
      <c r="G212" s="16"/>
    </row>
    <row r="213" spans="1:9" x14ac:dyDescent="0.25">
      <c r="A213" s="16"/>
      <c r="B213" s="16"/>
      <c r="C213" s="16"/>
      <c r="D213" s="16"/>
      <c r="E213" s="16"/>
      <c r="F213" s="16"/>
      <c r="G213" s="16"/>
    </row>
    <row r="214" spans="1:9" x14ac:dyDescent="0.25">
      <c r="A214" s="16"/>
      <c r="B214" s="16"/>
      <c r="C214" s="16"/>
      <c r="D214" s="16"/>
      <c r="E214" s="16"/>
      <c r="F214" s="16"/>
    </row>
    <row r="215" spans="1:9" x14ac:dyDescent="0.25">
      <c r="A215" s="16"/>
      <c r="B215" s="16"/>
      <c r="C215" s="16"/>
      <c r="D215" s="16"/>
      <c r="E215" s="16"/>
      <c r="F215" s="16"/>
    </row>
    <row r="216" spans="1:9" x14ac:dyDescent="0.25">
      <c r="A216" s="16"/>
      <c r="B216" s="16"/>
      <c r="C216" s="16"/>
      <c r="D216" s="16"/>
      <c r="E216" s="16"/>
      <c r="F216" s="16"/>
    </row>
    <row r="217" spans="1:9" x14ac:dyDescent="0.25">
      <c r="A217" s="16"/>
      <c r="B217" s="16"/>
      <c r="C217" s="16"/>
      <c r="D217" s="16"/>
      <c r="E217" s="16"/>
      <c r="F217" s="16"/>
    </row>
    <row r="218" spans="1:9" x14ac:dyDescent="0.25">
      <c r="A218" s="16"/>
      <c r="B218" s="16"/>
      <c r="C218" s="16"/>
      <c r="D218" s="16"/>
      <c r="E218" s="16"/>
      <c r="F218" s="16"/>
    </row>
    <row r="219" spans="1:9" x14ac:dyDescent="0.25">
      <c r="A219" s="16"/>
      <c r="B219" s="16"/>
      <c r="C219" s="16"/>
      <c r="D219" s="16"/>
      <c r="E219" s="16"/>
      <c r="F219" s="16"/>
    </row>
    <row r="220" spans="1:9" x14ac:dyDescent="0.25">
      <c r="A220" s="16"/>
      <c r="B220" s="16"/>
      <c r="C220" s="16"/>
      <c r="D220" s="16"/>
      <c r="E220" s="16"/>
      <c r="F220" s="16"/>
    </row>
    <row r="221" spans="1:9" x14ac:dyDescent="0.25">
      <c r="A221" s="16"/>
      <c r="B221" s="16"/>
      <c r="C221" s="16"/>
      <c r="D221" s="16"/>
      <c r="E221" s="16"/>
    </row>
    <row r="222" spans="1:9" x14ac:dyDescent="0.25">
      <c r="A222" s="16"/>
      <c r="B222" s="16"/>
      <c r="C222" s="16"/>
      <c r="D222" s="16"/>
      <c r="E222" s="16"/>
    </row>
    <row r="223" spans="1:9" x14ac:dyDescent="0.25">
      <c r="A223" s="16"/>
      <c r="B223" s="16"/>
      <c r="C223" s="16"/>
      <c r="D223" s="16"/>
      <c r="E223" s="16"/>
    </row>
    <row r="224" spans="1:9" x14ac:dyDescent="0.25">
      <c r="A224" s="16"/>
      <c r="B224" s="16"/>
      <c r="C224" s="16"/>
      <c r="D224" s="16"/>
      <c r="E224" s="16"/>
      <c r="G224" s="165"/>
      <c r="H224" s="165"/>
      <c r="I224" s="165"/>
    </row>
    <row r="225" spans="1:11" x14ac:dyDescent="0.25">
      <c r="A225" s="16"/>
      <c r="B225" s="16"/>
      <c r="C225" s="16"/>
      <c r="D225" s="16"/>
      <c r="E225" s="16"/>
      <c r="G225" s="165"/>
      <c r="H225" s="165"/>
      <c r="I225" s="165"/>
    </row>
    <row r="226" spans="1:11" x14ac:dyDescent="0.25">
      <c r="A226" s="16"/>
      <c r="B226" s="16"/>
      <c r="C226" s="16"/>
      <c r="D226" s="16"/>
      <c r="E226" s="16"/>
      <c r="G226" s="165"/>
      <c r="H226" s="165"/>
      <c r="I226" s="165"/>
    </row>
    <row r="227" spans="1:11" x14ac:dyDescent="0.25">
      <c r="A227" s="16"/>
      <c r="B227" s="16"/>
      <c r="C227" s="16"/>
      <c r="D227" s="16"/>
      <c r="E227" s="16"/>
      <c r="G227" s="165"/>
      <c r="H227" s="165"/>
      <c r="I227" s="165"/>
    </row>
    <row r="228" spans="1:11" x14ac:dyDescent="0.25">
      <c r="A228" s="16"/>
      <c r="B228" s="16"/>
      <c r="C228" s="16"/>
      <c r="D228" s="16"/>
      <c r="E228" s="16"/>
      <c r="G228" s="165"/>
      <c r="H228" s="165"/>
      <c r="I228" s="165"/>
    </row>
    <row r="229" spans="1:11" x14ac:dyDescent="0.25">
      <c r="A229" s="16"/>
      <c r="B229" s="16"/>
      <c r="C229" s="16"/>
      <c r="D229" s="16"/>
      <c r="E229" s="16"/>
      <c r="G229" s="165"/>
      <c r="H229" s="165"/>
      <c r="I229" s="165"/>
    </row>
    <row r="230" spans="1:11" x14ac:dyDescent="0.25">
      <c r="A230" s="16"/>
      <c r="B230" s="16"/>
      <c r="C230" s="16"/>
      <c r="D230" s="16"/>
      <c r="E230" s="16"/>
      <c r="G230" s="165"/>
      <c r="H230" s="165"/>
      <c r="I230" s="797"/>
      <c r="J230" s="16"/>
      <c r="K230" s="16"/>
    </row>
    <row r="231" spans="1:11" x14ac:dyDescent="0.25">
      <c r="A231" s="16"/>
      <c r="B231" s="16"/>
      <c r="C231" s="16"/>
      <c r="G231" s="165"/>
      <c r="H231" s="165"/>
      <c r="I231" s="797"/>
      <c r="J231" s="16"/>
      <c r="K231" s="16"/>
    </row>
    <row r="232" spans="1:11" x14ac:dyDescent="0.25">
      <c r="A232" s="16"/>
      <c r="B232" s="16"/>
      <c r="C232" s="16"/>
      <c r="G232" s="165"/>
      <c r="H232" s="165"/>
      <c r="I232" s="797"/>
      <c r="J232" s="16"/>
      <c r="K232" s="16"/>
    </row>
    <row r="233" spans="1:11" x14ac:dyDescent="0.25">
      <c r="A233" s="16"/>
      <c r="B233" s="16"/>
      <c r="C233" s="16"/>
      <c r="G233" s="165"/>
      <c r="H233" s="798"/>
      <c r="I233" s="31"/>
      <c r="J233" s="16"/>
      <c r="K233" s="16"/>
    </row>
    <row r="234" spans="1:11" x14ac:dyDescent="0.25">
      <c r="A234" s="16"/>
      <c r="B234" s="16"/>
      <c r="C234" s="16"/>
      <c r="G234" s="165"/>
      <c r="H234" s="31"/>
      <c r="I234" s="31"/>
      <c r="J234" s="16"/>
      <c r="K234" s="16"/>
    </row>
    <row r="235" spans="1:11" x14ac:dyDescent="0.25">
      <c r="A235" s="16"/>
      <c r="B235" s="16"/>
      <c r="C235" s="16"/>
      <c r="G235" s="165"/>
      <c r="H235" s="31"/>
      <c r="I235" s="165"/>
    </row>
    <row r="236" spans="1:11" x14ac:dyDescent="0.25">
      <c r="A236" s="16"/>
      <c r="B236" s="16"/>
      <c r="C236" s="16"/>
      <c r="G236" s="165"/>
      <c r="H236" s="31"/>
      <c r="I236" s="31"/>
      <c r="J236" s="16"/>
      <c r="K236" s="16"/>
    </row>
    <row r="237" spans="1:11" ht="15" customHeight="1" x14ac:dyDescent="0.25">
      <c r="A237" s="16"/>
      <c r="B237" s="16"/>
      <c r="C237" s="16"/>
      <c r="G237" s="165"/>
      <c r="H237" s="31"/>
      <c r="I237" s="165"/>
    </row>
    <row r="238" spans="1:11" x14ac:dyDescent="0.25">
      <c r="A238" s="16"/>
      <c r="B238" s="16"/>
      <c r="C238" s="16"/>
      <c r="G238" s="165"/>
      <c r="H238" s="31"/>
      <c r="I238" s="165"/>
    </row>
    <row r="239" spans="1:11" x14ac:dyDescent="0.25">
      <c r="A239" s="16"/>
      <c r="B239" s="16"/>
      <c r="C239" s="16"/>
      <c r="G239" s="165"/>
      <c r="H239" s="31"/>
      <c r="I239" s="165"/>
    </row>
    <row r="240" spans="1:11" ht="15" customHeight="1" x14ac:dyDescent="0.25">
      <c r="A240" s="16"/>
      <c r="B240" s="16"/>
      <c r="C240" s="16"/>
      <c r="G240" s="165"/>
      <c r="H240" s="31"/>
      <c r="I240" s="165"/>
    </row>
    <row r="241" spans="1:11" x14ac:dyDescent="0.25">
      <c r="A241" s="16"/>
      <c r="B241" s="16"/>
      <c r="C241" s="16"/>
      <c r="G241" s="165"/>
      <c r="H241" s="16"/>
      <c r="I241" s="165"/>
    </row>
    <row r="242" spans="1:11" x14ac:dyDescent="0.25">
      <c r="A242" s="16"/>
      <c r="B242" s="16"/>
      <c r="C242" s="16"/>
      <c r="G242" s="165"/>
      <c r="H242" s="16"/>
      <c r="I242" s="16"/>
      <c r="J242" s="16"/>
      <c r="K242" s="16"/>
    </row>
    <row r="243" spans="1:11" x14ac:dyDescent="0.25">
      <c r="A243" s="16"/>
      <c r="B243" s="16"/>
      <c r="C243" s="16"/>
      <c r="G243" s="165"/>
      <c r="H243" s="16"/>
      <c r="I243" s="16"/>
      <c r="J243" s="16"/>
      <c r="K243" s="16"/>
    </row>
    <row r="244" spans="1:11" x14ac:dyDescent="0.25">
      <c r="A244" s="16"/>
      <c r="B244" s="16"/>
      <c r="C244" s="16"/>
      <c r="G244" s="165"/>
      <c r="H244" s="16"/>
      <c r="I244" s="16"/>
      <c r="J244" s="16"/>
      <c r="K244" s="16"/>
    </row>
    <row r="245" spans="1:11" x14ac:dyDescent="0.25">
      <c r="A245" s="16"/>
      <c r="B245" s="16"/>
      <c r="C245" s="16"/>
      <c r="G245" s="165"/>
      <c r="H245" s="16"/>
      <c r="I245" s="16"/>
      <c r="J245" s="16"/>
      <c r="K245" s="16"/>
    </row>
    <row r="246" spans="1:11" ht="15" customHeight="1" x14ac:dyDescent="0.25">
      <c r="A246" s="16"/>
      <c r="B246" s="16"/>
      <c r="C246" s="16"/>
      <c r="G246" s="165"/>
      <c r="H246" s="16"/>
      <c r="I246" s="16"/>
      <c r="J246" s="16"/>
      <c r="K246" s="16"/>
    </row>
    <row r="247" spans="1:11" x14ac:dyDescent="0.25">
      <c r="A247" s="16"/>
      <c r="B247" s="16"/>
      <c r="C247" s="16"/>
      <c r="G247" s="165"/>
      <c r="H247" s="16"/>
      <c r="I247" s="16"/>
      <c r="J247" s="16"/>
      <c r="K247" s="16"/>
    </row>
    <row r="248" spans="1:11" x14ac:dyDescent="0.25">
      <c r="A248" s="16"/>
      <c r="B248" s="16"/>
      <c r="C248" s="16"/>
      <c r="G248" s="165"/>
      <c r="H248" s="16"/>
      <c r="I248" s="16"/>
      <c r="J248" s="16"/>
      <c r="K248" s="16"/>
    </row>
    <row r="249" spans="1:11" x14ac:dyDescent="0.25">
      <c r="A249" s="16"/>
      <c r="B249" s="16"/>
      <c r="C249" s="16"/>
      <c r="G249" s="165"/>
      <c r="H249" s="16"/>
      <c r="I249" s="16"/>
      <c r="J249" s="16"/>
      <c r="K249" s="16"/>
    </row>
    <row r="250" spans="1:11" x14ac:dyDescent="0.25">
      <c r="A250" s="16"/>
      <c r="B250" s="16"/>
      <c r="C250" s="16"/>
      <c r="G250" s="165"/>
      <c r="H250" s="16"/>
      <c r="I250" s="16"/>
      <c r="J250" s="16"/>
      <c r="K250" s="16"/>
    </row>
    <row r="251" spans="1:11" x14ac:dyDescent="0.25">
      <c r="A251" s="16"/>
      <c r="B251" s="16"/>
      <c r="C251" s="16"/>
      <c r="G251" s="165"/>
      <c r="H251" s="16"/>
      <c r="I251" s="16"/>
      <c r="J251" s="16"/>
      <c r="K251" s="16"/>
    </row>
    <row r="252" spans="1:11" x14ac:dyDescent="0.25">
      <c r="B252" s="16"/>
      <c r="C252" s="16"/>
      <c r="H252" s="16"/>
      <c r="I252" s="16"/>
      <c r="J252" s="16"/>
      <c r="K252" s="16"/>
    </row>
    <row r="253" spans="1:11" x14ac:dyDescent="0.25">
      <c r="B253" s="16"/>
      <c r="C253" s="16"/>
      <c r="H253" s="16"/>
      <c r="I253" s="16"/>
      <c r="J253" s="16"/>
      <c r="K253" s="16"/>
    </row>
    <row r="254" spans="1:11" x14ac:dyDescent="0.25">
      <c r="B254" s="16"/>
      <c r="C254" s="16"/>
      <c r="H254" s="16"/>
      <c r="I254" s="16"/>
      <c r="J254" s="16"/>
      <c r="K254" s="16"/>
    </row>
    <row r="255" spans="1:11" x14ac:dyDescent="0.25">
      <c r="B255" s="16"/>
      <c r="C255" s="16"/>
      <c r="H255" s="16"/>
      <c r="I255" s="16"/>
      <c r="J255" s="16"/>
      <c r="K255" s="16"/>
    </row>
    <row r="256" spans="1:11" x14ac:dyDescent="0.25">
      <c r="B256" s="16"/>
      <c r="C256" s="16"/>
      <c r="H256" s="16"/>
      <c r="I256" s="16"/>
      <c r="J256" s="16"/>
      <c r="K256" s="16"/>
    </row>
    <row r="257" spans="8:11" x14ac:dyDescent="0.25">
      <c r="H257" s="16"/>
      <c r="I257" s="16"/>
      <c r="J257" s="16"/>
      <c r="K257" s="16"/>
    </row>
    <row r="258" spans="8:11" x14ac:dyDescent="0.25">
      <c r="H258" s="16"/>
      <c r="I258" s="16"/>
      <c r="J258" s="16"/>
      <c r="K258" s="16"/>
    </row>
    <row r="259" spans="8:11" x14ac:dyDescent="0.25">
      <c r="H259" s="16"/>
      <c r="I259" s="16"/>
      <c r="J259" s="16"/>
      <c r="K259" s="16"/>
    </row>
    <row r="290" spans="8:9" x14ac:dyDescent="0.25">
      <c r="H290" s="16"/>
      <c r="I290" s="16"/>
    </row>
    <row r="291" spans="8:9" x14ac:dyDescent="0.25">
      <c r="H291" s="16"/>
      <c r="I291" s="16"/>
    </row>
    <row r="292" spans="8:9" x14ac:dyDescent="0.25">
      <c r="H292" s="16"/>
      <c r="I292" s="16"/>
    </row>
    <row r="293" spans="8:9" x14ac:dyDescent="0.25">
      <c r="H293" s="16"/>
      <c r="I293" s="16"/>
    </row>
    <row r="294" spans="8:9" x14ac:dyDescent="0.25">
      <c r="H294" s="16"/>
      <c r="I294" s="16"/>
    </row>
    <row r="295" spans="8:9" x14ac:dyDescent="0.25">
      <c r="H295" s="16"/>
      <c r="I295" s="16"/>
    </row>
    <row r="296" spans="8:9" x14ac:dyDescent="0.25">
      <c r="H296" s="16"/>
      <c r="I296" s="16"/>
    </row>
    <row r="297" spans="8:9" x14ac:dyDescent="0.25">
      <c r="H297" s="16"/>
      <c r="I297" s="16"/>
    </row>
    <row r="298" spans="8:9" x14ac:dyDescent="0.25">
      <c r="H298" s="16"/>
      <c r="I298" s="16"/>
    </row>
    <row r="299" spans="8:9" x14ac:dyDescent="0.25">
      <c r="H299" s="16"/>
      <c r="I299" s="16"/>
    </row>
    <row r="300" spans="8:9" x14ac:dyDescent="0.25">
      <c r="H300" s="16"/>
      <c r="I300" s="16"/>
    </row>
    <row r="301" spans="8:9" x14ac:dyDescent="0.25">
      <c r="H301" s="16"/>
      <c r="I301" s="16"/>
    </row>
    <row r="302" spans="8:9" x14ac:dyDescent="0.25">
      <c r="H302" s="16"/>
      <c r="I302" s="16"/>
    </row>
    <row r="303" spans="8:9" x14ac:dyDescent="0.25">
      <c r="H303" s="16"/>
      <c r="I303" s="16"/>
    </row>
    <row r="304" spans="8:9" x14ac:dyDescent="0.25">
      <c r="H304" s="16"/>
    </row>
    <row r="305" spans="8:8" x14ac:dyDescent="0.25">
      <c r="H305" s="16"/>
    </row>
    <row r="306" spans="8:8" x14ac:dyDescent="0.25">
      <c r="H306" s="16"/>
    </row>
    <row r="307" spans="8:8" x14ac:dyDescent="0.25">
      <c r="H307" s="16"/>
    </row>
  </sheetData>
  <mergeCells count="4">
    <mergeCell ref="B142:B144"/>
    <mergeCell ref="C142:C144"/>
    <mergeCell ref="D142:D144"/>
    <mergeCell ref="E142:E144"/>
  </mergeCells>
  <pageMargins left="0.7" right="0.7" top="0.75" bottom="0.75" header="0.3" footer="0.3"/>
  <pageSetup paperSize="9" scale="2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7"/>
  <sheetViews>
    <sheetView showGridLines="0" zoomScale="70" zoomScaleNormal="70" workbookViewId="0"/>
  </sheetViews>
  <sheetFormatPr defaultColWidth="9.140625" defaultRowHeight="15" x14ac:dyDescent="0.25"/>
  <cols>
    <col min="1" max="1" width="15.7109375" style="187" customWidth="1"/>
    <col min="2" max="2" width="56.7109375" style="187" customWidth="1"/>
    <col min="3" max="10" width="29.7109375" style="187" customWidth="1"/>
    <col min="11" max="11" width="38.85546875" style="187" customWidth="1"/>
    <col min="12" max="18" width="13.7109375" style="187" customWidth="1"/>
    <col min="19" max="19" width="43.85546875" style="187" customWidth="1"/>
    <col min="20" max="20" width="42.5703125" style="187" customWidth="1"/>
    <col min="21" max="21" width="43.85546875" style="187" customWidth="1"/>
    <col min="22" max="22" width="42.5703125" style="187" customWidth="1"/>
    <col min="23" max="23" width="43.85546875" style="187" customWidth="1"/>
    <col min="24" max="24" width="42.5703125" style="187" customWidth="1"/>
    <col min="25" max="25" width="43.85546875" style="187" customWidth="1"/>
    <col min="26" max="26" width="49.140625" style="187" customWidth="1"/>
    <col min="27" max="27" width="50.28515625" style="187" customWidth="1"/>
    <col min="28" max="16384" width="9.140625" style="187"/>
  </cols>
  <sheetData>
    <row r="1" spans="1:17" s="18" customFormat="1" ht="34.5" x14ac:dyDescent="0.45">
      <c r="A1" s="179" t="s">
        <v>940</v>
      </c>
    </row>
    <row r="2" spans="1:17" ht="15" customHeight="1" x14ac:dyDescent="0.25">
      <c r="A2" s="184"/>
      <c r="B2" s="185"/>
      <c r="C2" s="185"/>
      <c r="D2" s="185"/>
      <c r="E2" s="185"/>
      <c r="F2" s="185"/>
      <c r="G2" s="185"/>
      <c r="H2" s="185"/>
      <c r="I2" s="30"/>
      <c r="J2" s="186"/>
      <c r="K2" s="186"/>
      <c r="L2" s="31"/>
      <c r="M2" s="31"/>
      <c r="N2" s="31"/>
      <c r="O2" s="31"/>
      <c r="P2" s="31"/>
      <c r="Q2" s="31"/>
    </row>
    <row r="3" spans="1:17" ht="15" customHeight="1" x14ac:dyDescent="0.25">
      <c r="A3" s="184"/>
      <c r="B3" s="185"/>
      <c r="C3" s="185"/>
      <c r="D3" s="185"/>
      <c r="E3" s="185"/>
      <c r="F3" s="185"/>
      <c r="G3" s="185"/>
      <c r="H3" s="185"/>
      <c r="I3" s="30"/>
      <c r="J3" s="186"/>
      <c r="K3" s="186"/>
      <c r="L3" s="31"/>
      <c r="M3" s="31"/>
      <c r="N3" s="31"/>
      <c r="O3" s="31"/>
      <c r="P3" s="31"/>
      <c r="Q3" s="31"/>
    </row>
    <row r="4" spans="1:17" s="612" customFormat="1" ht="15.95" customHeight="1" x14ac:dyDescent="0.3">
      <c r="A4" s="607" t="s">
        <v>941</v>
      </c>
      <c r="B4" s="608"/>
      <c r="C4" s="608"/>
      <c r="D4" s="608"/>
      <c r="E4" s="608"/>
      <c r="F4" s="608"/>
      <c r="G4" s="608"/>
      <c r="H4" s="608"/>
      <c r="I4" s="609"/>
      <c r="J4" s="610"/>
      <c r="K4" s="610"/>
      <c r="L4" s="611"/>
      <c r="M4" s="611"/>
      <c r="N4" s="611"/>
      <c r="O4" s="611"/>
      <c r="P4" s="611"/>
      <c r="Q4" s="611"/>
    </row>
    <row r="5" spans="1:17" s="612" customFormat="1" ht="15" customHeight="1" x14ac:dyDescent="0.3">
      <c r="A5" s="607"/>
      <c r="B5" s="608"/>
      <c r="C5" s="608"/>
      <c r="D5" s="608"/>
      <c r="E5" s="608"/>
      <c r="F5" s="608"/>
      <c r="G5" s="608"/>
      <c r="H5" s="608"/>
      <c r="I5" s="609"/>
      <c r="J5" s="610"/>
      <c r="K5" s="610"/>
      <c r="L5" s="611"/>
      <c r="M5" s="611"/>
      <c r="N5" s="611"/>
      <c r="O5" s="611"/>
      <c r="P5" s="611"/>
      <c r="Q5" s="611"/>
    </row>
    <row r="6" spans="1:17" s="612" customFormat="1" ht="15.95" customHeight="1" x14ac:dyDescent="0.3">
      <c r="A6" s="607"/>
      <c r="B6" s="811" t="s">
        <v>942</v>
      </c>
      <c r="C6" s="811"/>
      <c r="D6" s="811"/>
      <c r="E6" s="811"/>
      <c r="F6" s="811"/>
      <c r="G6" s="811"/>
      <c r="H6" s="608"/>
      <c r="I6" s="609"/>
      <c r="J6" s="610"/>
      <c r="K6" s="610"/>
      <c r="L6" s="611"/>
      <c r="M6" s="611"/>
      <c r="N6" s="611"/>
      <c r="O6" s="611"/>
      <c r="P6" s="611"/>
      <c r="Q6" s="611"/>
    </row>
    <row r="7" spans="1:17" s="612" customFormat="1" ht="15.95" customHeight="1" x14ac:dyDescent="0.3">
      <c r="A7" s="607"/>
      <c r="B7" s="811"/>
      <c r="C7" s="811"/>
      <c r="D7" s="811"/>
      <c r="E7" s="811"/>
      <c r="F7" s="811"/>
      <c r="G7" s="811"/>
      <c r="H7" s="608"/>
      <c r="I7" s="609"/>
      <c r="J7" s="610"/>
      <c r="K7" s="610"/>
      <c r="L7" s="611"/>
      <c r="M7" s="611"/>
      <c r="N7" s="611"/>
      <c r="O7" s="611"/>
      <c r="P7" s="611"/>
      <c r="Q7" s="611"/>
    </row>
    <row r="8" spans="1:17" s="612" customFormat="1" ht="15.95" customHeight="1" x14ac:dyDescent="0.3">
      <c r="A8" s="607"/>
      <c r="B8" s="811"/>
      <c r="C8" s="811"/>
      <c r="D8" s="811"/>
      <c r="E8" s="811"/>
      <c r="F8" s="811"/>
      <c r="G8" s="811"/>
      <c r="H8" s="608"/>
      <c r="I8" s="609"/>
      <c r="J8" s="610"/>
      <c r="K8" s="610"/>
      <c r="L8" s="611"/>
      <c r="M8" s="611"/>
      <c r="N8" s="611"/>
      <c r="O8" s="611"/>
      <c r="P8" s="611"/>
      <c r="Q8" s="611"/>
    </row>
    <row r="9" spans="1:17" ht="15" customHeight="1" x14ac:dyDescent="0.25">
      <c r="A9" s="184"/>
      <c r="B9" s="185"/>
      <c r="C9" s="185"/>
      <c r="D9" s="185"/>
      <c r="E9" s="185"/>
      <c r="F9" s="185"/>
      <c r="G9" s="185"/>
      <c r="H9" s="185"/>
      <c r="I9" s="30"/>
      <c r="J9" s="186"/>
      <c r="K9" s="186"/>
      <c r="L9" s="31"/>
      <c r="M9" s="31"/>
      <c r="N9" s="31"/>
      <c r="O9" s="31"/>
      <c r="P9" s="31"/>
      <c r="Q9" s="31"/>
    </row>
    <row r="10" spans="1:17" ht="15.75" customHeight="1" x14ac:dyDescent="0.25">
      <c r="A10" s="30" t="s">
        <v>102</v>
      </c>
      <c r="B10" s="32" t="s">
        <v>1027</v>
      </c>
      <c r="C10" s="32"/>
      <c r="D10" s="32"/>
      <c r="E10" s="32"/>
      <c r="F10" s="32"/>
      <c r="G10" s="32"/>
      <c r="H10" s="31"/>
      <c r="J10" s="186"/>
      <c r="K10" s="186"/>
      <c r="L10" s="31"/>
      <c r="M10" s="31"/>
      <c r="N10" s="31"/>
      <c r="O10" s="31"/>
      <c r="P10" s="31"/>
      <c r="Q10" s="31"/>
    </row>
    <row r="11" spans="1:17" ht="15" customHeight="1" x14ac:dyDescent="0.25">
      <c r="A11" s="30"/>
      <c r="B11" s="33"/>
      <c r="C11" s="176">
        <v>2012</v>
      </c>
      <c r="D11" s="176">
        <v>2013</v>
      </c>
      <c r="E11" s="176">
        <v>2014</v>
      </c>
      <c r="F11" s="176">
        <v>2015</v>
      </c>
      <c r="G11" s="176">
        <v>2016</v>
      </c>
      <c r="J11" s="186"/>
      <c r="K11" s="186"/>
      <c r="L11" s="31"/>
      <c r="M11" s="31"/>
      <c r="N11" s="31"/>
      <c r="O11" s="31"/>
      <c r="P11" s="31"/>
      <c r="Q11" s="31"/>
    </row>
    <row r="12" spans="1:17" x14ac:dyDescent="0.25">
      <c r="A12" s="30"/>
      <c r="B12" s="34" t="s">
        <v>5</v>
      </c>
      <c r="C12" s="613">
        <v>8908</v>
      </c>
      <c r="D12" s="613">
        <v>7410.8808390000004</v>
      </c>
      <c r="E12" s="613">
        <v>12997.54894934</v>
      </c>
      <c r="F12" s="613">
        <v>11367.712207370003</v>
      </c>
      <c r="G12" s="614">
        <v>9842</v>
      </c>
      <c r="H12" s="188"/>
      <c r="I12" s="188"/>
      <c r="J12" s="186"/>
      <c r="K12" s="186"/>
      <c r="L12" s="31"/>
      <c r="M12" s="31"/>
      <c r="N12" s="31"/>
      <c r="O12" s="31"/>
      <c r="P12" s="31"/>
      <c r="Q12" s="31"/>
    </row>
    <row r="13" spans="1:17" x14ac:dyDescent="0.25">
      <c r="A13" s="30"/>
      <c r="B13" s="34" t="s">
        <v>6</v>
      </c>
      <c r="C13" s="613">
        <v>1253</v>
      </c>
      <c r="D13" s="613">
        <v>1196</v>
      </c>
      <c r="E13" s="613">
        <v>1363.8909315799999</v>
      </c>
      <c r="F13" s="613">
        <v>1201.0647382</v>
      </c>
      <c r="G13" s="614">
        <v>938</v>
      </c>
      <c r="H13" s="188"/>
      <c r="I13" s="188"/>
      <c r="J13" s="186"/>
      <c r="K13" s="186"/>
      <c r="L13" s="31"/>
      <c r="M13" s="31"/>
      <c r="N13" s="31"/>
      <c r="O13" s="31"/>
      <c r="P13" s="31"/>
      <c r="Q13" s="31"/>
    </row>
    <row r="14" spans="1:17" ht="15" customHeight="1" x14ac:dyDescent="0.25">
      <c r="A14" s="30"/>
      <c r="B14" s="31" t="s">
        <v>1075</v>
      </c>
      <c r="C14" s="31"/>
      <c r="D14" s="31"/>
      <c r="E14" s="31"/>
      <c r="F14" s="31"/>
      <c r="G14" s="31"/>
      <c r="H14" s="188"/>
      <c r="I14" s="188"/>
      <c r="J14" s="186"/>
      <c r="K14" s="186"/>
      <c r="L14" s="31"/>
      <c r="M14" s="31"/>
      <c r="N14" s="31"/>
      <c r="O14" s="31"/>
      <c r="P14" s="31"/>
      <c r="Q14" s="31"/>
    </row>
    <row r="15" spans="1:17" ht="15" customHeight="1" x14ac:dyDescent="0.25">
      <c r="A15" s="30"/>
      <c r="B15" s="187" t="s">
        <v>1063</v>
      </c>
      <c r="C15" s="188"/>
      <c r="D15" s="188"/>
      <c r="E15" s="188"/>
      <c r="F15" s="188"/>
      <c r="G15" s="188"/>
      <c r="H15" s="188"/>
      <c r="I15" s="188"/>
      <c r="J15" s="186"/>
      <c r="K15" s="186"/>
      <c r="L15" s="31"/>
      <c r="M15" s="31"/>
      <c r="N15" s="31"/>
      <c r="O15" s="31"/>
      <c r="P15" s="31"/>
      <c r="Q15" s="31"/>
    </row>
    <row r="16" spans="1:17" ht="15" customHeight="1" x14ac:dyDescent="0.25">
      <c r="A16" s="30"/>
      <c r="C16" s="188"/>
      <c r="D16" s="188"/>
      <c r="E16" s="188"/>
      <c r="F16" s="188"/>
      <c r="G16" s="188"/>
      <c r="H16" s="188"/>
      <c r="I16" s="188"/>
      <c r="J16" s="186"/>
      <c r="K16" s="186"/>
      <c r="L16" s="31"/>
      <c r="M16" s="31"/>
      <c r="N16" s="31"/>
      <c r="O16" s="31"/>
      <c r="P16" s="31"/>
      <c r="Q16" s="31"/>
    </row>
    <row r="17" spans="1:28" ht="15.75" customHeight="1" x14ac:dyDescent="0.25">
      <c r="A17" s="30" t="s">
        <v>111</v>
      </c>
      <c r="B17" s="32" t="s">
        <v>943</v>
      </c>
      <c r="C17" s="32"/>
      <c r="D17" s="32"/>
      <c r="E17" s="32"/>
      <c r="F17" s="32"/>
      <c r="G17" s="32"/>
      <c r="H17" s="32"/>
      <c r="I17" s="32"/>
      <c r="J17" s="186"/>
      <c r="K17" s="186"/>
      <c r="L17" s="31"/>
      <c r="M17" s="31"/>
      <c r="N17" s="31"/>
      <c r="O17" s="31"/>
      <c r="P17" s="31"/>
      <c r="Q17" s="31"/>
    </row>
    <row r="18" spans="1:28" x14ac:dyDescent="0.25">
      <c r="A18" s="30"/>
      <c r="B18" s="33"/>
      <c r="C18" s="176" t="s">
        <v>224</v>
      </c>
      <c r="D18" s="176" t="s">
        <v>95</v>
      </c>
      <c r="E18" s="176" t="s">
        <v>96</v>
      </c>
      <c r="F18" s="176" t="s">
        <v>97</v>
      </c>
      <c r="G18" s="176" t="s">
        <v>98</v>
      </c>
      <c r="H18" s="244" t="s">
        <v>35</v>
      </c>
      <c r="I18" s="176" t="s">
        <v>36</v>
      </c>
      <c r="J18" s="186"/>
      <c r="K18" s="186"/>
      <c r="L18" s="31"/>
      <c r="M18" s="31"/>
      <c r="N18" s="31"/>
      <c r="O18" s="31"/>
      <c r="P18" s="31"/>
      <c r="Q18" s="31"/>
    </row>
    <row r="19" spans="1:28" x14ac:dyDescent="0.25">
      <c r="A19" s="30"/>
      <c r="B19" s="34" t="s">
        <v>5</v>
      </c>
      <c r="C19" s="351">
        <v>1580</v>
      </c>
      <c r="D19" s="351">
        <v>2856</v>
      </c>
      <c r="E19" s="351">
        <v>1116</v>
      </c>
      <c r="F19" s="351">
        <v>1708</v>
      </c>
      <c r="G19" s="351">
        <v>2467</v>
      </c>
      <c r="H19" s="351">
        <v>115</v>
      </c>
      <c r="I19" s="351">
        <v>9842</v>
      </c>
      <c r="J19" s="186"/>
      <c r="K19" s="186"/>
      <c r="L19" s="31"/>
      <c r="M19" s="31"/>
      <c r="N19" s="31"/>
      <c r="O19" s="31"/>
      <c r="P19" s="31"/>
      <c r="Q19" s="31"/>
    </row>
    <row r="20" spans="1:28" x14ac:dyDescent="0.25">
      <c r="A20" s="30"/>
      <c r="B20" s="34" t="s">
        <v>6</v>
      </c>
      <c r="C20" s="351">
        <v>141</v>
      </c>
      <c r="D20" s="351">
        <v>228</v>
      </c>
      <c r="E20" s="351">
        <v>101</v>
      </c>
      <c r="F20" s="351">
        <v>226</v>
      </c>
      <c r="G20" s="351">
        <v>241</v>
      </c>
      <c r="H20" s="351">
        <v>1.5</v>
      </c>
      <c r="I20" s="351">
        <v>938</v>
      </c>
      <c r="J20" s="186"/>
      <c r="K20" s="186"/>
      <c r="L20" s="31"/>
      <c r="M20" s="31"/>
      <c r="N20" s="31"/>
      <c r="O20" s="31"/>
      <c r="P20" s="31"/>
      <c r="Q20" s="31"/>
    </row>
    <row r="21" spans="1:28" ht="15" customHeight="1" x14ac:dyDescent="0.25">
      <c r="A21" s="615"/>
      <c r="B21" s="717" t="s">
        <v>1076</v>
      </c>
      <c r="C21" s="717"/>
      <c r="D21" s="717"/>
      <c r="E21" s="717"/>
      <c r="F21" s="717"/>
      <c r="G21" s="717"/>
      <c r="H21" s="717"/>
      <c r="I21" s="717"/>
      <c r="J21" s="186"/>
      <c r="K21" s="186"/>
      <c r="L21" s="31"/>
      <c r="M21" s="31"/>
      <c r="N21" s="31"/>
      <c r="O21" s="31"/>
      <c r="P21" s="31"/>
      <c r="Q21" s="31"/>
    </row>
    <row r="22" spans="1:28" ht="15" customHeight="1" x14ac:dyDescent="0.25">
      <c r="A22" s="615"/>
      <c r="B22" s="187" t="s">
        <v>1063</v>
      </c>
      <c r="C22" s="548"/>
      <c r="D22" s="548"/>
      <c r="E22" s="548"/>
      <c r="F22" s="548"/>
      <c r="G22" s="548"/>
      <c r="H22" s="548"/>
      <c r="I22" s="548"/>
      <c r="J22" s="186"/>
      <c r="K22" s="186"/>
      <c r="L22" s="31"/>
      <c r="M22" s="31"/>
      <c r="N22" s="31"/>
      <c r="O22" s="31"/>
      <c r="P22" s="31"/>
      <c r="Q22" s="31"/>
    </row>
    <row r="23" spans="1:28" ht="15" customHeight="1" x14ac:dyDescent="0.25">
      <c r="A23" s="184"/>
      <c r="B23" s="31"/>
      <c r="C23" s="185"/>
      <c r="D23" s="185"/>
      <c r="E23" s="185"/>
      <c r="F23" s="185"/>
      <c r="G23" s="185"/>
      <c r="H23" s="185"/>
      <c r="I23" s="30"/>
      <c r="J23" s="186"/>
      <c r="K23" s="186"/>
      <c r="L23" s="31"/>
      <c r="M23" s="31"/>
      <c r="N23" s="31"/>
      <c r="O23" s="31"/>
      <c r="P23" s="31"/>
      <c r="Q23" s="31"/>
    </row>
    <row r="24" spans="1:28" ht="15.75" customHeight="1" x14ac:dyDescent="0.25">
      <c r="A24" s="30" t="s">
        <v>130</v>
      </c>
      <c r="B24" s="32" t="s">
        <v>1023</v>
      </c>
      <c r="C24" s="32"/>
      <c r="D24" s="32"/>
      <c r="E24" s="32"/>
      <c r="F24" s="32"/>
      <c r="G24" s="32"/>
      <c r="J24" s="31"/>
      <c r="K24" s="189"/>
      <c r="L24" s="189"/>
      <c r="M24" s="189"/>
      <c r="N24" s="189"/>
      <c r="O24" s="189"/>
      <c r="P24" s="189"/>
      <c r="Q24" s="189"/>
      <c r="R24" s="189"/>
      <c r="S24" s="189"/>
      <c r="T24" s="189"/>
      <c r="U24" s="189"/>
      <c r="V24" s="189"/>
      <c r="W24" s="189"/>
      <c r="X24" s="189"/>
      <c r="Y24" s="189"/>
      <c r="Z24" s="189"/>
      <c r="AA24" s="189"/>
      <c r="AB24" s="189"/>
    </row>
    <row r="25" spans="1:28" x14ac:dyDescent="0.25">
      <c r="A25" s="30"/>
      <c r="B25" s="35"/>
      <c r="C25" s="33">
        <v>2012</v>
      </c>
      <c r="D25" s="33">
        <v>2013</v>
      </c>
      <c r="E25" s="33">
        <v>2014</v>
      </c>
      <c r="F25" s="33">
        <v>2015</v>
      </c>
      <c r="G25" s="33">
        <v>2016</v>
      </c>
      <c r="I25" s="31"/>
      <c r="J25" s="188"/>
      <c r="K25" s="189"/>
      <c r="L25" s="189"/>
      <c r="M25" s="189"/>
      <c r="N25" s="189"/>
      <c r="O25" s="189"/>
      <c r="P25" s="189"/>
      <c r="Q25" s="189"/>
      <c r="R25" s="189"/>
      <c r="S25" s="189"/>
      <c r="T25" s="189"/>
      <c r="U25" s="189"/>
      <c r="V25" s="189"/>
      <c r="W25" s="189"/>
      <c r="X25" s="189"/>
      <c r="Y25" s="189"/>
      <c r="Z25" s="189"/>
      <c r="AA25" s="189"/>
      <c r="AB25" s="189"/>
    </row>
    <row r="26" spans="1:28" x14ac:dyDescent="0.25">
      <c r="A26" s="30"/>
      <c r="B26" s="34" t="s">
        <v>3</v>
      </c>
      <c r="C26" s="34">
        <v>2925</v>
      </c>
      <c r="D26" s="34">
        <v>2349</v>
      </c>
      <c r="E26" s="34">
        <v>3905</v>
      </c>
      <c r="F26" s="34">
        <v>3675</v>
      </c>
      <c r="G26" s="351">
        <v>2780</v>
      </c>
      <c r="H26" s="190"/>
      <c r="I26" s="31"/>
      <c r="J26" s="188"/>
      <c r="K26" s="189"/>
      <c r="L26" s="189"/>
      <c r="M26" s="189"/>
      <c r="N26" s="189"/>
      <c r="O26" s="189"/>
      <c r="P26" s="189"/>
      <c r="Q26" s="189"/>
      <c r="R26" s="189"/>
      <c r="S26" s="189"/>
      <c r="T26" s="189"/>
      <c r="U26" s="189"/>
      <c r="V26" s="189"/>
      <c r="W26" s="189"/>
      <c r="X26" s="189"/>
      <c r="Y26" s="189"/>
      <c r="Z26" s="189"/>
      <c r="AA26" s="189"/>
      <c r="AB26" s="189"/>
    </row>
    <row r="27" spans="1:28" x14ac:dyDescent="0.25">
      <c r="A27" s="30"/>
      <c r="B27" s="34" t="s">
        <v>94</v>
      </c>
      <c r="C27" s="34">
        <v>535</v>
      </c>
      <c r="D27" s="34">
        <v>456</v>
      </c>
      <c r="E27" s="34">
        <v>542</v>
      </c>
      <c r="F27" s="34">
        <v>542</v>
      </c>
      <c r="G27" s="351">
        <v>386</v>
      </c>
      <c r="H27" s="191"/>
      <c r="I27" s="31"/>
      <c r="J27" s="188"/>
      <c r="K27" s="189"/>
      <c r="L27" s="189"/>
      <c r="M27" s="189"/>
      <c r="N27" s="189"/>
      <c r="O27" s="189"/>
      <c r="P27" s="189"/>
      <c r="Q27" s="189"/>
      <c r="R27" s="189"/>
      <c r="S27" s="189"/>
      <c r="T27" s="189"/>
      <c r="U27" s="189"/>
      <c r="V27" s="189"/>
      <c r="W27" s="189"/>
      <c r="X27" s="189"/>
      <c r="Y27" s="189"/>
      <c r="Z27" s="189"/>
      <c r="AA27" s="189"/>
      <c r="AB27" s="189"/>
    </row>
    <row r="28" spans="1:28" ht="15" customHeight="1" x14ac:dyDescent="0.25">
      <c r="A28" s="30"/>
      <c r="B28" s="31" t="s">
        <v>1077</v>
      </c>
      <c r="C28" s="31"/>
      <c r="D28" s="31"/>
      <c r="E28" s="31"/>
      <c r="F28" s="31"/>
      <c r="G28" s="31"/>
      <c r="H28" s="191"/>
      <c r="I28" s="31"/>
      <c r="J28" s="188"/>
      <c r="K28" s="189"/>
      <c r="L28" s="189"/>
      <c r="M28" s="189"/>
      <c r="N28" s="189"/>
      <c r="O28" s="189"/>
      <c r="P28" s="189"/>
      <c r="Q28" s="189"/>
      <c r="R28" s="189"/>
      <c r="S28" s="189"/>
      <c r="T28" s="189"/>
      <c r="U28" s="189"/>
      <c r="V28" s="189"/>
      <c r="W28" s="189"/>
      <c r="X28" s="189"/>
      <c r="Y28" s="189"/>
      <c r="Z28" s="189"/>
      <c r="AA28" s="189"/>
      <c r="AB28" s="189"/>
    </row>
    <row r="29" spans="1:28" ht="15" customHeight="1" x14ac:dyDescent="0.25">
      <c r="A29" s="30"/>
      <c r="B29" s="187" t="s">
        <v>1063</v>
      </c>
      <c r="C29" s="188"/>
      <c r="D29" s="188"/>
      <c r="E29" s="188"/>
      <c r="F29" s="188"/>
      <c r="G29" s="188"/>
      <c r="H29" s="188"/>
      <c r="I29" s="188"/>
      <c r="J29" s="188"/>
      <c r="K29" s="189"/>
      <c r="L29" s="189"/>
      <c r="M29" s="189"/>
      <c r="N29" s="189"/>
      <c r="O29" s="189"/>
      <c r="P29" s="189"/>
      <c r="Q29" s="189"/>
      <c r="R29" s="189"/>
      <c r="S29" s="189"/>
      <c r="T29" s="189"/>
      <c r="U29" s="189"/>
      <c r="V29" s="189"/>
      <c r="W29" s="189"/>
      <c r="X29" s="189"/>
      <c r="Y29" s="189"/>
      <c r="Z29" s="189"/>
      <c r="AA29" s="189"/>
      <c r="AB29" s="189"/>
    </row>
    <row r="30" spans="1:28" ht="15" customHeight="1" x14ac:dyDescent="0.25">
      <c r="A30" s="30"/>
      <c r="C30" s="188"/>
      <c r="D30" s="188"/>
      <c r="E30" s="188"/>
      <c r="F30" s="188"/>
      <c r="G30" s="188"/>
      <c r="H30" s="188"/>
      <c r="I30" s="188"/>
      <c r="J30" s="188"/>
      <c r="K30" s="189"/>
      <c r="L30" s="189"/>
      <c r="M30" s="189"/>
      <c r="N30" s="189"/>
      <c r="O30" s="189"/>
      <c r="P30" s="189"/>
      <c r="Q30" s="189"/>
      <c r="R30" s="189"/>
      <c r="S30" s="189"/>
      <c r="T30" s="189"/>
      <c r="U30" s="189"/>
      <c r="V30" s="189"/>
      <c r="W30" s="189"/>
      <c r="X30" s="189"/>
      <c r="Y30" s="189"/>
      <c r="Z30" s="189"/>
      <c r="AA30" s="189"/>
      <c r="AB30" s="189"/>
    </row>
    <row r="31" spans="1:28" ht="15.75" customHeight="1" x14ac:dyDescent="0.25">
      <c r="A31" s="30" t="s">
        <v>131</v>
      </c>
      <c r="B31" s="32" t="s">
        <v>944</v>
      </c>
      <c r="C31" s="188"/>
      <c r="D31" s="188"/>
      <c r="E31" s="188"/>
      <c r="F31" s="188"/>
      <c r="G31" s="188"/>
      <c r="H31" s="188"/>
      <c r="I31" s="188"/>
      <c r="J31" s="188"/>
      <c r="K31" s="189"/>
      <c r="L31" s="189"/>
      <c r="M31" s="189"/>
      <c r="N31" s="189"/>
      <c r="O31" s="189"/>
      <c r="P31" s="189"/>
      <c r="Q31" s="189"/>
      <c r="R31" s="189"/>
      <c r="S31" s="189"/>
      <c r="T31" s="189"/>
      <c r="U31" s="189"/>
      <c r="V31" s="189"/>
      <c r="W31" s="189"/>
      <c r="X31" s="189"/>
      <c r="Y31" s="189"/>
      <c r="Z31" s="189"/>
      <c r="AA31" s="189"/>
      <c r="AB31" s="189"/>
    </row>
    <row r="32" spans="1:28" s="193" customFormat="1" x14ac:dyDescent="0.25">
      <c r="A32" s="30"/>
      <c r="B32" s="35"/>
      <c r="C32" s="176" t="s">
        <v>224</v>
      </c>
      <c r="D32" s="244" t="s">
        <v>95</v>
      </c>
      <c r="E32" s="244" t="s">
        <v>96</v>
      </c>
      <c r="F32" s="244" t="s">
        <v>97</v>
      </c>
      <c r="G32" s="244" t="s">
        <v>98</v>
      </c>
      <c r="H32" s="244" t="s">
        <v>35</v>
      </c>
      <c r="I32" s="244" t="s">
        <v>36</v>
      </c>
      <c r="J32" s="192"/>
      <c r="K32" s="189"/>
      <c r="L32" s="189"/>
      <c r="M32" s="189"/>
      <c r="N32" s="189"/>
      <c r="O32" s="189"/>
      <c r="P32" s="189"/>
      <c r="Q32" s="189"/>
      <c r="R32" s="189"/>
      <c r="S32" s="189"/>
      <c r="T32" s="189"/>
      <c r="U32" s="189"/>
      <c r="V32" s="189"/>
      <c r="W32" s="189"/>
      <c r="X32" s="189"/>
      <c r="Y32" s="189"/>
      <c r="Z32" s="189"/>
      <c r="AA32" s="189"/>
      <c r="AB32" s="189"/>
    </row>
    <row r="33" spans="1:28" x14ac:dyDescent="0.25">
      <c r="A33" s="30"/>
      <c r="B33" s="34" t="s">
        <v>37</v>
      </c>
      <c r="C33" s="351">
        <v>418</v>
      </c>
      <c r="D33" s="351">
        <v>690</v>
      </c>
      <c r="E33" s="351">
        <v>320</v>
      </c>
      <c r="F33" s="351">
        <v>726</v>
      </c>
      <c r="G33" s="351">
        <v>596</v>
      </c>
      <c r="H33" s="351">
        <v>30</v>
      </c>
      <c r="I33" s="351">
        <v>2780</v>
      </c>
      <c r="J33" s="188"/>
      <c r="K33" s="189"/>
      <c r="L33" s="189"/>
      <c r="M33" s="189"/>
      <c r="N33" s="189"/>
      <c r="O33" s="189"/>
      <c r="P33" s="189"/>
      <c r="Q33" s="189"/>
      <c r="R33" s="189"/>
      <c r="S33" s="189"/>
      <c r="T33" s="189"/>
      <c r="U33" s="189"/>
      <c r="V33" s="189"/>
      <c r="W33" s="189"/>
      <c r="X33" s="189"/>
      <c r="Y33" s="189"/>
      <c r="Z33" s="189"/>
      <c r="AA33" s="189"/>
      <c r="AB33" s="189"/>
    </row>
    <row r="34" spans="1:28" ht="15" customHeight="1" x14ac:dyDescent="0.25">
      <c r="A34" s="30"/>
      <c r="B34" s="34" t="s">
        <v>94</v>
      </c>
      <c r="C34" s="351">
        <v>66</v>
      </c>
      <c r="D34" s="351">
        <v>72</v>
      </c>
      <c r="E34" s="351">
        <v>42</v>
      </c>
      <c r="F34" s="351">
        <v>139</v>
      </c>
      <c r="G34" s="351">
        <v>66</v>
      </c>
      <c r="H34" s="351">
        <v>1</v>
      </c>
      <c r="I34" s="351">
        <v>386</v>
      </c>
      <c r="J34" s="188"/>
      <c r="K34" s="189"/>
      <c r="L34" s="189"/>
      <c r="M34" s="189"/>
      <c r="N34" s="189"/>
      <c r="O34" s="189"/>
      <c r="P34" s="189"/>
      <c r="Q34" s="189"/>
      <c r="R34" s="189"/>
      <c r="S34" s="189"/>
      <c r="T34" s="189"/>
      <c r="U34" s="189"/>
      <c r="V34" s="189"/>
      <c r="W34" s="189"/>
      <c r="X34" s="189"/>
      <c r="Y34" s="189"/>
      <c r="Z34" s="189"/>
      <c r="AA34" s="189"/>
      <c r="AB34" s="189"/>
    </row>
    <row r="35" spans="1:28" ht="15" customHeight="1" x14ac:dyDescent="0.25">
      <c r="A35" s="615"/>
      <c r="B35" s="812" t="s">
        <v>1077</v>
      </c>
      <c r="C35" s="812"/>
      <c r="D35" s="812"/>
      <c r="E35" s="812"/>
      <c r="F35" s="812"/>
      <c r="G35" s="812"/>
      <c r="H35" s="812"/>
      <c r="I35" s="812"/>
      <c r="J35" s="188"/>
      <c r="K35" s="189"/>
      <c r="L35" s="189"/>
      <c r="M35" s="189"/>
      <c r="N35" s="189"/>
      <c r="O35" s="189"/>
      <c r="P35" s="189"/>
      <c r="Q35" s="189"/>
      <c r="R35" s="189"/>
      <c r="S35" s="189"/>
      <c r="T35" s="189"/>
      <c r="U35" s="189"/>
      <c r="V35" s="189"/>
      <c r="W35" s="189"/>
      <c r="X35" s="189"/>
      <c r="Y35" s="189"/>
      <c r="Z35" s="189"/>
      <c r="AA35" s="189"/>
      <c r="AB35" s="189"/>
    </row>
    <row r="36" spans="1:28" ht="15" customHeight="1" x14ac:dyDescent="0.25">
      <c r="A36" s="615"/>
      <c r="B36" s="187" t="s">
        <v>1063</v>
      </c>
      <c r="C36" s="785"/>
      <c r="D36" s="785"/>
      <c r="E36" s="785"/>
      <c r="F36" s="785"/>
      <c r="G36" s="785"/>
      <c r="H36" s="785"/>
      <c r="I36" s="785"/>
      <c r="J36" s="188"/>
      <c r="K36" s="189"/>
      <c r="L36" s="189"/>
      <c r="M36" s="189"/>
      <c r="N36" s="189"/>
      <c r="O36" s="189"/>
      <c r="P36" s="189"/>
      <c r="Q36" s="189"/>
      <c r="R36" s="189"/>
      <c r="S36" s="189"/>
      <c r="T36" s="189"/>
      <c r="U36" s="189"/>
      <c r="V36" s="189"/>
      <c r="W36" s="189"/>
      <c r="X36" s="189"/>
      <c r="Y36" s="189"/>
      <c r="Z36" s="189"/>
      <c r="AA36" s="189"/>
      <c r="AB36" s="189"/>
    </row>
    <row r="37" spans="1:28" ht="15" customHeight="1" x14ac:dyDescent="0.25">
      <c r="A37" s="184"/>
      <c r="B37" s="31"/>
      <c r="C37" s="185"/>
      <c r="D37" s="185"/>
      <c r="E37" s="31"/>
      <c r="F37" s="31"/>
      <c r="G37" s="31"/>
      <c r="H37" s="31"/>
      <c r="J37" s="192"/>
      <c r="K37" s="189"/>
      <c r="L37" s="189"/>
      <c r="M37" s="189"/>
      <c r="N37" s="189"/>
      <c r="O37" s="189"/>
      <c r="P37" s="189"/>
      <c r="Q37" s="189"/>
      <c r="R37" s="189"/>
      <c r="S37" s="189"/>
      <c r="T37" s="189"/>
      <c r="U37" s="189"/>
      <c r="V37" s="189"/>
      <c r="W37" s="189"/>
      <c r="X37" s="189"/>
      <c r="Y37" s="189"/>
      <c r="Z37" s="189"/>
      <c r="AA37" s="189"/>
      <c r="AB37" s="189"/>
    </row>
    <row r="38" spans="1:28" ht="15.75" customHeight="1" x14ac:dyDescent="0.25">
      <c r="A38" s="30" t="s">
        <v>132</v>
      </c>
      <c r="B38" s="32" t="s">
        <v>1028</v>
      </c>
      <c r="C38" s="31"/>
      <c r="D38" s="31"/>
      <c r="E38" s="31"/>
      <c r="F38" s="31"/>
      <c r="G38" s="31"/>
      <c r="H38" s="31"/>
      <c r="J38" s="195"/>
      <c r="K38" s="189"/>
      <c r="L38" s="189"/>
      <c r="M38" s="189"/>
      <c r="N38" s="189"/>
      <c r="O38" s="189"/>
      <c r="P38" s="189"/>
      <c r="Q38" s="189"/>
      <c r="R38" s="189"/>
      <c r="S38" s="189"/>
      <c r="T38" s="189"/>
      <c r="U38" s="189"/>
      <c r="V38" s="189"/>
      <c r="W38" s="189"/>
      <c r="X38" s="189"/>
      <c r="Y38" s="189"/>
      <c r="Z38" s="189"/>
      <c r="AA38" s="189"/>
      <c r="AB38" s="189"/>
    </row>
    <row r="39" spans="1:28" x14ac:dyDescent="0.25">
      <c r="A39" s="30"/>
      <c r="B39" s="33"/>
      <c r="C39" s="33">
        <v>2012</v>
      </c>
      <c r="D39" s="33">
        <v>2013</v>
      </c>
      <c r="E39" s="33">
        <v>2014</v>
      </c>
      <c r="F39" s="33">
        <v>2015</v>
      </c>
      <c r="G39" s="33">
        <v>2016</v>
      </c>
      <c r="I39" s="196"/>
      <c r="J39" s="197"/>
      <c r="K39" s="189"/>
      <c r="L39" s="189"/>
      <c r="M39" s="189"/>
      <c r="N39" s="189"/>
      <c r="O39" s="189"/>
      <c r="P39" s="189"/>
      <c r="Q39" s="189"/>
      <c r="R39" s="189"/>
      <c r="S39" s="189"/>
      <c r="T39" s="189"/>
      <c r="U39" s="189"/>
      <c r="V39" s="189"/>
      <c r="W39" s="189"/>
      <c r="X39" s="189"/>
      <c r="Y39" s="189"/>
      <c r="Z39" s="189"/>
      <c r="AA39" s="189"/>
      <c r="AB39" s="189"/>
    </row>
    <row r="40" spans="1:28" x14ac:dyDescent="0.25">
      <c r="A40" s="30"/>
      <c r="B40" s="34" t="s">
        <v>9</v>
      </c>
      <c r="C40" s="36">
        <v>2.3420560747663552</v>
      </c>
      <c r="D40" s="36">
        <v>2.6228070175438596</v>
      </c>
      <c r="E40" s="36">
        <v>2.5164039328044279</v>
      </c>
      <c r="F40" s="36">
        <v>2.2159866018450183</v>
      </c>
      <c r="G40" s="616">
        <v>2.4</v>
      </c>
      <c r="H40" s="198"/>
      <c r="I40" s="199"/>
      <c r="J40" s="37"/>
      <c r="K40" s="189"/>
      <c r="L40" s="189"/>
      <c r="M40" s="189"/>
      <c r="N40" s="189"/>
      <c r="O40" s="189"/>
      <c r="P40" s="189"/>
      <c r="Q40" s="189"/>
      <c r="R40" s="189"/>
      <c r="S40" s="189"/>
      <c r="T40" s="189"/>
      <c r="U40" s="189"/>
      <c r="V40" s="189"/>
      <c r="W40" s="189"/>
      <c r="X40" s="189"/>
      <c r="Y40" s="189"/>
      <c r="Z40" s="189"/>
      <c r="AA40" s="189"/>
      <c r="AB40" s="189"/>
    </row>
    <row r="41" spans="1:28" ht="15" customHeight="1" x14ac:dyDescent="0.25">
      <c r="A41" s="30"/>
      <c r="B41" s="782" t="s">
        <v>1078</v>
      </c>
      <c r="C41" s="171"/>
      <c r="D41" s="171"/>
      <c r="E41" s="171"/>
      <c r="F41" s="171"/>
      <c r="G41" s="171"/>
      <c r="I41" s="199"/>
      <c r="J41" s="37"/>
      <c r="K41" s="189"/>
      <c r="L41" s="189"/>
      <c r="M41" s="189"/>
      <c r="N41" s="189"/>
      <c r="O41" s="189"/>
      <c r="P41" s="189"/>
      <c r="Q41" s="189"/>
      <c r="R41" s="189"/>
      <c r="S41" s="189"/>
      <c r="T41" s="189"/>
      <c r="U41" s="189"/>
      <c r="V41" s="189"/>
      <c r="W41" s="189"/>
      <c r="X41" s="189"/>
      <c r="Y41" s="189"/>
      <c r="Z41" s="189"/>
      <c r="AA41" s="189"/>
      <c r="AB41" s="189"/>
    </row>
    <row r="42" spans="1:28" ht="15" customHeight="1" x14ac:dyDescent="0.25">
      <c r="A42" s="30"/>
      <c r="C42" s="171"/>
      <c r="D42" s="171"/>
      <c r="E42" s="171"/>
      <c r="F42" s="171"/>
      <c r="G42" s="171"/>
      <c r="H42" s="198"/>
      <c r="I42" s="200"/>
      <c r="J42" s="201"/>
      <c r="K42" s="202"/>
      <c r="L42" s="202"/>
      <c r="M42" s="202"/>
      <c r="N42" s="189"/>
      <c r="O42" s="189"/>
      <c r="P42" s="189"/>
      <c r="Q42" s="189"/>
      <c r="R42" s="189"/>
      <c r="S42" s="189"/>
      <c r="T42" s="189"/>
      <c r="U42" s="189"/>
      <c r="V42" s="189"/>
      <c r="W42" s="189"/>
      <c r="X42" s="189"/>
      <c r="Y42" s="189"/>
      <c r="Z42" s="189"/>
      <c r="AA42" s="189"/>
      <c r="AB42" s="189"/>
    </row>
    <row r="43" spans="1:28" ht="15.75" customHeight="1" x14ac:dyDescent="0.25">
      <c r="A43" s="30" t="s">
        <v>133</v>
      </c>
      <c r="B43" s="32" t="s">
        <v>1025</v>
      </c>
      <c r="C43" s="32"/>
      <c r="D43" s="32"/>
      <c r="E43" s="32"/>
      <c r="F43" s="32"/>
      <c r="G43" s="32"/>
      <c r="I43" s="31"/>
      <c r="K43" s="189"/>
      <c r="L43" s="189"/>
      <c r="M43" s="189"/>
      <c r="N43" s="189"/>
      <c r="O43" s="189"/>
      <c r="P43" s="189"/>
      <c r="Q43" s="189"/>
      <c r="R43" s="189"/>
      <c r="S43" s="189"/>
      <c r="T43" s="189"/>
      <c r="U43" s="189"/>
      <c r="V43" s="189"/>
      <c r="W43" s="189"/>
      <c r="X43" s="189"/>
      <c r="Y43" s="189"/>
      <c r="Z43" s="189"/>
      <c r="AA43" s="189"/>
      <c r="AB43" s="189"/>
    </row>
    <row r="44" spans="1:28" x14ac:dyDescent="0.25">
      <c r="A44" s="30"/>
      <c r="B44" s="33"/>
      <c r="C44" s="33">
        <v>2012</v>
      </c>
      <c r="D44" s="33">
        <v>2013</v>
      </c>
      <c r="E44" s="33">
        <v>2014</v>
      </c>
      <c r="F44" s="33">
        <v>2015</v>
      </c>
      <c r="G44" s="33">
        <v>2016</v>
      </c>
      <c r="J44" s="38"/>
      <c r="K44" s="189"/>
      <c r="L44" s="189"/>
      <c r="M44" s="189"/>
      <c r="N44" s="189"/>
      <c r="O44" s="189"/>
      <c r="P44" s="189"/>
      <c r="Q44" s="189"/>
      <c r="R44" s="189"/>
      <c r="S44" s="189"/>
      <c r="T44" s="189"/>
      <c r="U44" s="189"/>
      <c r="V44" s="189"/>
      <c r="W44" s="189"/>
      <c r="X44" s="189"/>
      <c r="Y44" s="189"/>
      <c r="Z44" s="189"/>
      <c r="AA44" s="189"/>
      <c r="AB44" s="189"/>
    </row>
    <row r="45" spans="1:28" x14ac:dyDescent="0.25">
      <c r="A45" s="30"/>
      <c r="B45" s="34" t="s">
        <v>394</v>
      </c>
      <c r="C45" s="336">
        <v>0.14066008082622361</v>
      </c>
      <c r="D45" s="336">
        <v>0.16138432474936196</v>
      </c>
      <c r="E45" s="336">
        <v>0.1049344716373818</v>
      </c>
      <c r="F45" s="336">
        <v>0.10565580094658947</v>
      </c>
      <c r="G45" s="336">
        <v>9.5000000000000001E-2</v>
      </c>
      <c r="J45" s="38"/>
      <c r="K45" s="189"/>
      <c r="L45" s="189"/>
      <c r="M45" s="189"/>
      <c r="N45" s="189"/>
      <c r="O45" s="189"/>
      <c r="P45" s="189"/>
      <c r="Q45" s="189"/>
      <c r="R45" s="189"/>
      <c r="S45" s="189"/>
      <c r="T45" s="189"/>
      <c r="U45" s="189"/>
      <c r="V45" s="189"/>
      <c r="W45" s="189"/>
      <c r="X45" s="189"/>
      <c r="Y45" s="189"/>
      <c r="Z45" s="189"/>
      <c r="AA45" s="189"/>
      <c r="AB45" s="189"/>
    </row>
    <row r="46" spans="1:28" x14ac:dyDescent="0.25">
      <c r="A46" s="30"/>
      <c r="B46" s="34" t="s">
        <v>329</v>
      </c>
      <c r="C46" s="336">
        <v>0.18290598290598289</v>
      </c>
      <c r="D46" s="336">
        <v>0.19412515964240101</v>
      </c>
      <c r="E46" s="336">
        <v>0.13879641485275288</v>
      </c>
      <c r="F46" s="336">
        <v>0.14748299319727892</v>
      </c>
      <c r="G46" s="336">
        <v>0.13900000000000001</v>
      </c>
      <c r="J46" s="194"/>
      <c r="K46" s="189"/>
      <c r="L46" s="189"/>
      <c r="M46" s="189"/>
      <c r="N46" s="189"/>
      <c r="O46" s="189"/>
      <c r="P46" s="189"/>
      <c r="Q46" s="189"/>
      <c r="R46" s="189"/>
      <c r="S46" s="189"/>
      <c r="T46" s="189"/>
      <c r="U46" s="189"/>
      <c r="V46" s="189"/>
      <c r="W46" s="189"/>
      <c r="X46" s="189"/>
      <c r="Y46" s="189"/>
      <c r="Z46" s="189"/>
      <c r="AA46" s="189"/>
      <c r="AB46" s="189"/>
    </row>
    <row r="47" spans="1:28" ht="15" customHeight="1" x14ac:dyDescent="0.25">
      <c r="A47" s="30"/>
      <c r="B47" s="548" t="s">
        <v>1079</v>
      </c>
      <c r="C47" s="31"/>
      <c r="D47" s="31"/>
      <c r="E47" s="31"/>
      <c r="F47" s="31"/>
      <c r="G47" s="203"/>
      <c r="I47" s="31"/>
      <c r="J47" s="31"/>
      <c r="K47" s="189"/>
      <c r="L47" s="189"/>
      <c r="M47" s="189"/>
      <c r="N47" s="189"/>
      <c r="O47" s="189"/>
      <c r="P47" s="189"/>
      <c r="Q47" s="189"/>
      <c r="R47" s="189"/>
      <c r="S47" s="189"/>
      <c r="T47" s="189"/>
      <c r="U47" s="189"/>
      <c r="V47" s="189"/>
      <c r="W47" s="189"/>
      <c r="X47" s="189"/>
      <c r="Y47" s="189"/>
      <c r="Z47" s="189"/>
      <c r="AA47" s="189"/>
      <c r="AB47" s="189"/>
    </row>
    <row r="48" spans="1:28" ht="15" customHeight="1" x14ac:dyDescent="0.25">
      <c r="A48" s="30"/>
      <c r="B48" s="782" t="s">
        <v>1078</v>
      </c>
      <c r="C48" s="31"/>
      <c r="D48" s="31"/>
      <c r="E48" s="31"/>
      <c r="F48" s="31"/>
      <c r="G48" s="203"/>
      <c r="I48" s="31"/>
      <c r="J48" s="31"/>
      <c r="K48" s="189"/>
      <c r="L48" s="189"/>
      <c r="M48" s="189"/>
      <c r="N48" s="189"/>
      <c r="O48" s="189"/>
      <c r="P48" s="189"/>
      <c r="Q48" s="189"/>
      <c r="R48" s="189"/>
      <c r="S48" s="189"/>
      <c r="T48" s="189"/>
      <c r="U48" s="189"/>
      <c r="V48" s="189"/>
      <c r="W48" s="189"/>
      <c r="X48" s="189"/>
      <c r="Y48" s="189"/>
      <c r="Z48" s="189"/>
      <c r="AA48" s="189"/>
      <c r="AB48" s="189"/>
    </row>
    <row r="49" spans="1:28" ht="15" customHeight="1" x14ac:dyDescent="0.25">
      <c r="A49" s="30"/>
      <c r="B49" s="782"/>
      <c r="C49" s="31"/>
      <c r="D49" s="31"/>
      <c r="E49" s="31"/>
      <c r="F49" s="31"/>
      <c r="G49" s="203"/>
      <c r="I49" s="31"/>
      <c r="J49" s="31"/>
      <c r="K49" s="189"/>
      <c r="L49" s="189"/>
      <c r="M49" s="189"/>
      <c r="N49" s="189"/>
      <c r="O49" s="189"/>
      <c r="P49" s="189"/>
      <c r="Q49" s="189"/>
      <c r="R49" s="189"/>
      <c r="S49" s="189"/>
      <c r="T49" s="189"/>
      <c r="U49" s="189"/>
      <c r="V49" s="189"/>
      <c r="W49" s="189"/>
      <c r="X49" s="189"/>
      <c r="Y49" s="189"/>
      <c r="Z49" s="189"/>
      <c r="AA49" s="189"/>
      <c r="AB49" s="189"/>
    </row>
    <row r="50" spans="1:28" ht="15.75" customHeight="1" x14ac:dyDescent="0.25">
      <c r="A50" s="30" t="s">
        <v>395</v>
      </c>
      <c r="B50" s="32" t="s">
        <v>491</v>
      </c>
      <c r="C50" s="31"/>
      <c r="D50" s="31"/>
      <c r="E50" s="31"/>
      <c r="F50" s="31"/>
      <c r="G50" s="31"/>
      <c r="H50" s="31"/>
      <c r="I50" s="31"/>
      <c r="J50" s="31"/>
      <c r="K50" s="189"/>
      <c r="L50" s="189"/>
      <c r="M50" s="189"/>
      <c r="N50" s="189"/>
      <c r="O50" s="189"/>
      <c r="P50" s="189"/>
      <c r="Q50" s="189"/>
      <c r="R50" s="189"/>
      <c r="S50" s="189"/>
      <c r="T50" s="189"/>
      <c r="U50" s="189"/>
      <c r="V50" s="189"/>
      <c r="W50" s="189"/>
      <c r="X50" s="189"/>
      <c r="Y50" s="189"/>
      <c r="Z50" s="189"/>
      <c r="AA50" s="189"/>
      <c r="AB50" s="189"/>
    </row>
    <row r="51" spans="1:28" ht="15.75" customHeight="1" x14ac:dyDescent="0.25">
      <c r="A51" s="30"/>
      <c r="B51" s="33"/>
      <c r="C51" s="176" t="s">
        <v>224</v>
      </c>
      <c r="D51" s="176" t="s">
        <v>95</v>
      </c>
      <c r="E51" s="176" t="s">
        <v>96</v>
      </c>
      <c r="F51" s="176" t="s">
        <v>97</v>
      </c>
      <c r="G51" s="176" t="s">
        <v>98</v>
      </c>
      <c r="H51" s="244" t="s">
        <v>35</v>
      </c>
      <c r="I51" s="176" t="s">
        <v>36</v>
      </c>
      <c r="J51" s="31"/>
      <c r="K51" s="189"/>
      <c r="L51" s="189"/>
      <c r="M51" s="189"/>
      <c r="N51" s="189"/>
      <c r="O51" s="189"/>
      <c r="P51" s="189"/>
      <c r="Q51" s="189"/>
      <c r="R51" s="189"/>
      <c r="S51" s="189"/>
      <c r="T51" s="189"/>
      <c r="U51" s="189"/>
      <c r="V51" s="189"/>
      <c r="W51" s="189"/>
      <c r="X51" s="189"/>
      <c r="Y51" s="189"/>
      <c r="Z51" s="189"/>
      <c r="AA51" s="189"/>
      <c r="AB51" s="189"/>
    </row>
    <row r="52" spans="1:28" ht="15.75" customHeight="1" x14ac:dyDescent="0.25">
      <c r="A52" s="30"/>
      <c r="B52" s="34" t="s">
        <v>38</v>
      </c>
      <c r="C52" s="336">
        <v>0.08</v>
      </c>
      <c r="D52" s="336">
        <v>0.05</v>
      </c>
      <c r="E52" s="336">
        <v>0.09</v>
      </c>
      <c r="F52" s="336">
        <v>0.11</v>
      </c>
      <c r="G52" s="336">
        <v>0.08</v>
      </c>
      <c r="H52" s="336">
        <v>7.0000000000000007E-2</v>
      </c>
      <c r="I52" s="336">
        <v>0.08</v>
      </c>
      <c r="J52" s="31"/>
      <c r="K52" s="189"/>
      <c r="L52" s="189"/>
      <c r="M52" s="189"/>
      <c r="N52" s="189"/>
      <c r="O52" s="189"/>
      <c r="P52" s="189"/>
      <c r="Q52" s="189"/>
      <c r="R52" s="189"/>
      <c r="S52" s="189"/>
      <c r="T52" s="189"/>
      <c r="U52" s="189"/>
      <c r="V52" s="189"/>
      <c r="W52" s="189"/>
      <c r="X52" s="189"/>
      <c r="Y52" s="189"/>
      <c r="Z52" s="189"/>
      <c r="AA52" s="189"/>
      <c r="AB52" s="189"/>
    </row>
    <row r="53" spans="1:28" ht="15.75" customHeight="1" x14ac:dyDescent="0.25">
      <c r="A53" s="30"/>
      <c r="B53" s="34" t="s">
        <v>39</v>
      </c>
      <c r="C53" s="336">
        <v>0.09</v>
      </c>
      <c r="D53" s="336">
        <v>0.09</v>
      </c>
      <c r="E53" s="336">
        <v>0.09</v>
      </c>
      <c r="F53" s="336">
        <v>0.15</v>
      </c>
      <c r="G53" s="336">
        <v>0.1</v>
      </c>
      <c r="H53" s="336">
        <v>0</v>
      </c>
      <c r="I53" s="336">
        <v>0.1</v>
      </c>
      <c r="K53" s="189"/>
      <c r="L53" s="189"/>
      <c r="M53" s="189"/>
      <c r="N53" s="189"/>
      <c r="O53" s="189"/>
      <c r="P53" s="189"/>
      <c r="Q53" s="189"/>
      <c r="R53" s="189"/>
      <c r="S53" s="189"/>
      <c r="T53" s="189"/>
      <c r="U53" s="189"/>
      <c r="V53" s="189"/>
      <c r="W53" s="189"/>
      <c r="X53" s="189"/>
      <c r="Y53" s="189"/>
      <c r="Z53" s="189"/>
      <c r="AA53" s="189"/>
      <c r="AB53" s="189"/>
    </row>
    <row r="54" spans="1:28" ht="15" customHeight="1" x14ac:dyDescent="0.25">
      <c r="A54" s="30"/>
      <c r="B54" s="548" t="s">
        <v>1080</v>
      </c>
      <c r="C54" s="204"/>
      <c r="D54" s="204"/>
      <c r="E54" s="204"/>
      <c r="F54" s="204"/>
      <c r="G54" s="204"/>
      <c r="H54" s="204"/>
      <c r="I54" s="204"/>
      <c r="J54" s="31"/>
      <c r="K54" s="189"/>
      <c r="L54" s="189"/>
      <c r="M54" s="189"/>
      <c r="N54" s="189"/>
      <c r="O54" s="189"/>
      <c r="P54" s="189"/>
      <c r="Q54" s="189"/>
      <c r="R54" s="189"/>
      <c r="S54" s="189"/>
      <c r="T54" s="189"/>
      <c r="U54" s="189"/>
      <c r="V54" s="189"/>
      <c r="W54" s="189"/>
      <c r="X54" s="189"/>
      <c r="Y54" s="189"/>
      <c r="Z54" s="189"/>
      <c r="AA54" s="189"/>
      <c r="AB54" s="189"/>
    </row>
    <row r="55" spans="1:28" ht="15" customHeight="1" x14ac:dyDescent="0.25">
      <c r="A55" s="30"/>
      <c r="B55" s="782" t="s">
        <v>1078</v>
      </c>
      <c r="C55" s="204"/>
      <c r="D55" s="204"/>
      <c r="E55" s="204"/>
      <c r="F55" s="204"/>
      <c r="G55" s="204"/>
      <c r="H55" s="204"/>
      <c r="I55" s="204"/>
      <c r="J55" s="31"/>
      <c r="K55" s="189"/>
      <c r="L55" s="189"/>
      <c r="M55" s="189"/>
      <c r="N55" s="189"/>
      <c r="O55" s="189"/>
      <c r="P55" s="189"/>
      <c r="Q55" s="189"/>
      <c r="R55" s="189"/>
      <c r="S55" s="189"/>
      <c r="T55" s="189"/>
      <c r="U55" s="189"/>
      <c r="V55" s="189"/>
      <c r="W55" s="189"/>
      <c r="X55" s="189"/>
      <c r="Y55" s="189"/>
      <c r="Z55" s="189"/>
      <c r="AA55" s="189"/>
      <c r="AB55" s="189"/>
    </row>
    <row r="56" spans="1:28" ht="15" customHeight="1" x14ac:dyDescent="0.25">
      <c r="A56" s="30"/>
      <c r="B56" s="782"/>
      <c r="C56" s="204"/>
      <c r="D56" s="204"/>
      <c r="E56" s="204"/>
      <c r="F56" s="204"/>
      <c r="G56" s="204"/>
      <c r="H56" s="204"/>
      <c r="I56" s="204"/>
      <c r="J56" s="31"/>
      <c r="K56" s="189"/>
      <c r="L56" s="189"/>
      <c r="M56" s="189"/>
      <c r="N56" s="189"/>
      <c r="O56" s="189"/>
      <c r="P56" s="189"/>
      <c r="Q56" s="189"/>
      <c r="R56" s="189"/>
      <c r="S56" s="189"/>
      <c r="T56" s="189"/>
      <c r="U56" s="189"/>
      <c r="V56" s="189"/>
      <c r="W56" s="189"/>
      <c r="X56" s="189"/>
      <c r="Y56" s="189"/>
      <c r="Z56" s="189"/>
      <c r="AA56" s="189"/>
      <c r="AB56" s="189"/>
    </row>
    <row r="57" spans="1:28" ht="15.75" customHeight="1" x14ac:dyDescent="0.25">
      <c r="A57" s="30" t="s">
        <v>396</v>
      </c>
      <c r="B57" s="32" t="s">
        <v>490</v>
      </c>
      <c r="C57" s="31"/>
      <c r="D57" s="31"/>
      <c r="E57" s="31"/>
      <c r="F57" s="31"/>
      <c r="G57" s="203"/>
      <c r="I57" s="31"/>
      <c r="J57" s="31"/>
      <c r="K57" s="189"/>
      <c r="L57" s="189"/>
      <c r="M57" s="189"/>
      <c r="N57" s="189"/>
      <c r="O57" s="189"/>
      <c r="P57" s="189"/>
      <c r="Q57" s="189"/>
      <c r="R57" s="189"/>
      <c r="S57" s="189"/>
      <c r="T57" s="189"/>
      <c r="U57" s="189"/>
      <c r="V57" s="189"/>
      <c r="W57" s="189"/>
      <c r="X57" s="189"/>
      <c r="Y57" s="189"/>
      <c r="Z57" s="189"/>
      <c r="AA57" s="189"/>
      <c r="AB57" s="189"/>
    </row>
    <row r="58" spans="1:28" ht="15.75" customHeight="1" x14ac:dyDescent="0.25">
      <c r="A58" s="30"/>
      <c r="B58" s="33"/>
      <c r="C58" s="176" t="s">
        <v>224</v>
      </c>
      <c r="D58" s="176" t="s">
        <v>95</v>
      </c>
      <c r="E58" s="176" t="s">
        <v>96</v>
      </c>
      <c r="F58" s="176" t="s">
        <v>97</v>
      </c>
      <c r="G58" s="176" t="s">
        <v>98</v>
      </c>
      <c r="H58" s="244" t="s">
        <v>35</v>
      </c>
      <c r="I58" s="176" t="s">
        <v>36</v>
      </c>
      <c r="J58" s="31"/>
      <c r="K58" s="189"/>
      <c r="L58" s="189"/>
      <c r="M58" s="189"/>
      <c r="N58" s="189"/>
      <c r="O58" s="189"/>
      <c r="P58" s="189"/>
      <c r="Q58" s="189"/>
      <c r="R58" s="189"/>
      <c r="S58" s="189"/>
      <c r="T58" s="189"/>
      <c r="U58" s="189"/>
      <c r="V58" s="189"/>
      <c r="W58" s="189"/>
      <c r="X58" s="189"/>
      <c r="Y58" s="189"/>
      <c r="Z58" s="189"/>
      <c r="AA58" s="189"/>
      <c r="AB58" s="189"/>
    </row>
    <row r="59" spans="1:28" ht="15.75" customHeight="1" x14ac:dyDescent="0.25">
      <c r="A59" s="30"/>
      <c r="B59" s="34" t="s">
        <v>38</v>
      </c>
      <c r="C59" s="696">
        <v>0.15</v>
      </c>
      <c r="D59" s="696">
        <v>5.8000000000000003E-2</v>
      </c>
      <c r="E59" s="696">
        <v>0.13</v>
      </c>
      <c r="F59" s="696">
        <v>0.17</v>
      </c>
      <c r="G59" s="696">
        <v>0.09</v>
      </c>
      <c r="H59" s="696">
        <v>0.17</v>
      </c>
      <c r="I59" s="696">
        <v>0.13</v>
      </c>
      <c r="J59" s="31"/>
      <c r="K59" s="189"/>
      <c r="L59" s="189"/>
      <c r="M59" s="189"/>
      <c r="N59" s="189"/>
      <c r="O59" s="189"/>
      <c r="P59" s="189"/>
      <c r="Q59" s="189"/>
      <c r="R59" s="189"/>
      <c r="S59" s="189"/>
      <c r="T59" s="189"/>
      <c r="U59" s="189"/>
      <c r="V59" s="189"/>
      <c r="W59" s="189"/>
      <c r="X59" s="189"/>
      <c r="Y59" s="189"/>
      <c r="Z59" s="189"/>
      <c r="AA59" s="189"/>
      <c r="AB59" s="189"/>
    </row>
    <row r="60" spans="1:28" ht="15.75" customHeight="1" x14ac:dyDescent="0.25">
      <c r="A60" s="30"/>
      <c r="B60" s="34" t="s">
        <v>39</v>
      </c>
      <c r="C60" s="696">
        <v>0.16</v>
      </c>
      <c r="D60" s="696">
        <v>0.11</v>
      </c>
      <c r="E60" s="696">
        <v>0.13</v>
      </c>
      <c r="F60" s="696">
        <v>0.2</v>
      </c>
      <c r="G60" s="696">
        <v>0.11</v>
      </c>
      <c r="H60" s="696">
        <v>0</v>
      </c>
      <c r="I60" s="696">
        <v>0.14000000000000001</v>
      </c>
      <c r="J60" s="31"/>
      <c r="K60" s="189"/>
      <c r="L60" s="189"/>
      <c r="M60" s="189"/>
      <c r="N60" s="189"/>
      <c r="O60" s="189"/>
      <c r="P60" s="189"/>
      <c r="Q60" s="189"/>
      <c r="R60" s="189"/>
      <c r="S60" s="189"/>
      <c r="T60" s="189"/>
      <c r="U60" s="189"/>
      <c r="V60" s="189"/>
      <c r="W60" s="189"/>
      <c r="X60" s="189"/>
      <c r="Y60" s="189"/>
      <c r="Z60" s="189"/>
      <c r="AA60" s="189"/>
      <c r="AB60" s="189"/>
    </row>
    <row r="61" spans="1:28" ht="15" customHeight="1" x14ac:dyDescent="0.25">
      <c r="A61" s="30"/>
      <c r="B61" s="548" t="s">
        <v>1081</v>
      </c>
      <c r="C61" s="31"/>
      <c r="D61" s="31"/>
      <c r="E61" s="31"/>
      <c r="F61" s="31"/>
      <c r="G61" s="203"/>
      <c r="I61" s="31"/>
      <c r="J61" s="31"/>
      <c r="K61" s="189"/>
      <c r="L61" s="189"/>
      <c r="M61" s="189"/>
      <c r="N61" s="189"/>
      <c r="O61" s="189"/>
      <c r="P61" s="189"/>
      <c r="Q61" s="189"/>
      <c r="R61" s="189"/>
      <c r="S61" s="189"/>
      <c r="T61" s="189"/>
      <c r="U61" s="189"/>
      <c r="V61" s="189"/>
      <c r="W61" s="189"/>
      <c r="X61" s="189"/>
      <c r="Y61" s="189"/>
      <c r="Z61" s="189"/>
      <c r="AA61" s="189"/>
      <c r="AB61" s="189"/>
    </row>
    <row r="62" spans="1:28" ht="15" customHeight="1" x14ac:dyDescent="0.25">
      <c r="A62" s="30"/>
      <c r="B62" s="782" t="s">
        <v>1078</v>
      </c>
      <c r="C62" s="204"/>
      <c r="D62" s="204"/>
      <c r="E62" s="204"/>
      <c r="F62" s="204"/>
      <c r="G62" s="204"/>
      <c r="H62" s="204"/>
      <c r="I62" s="204"/>
      <c r="J62" s="31"/>
      <c r="K62" s="189"/>
      <c r="L62" s="189"/>
      <c r="M62" s="189"/>
      <c r="N62" s="189"/>
      <c r="O62" s="189"/>
      <c r="P62" s="189"/>
      <c r="Q62" s="189"/>
      <c r="R62" s="189"/>
      <c r="S62" s="189"/>
      <c r="T62" s="189"/>
      <c r="U62" s="189"/>
      <c r="V62" s="189"/>
      <c r="W62" s="189"/>
      <c r="X62" s="189"/>
      <c r="Y62" s="189"/>
      <c r="Z62" s="189"/>
      <c r="AA62" s="189"/>
      <c r="AB62" s="189"/>
    </row>
    <row r="63" spans="1:28" ht="15" customHeight="1" x14ac:dyDescent="0.25">
      <c r="A63" s="30"/>
      <c r="B63" s="782"/>
      <c r="C63" s="204"/>
      <c r="D63" s="204"/>
      <c r="E63" s="204"/>
      <c r="F63" s="204"/>
      <c r="G63" s="204"/>
      <c r="H63" s="204"/>
      <c r="I63" s="204"/>
      <c r="J63" s="31"/>
      <c r="K63" s="189"/>
      <c r="L63" s="189"/>
      <c r="M63" s="189"/>
      <c r="N63" s="189"/>
      <c r="O63" s="189"/>
      <c r="P63" s="189"/>
      <c r="Q63" s="189"/>
      <c r="R63" s="189"/>
      <c r="S63" s="189"/>
      <c r="T63" s="189"/>
      <c r="U63" s="189"/>
      <c r="V63" s="189"/>
      <c r="W63" s="189"/>
      <c r="X63" s="189"/>
      <c r="Y63" s="189"/>
      <c r="Z63" s="189"/>
      <c r="AA63" s="189"/>
      <c r="AB63" s="189"/>
    </row>
    <row r="64" spans="1:28" ht="15.75" customHeight="1" x14ac:dyDescent="0.25">
      <c r="A64" s="30" t="s">
        <v>393</v>
      </c>
      <c r="B64" s="32" t="s">
        <v>406</v>
      </c>
      <c r="C64" s="204"/>
      <c r="D64" s="204"/>
      <c r="E64" s="204"/>
      <c r="F64" s="204"/>
      <c r="G64" s="204"/>
      <c r="H64" s="204"/>
      <c r="I64" s="204"/>
      <c r="J64" s="31"/>
      <c r="K64" s="189"/>
      <c r="L64" s="189"/>
      <c r="M64" s="189"/>
      <c r="N64" s="189"/>
      <c r="O64" s="189"/>
      <c r="P64" s="189"/>
      <c r="Q64" s="189"/>
      <c r="R64" s="189"/>
      <c r="S64" s="189"/>
      <c r="T64" s="189"/>
      <c r="U64" s="189"/>
      <c r="V64" s="189"/>
      <c r="W64" s="189"/>
      <c r="X64" s="189"/>
      <c r="Y64" s="189"/>
      <c r="Z64" s="189"/>
      <c r="AA64" s="189"/>
      <c r="AB64" s="189"/>
    </row>
    <row r="65" spans="1:28" ht="30" customHeight="1" x14ac:dyDescent="0.25">
      <c r="A65" s="30"/>
      <c r="B65" s="617" t="s">
        <v>397</v>
      </c>
      <c r="C65" s="618" t="s">
        <v>945</v>
      </c>
      <c r="D65" s="619" t="s">
        <v>398</v>
      </c>
      <c r="E65" s="619" t="s">
        <v>946</v>
      </c>
      <c r="F65" s="204"/>
      <c r="G65" s="204"/>
      <c r="H65" s="204"/>
      <c r="I65" s="204"/>
      <c r="J65" s="31"/>
      <c r="K65" s="189"/>
      <c r="L65" s="189"/>
      <c r="M65" s="189"/>
      <c r="N65" s="189"/>
      <c r="O65" s="189"/>
      <c r="P65" s="189"/>
      <c r="Q65" s="189"/>
      <c r="R65" s="189"/>
      <c r="S65" s="189"/>
      <c r="T65" s="189"/>
      <c r="U65" s="189"/>
      <c r="V65" s="189"/>
      <c r="W65" s="189"/>
      <c r="X65" s="189"/>
      <c r="Y65" s="189"/>
      <c r="Z65" s="189"/>
      <c r="AA65" s="189"/>
      <c r="AB65" s="189"/>
    </row>
    <row r="66" spans="1:28" ht="15.75" customHeight="1" x14ac:dyDescent="0.25">
      <c r="A66" s="30"/>
      <c r="B66" s="205" t="s">
        <v>377</v>
      </c>
      <c r="C66" s="206"/>
      <c r="D66" s="206"/>
      <c r="E66" s="207"/>
      <c r="F66" s="204"/>
      <c r="G66" s="204"/>
      <c r="H66" s="204"/>
      <c r="I66" s="204"/>
      <c r="J66" s="31"/>
      <c r="K66" s="189"/>
      <c r="L66" s="189"/>
      <c r="M66" s="189"/>
      <c r="N66" s="189"/>
      <c r="O66" s="189"/>
      <c r="P66" s="189"/>
      <c r="Q66" s="189"/>
      <c r="R66" s="189"/>
      <c r="S66" s="189"/>
      <c r="T66" s="189"/>
      <c r="U66" s="189"/>
      <c r="V66" s="189"/>
      <c r="W66" s="189"/>
      <c r="X66" s="189"/>
      <c r="Y66" s="189"/>
      <c r="Z66" s="189"/>
      <c r="AA66" s="189"/>
      <c r="AB66" s="189"/>
    </row>
    <row r="67" spans="1:28" ht="15.75" customHeight="1" x14ac:dyDescent="0.25">
      <c r="A67" s="30"/>
      <c r="B67" s="208" t="s">
        <v>399</v>
      </c>
      <c r="C67" s="209" t="s">
        <v>400</v>
      </c>
      <c r="D67" s="209">
        <v>2</v>
      </c>
      <c r="E67" s="209">
        <v>3</v>
      </c>
      <c r="F67" s="204"/>
      <c r="G67" s="204"/>
      <c r="H67" s="204"/>
      <c r="I67" s="204"/>
      <c r="J67" s="31"/>
      <c r="K67" s="189"/>
      <c r="L67" s="189"/>
      <c r="M67" s="189"/>
      <c r="N67" s="189"/>
      <c r="O67" s="189"/>
      <c r="P67" s="189"/>
      <c r="Q67" s="189"/>
      <c r="R67" s="189"/>
      <c r="S67" s="189"/>
      <c r="T67" s="189"/>
      <c r="U67" s="189"/>
      <c r="V67" s="189"/>
      <c r="W67" s="189"/>
      <c r="X67" s="189"/>
      <c r="Y67" s="189"/>
      <c r="Z67" s="189"/>
      <c r="AA67" s="189"/>
      <c r="AB67" s="189"/>
    </row>
    <row r="68" spans="1:28" ht="15.75" customHeight="1" x14ac:dyDescent="0.25">
      <c r="A68" s="30"/>
      <c r="B68" s="205" t="s">
        <v>296</v>
      </c>
      <c r="C68" s="206"/>
      <c r="D68" s="206"/>
      <c r="E68" s="207"/>
      <c r="F68" s="204"/>
      <c r="G68" s="204"/>
      <c r="H68" s="204"/>
      <c r="I68" s="204"/>
      <c r="J68" s="31"/>
      <c r="K68" s="189"/>
      <c r="L68" s="189"/>
      <c r="M68" s="189"/>
      <c r="N68" s="189"/>
      <c r="O68" s="189"/>
      <c r="P68" s="189"/>
      <c r="Q68" s="189"/>
      <c r="R68" s="189"/>
      <c r="S68" s="189"/>
      <c r="T68" s="189"/>
      <c r="U68" s="189"/>
      <c r="V68" s="189"/>
      <c r="W68" s="189"/>
      <c r="X68" s="189"/>
      <c r="Y68" s="189"/>
      <c r="Z68" s="189"/>
      <c r="AA68" s="189"/>
      <c r="AB68" s="189"/>
    </row>
    <row r="69" spans="1:28" ht="15.75" customHeight="1" x14ac:dyDescent="0.25">
      <c r="A69" s="30"/>
      <c r="B69" s="208" t="s">
        <v>401</v>
      </c>
      <c r="C69" s="210">
        <v>1800000</v>
      </c>
      <c r="D69" s="211" t="s">
        <v>425</v>
      </c>
      <c r="E69" s="209">
        <v>3</v>
      </c>
      <c r="F69" s="204"/>
      <c r="G69" s="204"/>
      <c r="H69" s="204"/>
      <c r="I69" s="204"/>
      <c r="J69" s="31"/>
      <c r="K69" s="189"/>
      <c r="L69" s="189"/>
      <c r="M69" s="189"/>
      <c r="N69" s="189"/>
      <c r="O69" s="189"/>
      <c r="P69" s="189"/>
      <c r="Q69" s="189"/>
      <c r="R69" s="189"/>
      <c r="S69" s="189"/>
      <c r="T69" s="189"/>
      <c r="U69" s="189"/>
      <c r="V69" s="189"/>
      <c r="W69" s="189"/>
      <c r="X69" s="189"/>
      <c r="Y69" s="189"/>
      <c r="Z69" s="189"/>
      <c r="AA69" s="189"/>
      <c r="AB69" s="189"/>
    </row>
    <row r="70" spans="1:28" ht="15.75" customHeight="1" x14ac:dyDescent="0.25">
      <c r="A70" s="30"/>
      <c r="B70" s="212" t="s">
        <v>402</v>
      </c>
      <c r="C70" s="156">
        <v>4500000</v>
      </c>
      <c r="D70" s="213" t="s">
        <v>426</v>
      </c>
      <c r="E70" s="214">
        <v>4</v>
      </c>
      <c r="F70" s="204"/>
      <c r="G70" s="204"/>
      <c r="H70" s="204"/>
      <c r="I70" s="204"/>
      <c r="J70" s="31"/>
      <c r="K70" s="189"/>
      <c r="L70" s="189"/>
      <c r="M70" s="189"/>
      <c r="N70" s="189"/>
      <c r="O70" s="189"/>
      <c r="P70" s="189"/>
      <c r="Q70" s="189"/>
      <c r="R70" s="189"/>
      <c r="S70" s="189"/>
      <c r="T70" s="189"/>
      <c r="U70" s="189"/>
      <c r="V70" s="189"/>
      <c r="W70" s="189"/>
      <c r="X70" s="189"/>
      <c r="Y70" s="189"/>
      <c r="Z70" s="189"/>
      <c r="AA70" s="189"/>
      <c r="AB70" s="189"/>
    </row>
    <row r="71" spans="1:28" ht="15.75" customHeight="1" x14ac:dyDescent="0.25">
      <c r="A71" s="30"/>
      <c r="B71" s="205" t="s">
        <v>378</v>
      </c>
      <c r="C71" s="206"/>
      <c r="D71" s="206"/>
      <c r="E71" s="207"/>
      <c r="F71" s="204"/>
      <c r="G71" s="204"/>
      <c r="H71" s="204"/>
      <c r="I71" s="204"/>
      <c r="J71" s="31"/>
      <c r="K71" s="189"/>
      <c r="L71" s="189"/>
      <c r="M71" s="189"/>
      <c r="N71" s="189"/>
      <c r="O71" s="189"/>
      <c r="P71" s="189"/>
      <c r="Q71" s="189"/>
      <c r="R71" s="189"/>
      <c r="S71" s="189"/>
      <c r="T71" s="189"/>
      <c r="U71" s="189"/>
      <c r="V71" s="189"/>
      <c r="W71" s="189"/>
      <c r="X71" s="189"/>
      <c r="Y71" s="189"/>
      <c r="Z71" s="189"/>
      <c r="AA71" s="189"/>
      <c r="AB71" s="189"/>
    </row>
    <row r="72" spans="1:28" ht="15.75" customHeight="1" x14ac:dyDescent="0.25">
      <c r="A72" s="30"/>
      <c r="B72" s="212" t="s">
        <v>947</v>
      </c>
      <c r="C72" s="156">
        <v>100000</v>
      </c>
      <c r="D72" s="214" t="s">
        <v>698</v>
      </c>
      <c r="E72" s="213" t="s">
        <v>698</v>
      </c>
      <c r="F72" s="620"/>
      <c r="G72" s="204"/>
      <c r="H72" s="204"/>
      <c r="I72" s="204"/>
      <c r="J72" s="31"/>
      <c r="K72" s="189"/>
      <c r="L72" s="189"/>
      <c r="M72" s="189"/>
      <c r="N72" s="189"/>
      <c r="O72" s="189"/>
      <c r="P72" s="189"/>
      <c r="Q72" s="189"/>
      <c r="R72" s="189"/>
      <c r="S72" s="189"/>
      <c r="T72" s="189"/>
      <c r="U72" s="189"/>
      <c r="V72" s="189"/>
      <c r="W72" s="189"/>
      <c r="X72" s="189"/>
      <c r="Y72" s="189"/>
      <c r="Z72" s="189"/>
      <c r="AA72" s="189"/>
      <c r="AB72" s="189"/>
    </row>
    <row r="73" spans="1:28" ht="15.75" customHeight="1" x14ac:dyDescent="0.25">
      <c r="A73" s="30"/>
      <c r="B73" s="212" t="s">
        <v>403</v>
      </c>
      <c r="C73" s="156">
        <v>4900000</v>
      </c>
      <c r="D73" s="214">
        <v>4</v>
      </c>
      <c r="E73" s="214">
        <v>4</v>
      </c>
      <c r="F73" s="620"/>
      <c r="G73" s="204"/>
      <c r="H73" s="204"/>
      <c r="I73" s="204"/>
      <c r="J73" s="31"/>
      <c r="K73" s="189"/>
      <c r="L73" s="189"/>
      <c r="M73" s="189"/>
      <c r="N73" s="189"/>
      <c r="O73" s="189"/>
      <c r="P73" s="189"/>
      <c r="Q73" s="189"/>
      <c r="R73" s="189"/>
      <c r="S73" s="189"/>
      <c r="T73" s="189"/>
      <c r="U73" s="189"/>
      <c r="V73" s="189"/>
      <c r="W73" s="189"/>
      <c r="X73" s="189"/>
      <c r="Y73" s="189"/>
      <c r="Z73" s="189"/>
      <c r="AA73" s="189"/>
      <c r="AB73" s="189"/>
    </row>
    <row r="74" spans="1:28" ht="15.75" customHeight="1" x14ac:dyDescent="0.25">
      <c r="A74" s="30"/>
      <c r="B74" s="212" t="s">
        <v>948</v>
      </c>
      <c r="C74" s="156">
        <v>8300000</v>
      </c>
      <c r="D74" s="214" t="s">
        <v>427</v>
      </c>
      <c r="E74" s="214">
        <v>5</v>
      </c>
      <c r="F74" s="620"/>
      <c r="G74" s="204"/>
      <c r="H74" s="204"/>
      <c r="I74" s="204"/>
      <c r="J74" s="31"/>
      <c r="K74" s="189"/>
      <c r="L74" s="189"/>
      <c r="M74" s="189"/>
      <c r="N74" s="189"/>
      <c r="O74" s="189"/>
      <c r="P74" s="189"/>
      <c r="Q74" s="189"/>
      <c r="R74" s="189"/>
      <c r="S74" s="189"/>
      <c r="T74" s="189"/>
      <c r="U74" s="189"/>
      <c r="V74" s="189"/>
      <c r="W74" s="189"/>
      <c r="X74" s="189"/>
      <c r="Y74" s="189"/>
      <c r="Z74" s="189"/>
      <c r="AA74" s="189"/>
      <c r="AB74" s="189"/>
    </row>
    <row r="75" spans="1:28" ht="15.75" customHeight="1" x14ac:dyDescent="0.25">
      <c r="A75" s="30"/>
      <c r="B75" s="205" t="s">
        <v>27</v>
      </c>
      <c r="C75" s="206"/>
      <c r="D75" s="206"/>
      <c r="E75" s="207"/>
      <c r="F75" s="204"/>
      <c r="G75" s="204"/>
      <c r="H75" s="204"/>
      <c r="I75" s="204"/>
      <c r="J75" s="31"/>
      <c r="K75" s="189"/>
      <c r="L75" s="189"/>
      <c r="M75" s="189"/>
      <c r="N75" s="189"/>
      <c r="O75" s="189"/>
      <c r="P75" s="189"/>
      <c r="Q75" s="189"/>
      <c r="R75" s="189"/>
      <c r="S75" s="189"/>
      <c r="T75" s="189"/>
      <c r="U75" s="189"/>
      <c r="V75" s="189"/>
      <c r="W75" s="189"/>
      <c r="X75" s="189"/>
      <c r="Y75" s="189"/>
      <c r="Z75" s="189"/>
      <c r="AA75" s="189"/>
      <c r="AB75" s="189"/>
    </row>
    <row r="76" spans="1:28" ht="15.75" customHeight="1" x14ac:dyDescent="0.25">
      <c r="A76" s="30"/>
      <c r="B76" s="208" t="s">
        <v>949</v>
      </c>
      <c r="C76" s="209" t="s">
        <v>404</v>
      </c>
      <c r="D76" s="211" t="s">
        <v>428</v>
      </c>
      <c r="E76" s="209">
        <v>3</v>
      </c>
      <c r="F76" s="204"/>
      <c r="G76" s="204"/>
      <c r="H76" s="204"/>
      <c r="I76" s="204"/>
      <c r="J76" s="31"/>
      <c r="K76" s="189"/>
      <c r="L76" s="189"/>
      <c r="M76" s="189"/>
      <c r="N76" s="189"/>
      <c r="O76" s="189"/>
      <c r="P76" s="189"/>
      <c r="Q76" s="189"/>
      <c r="R76" s="189"/>
      <c r="S76" s="189"/>
      <c r="T76" s="189"/>
      <c r="U76" s="189"/>
      <c r="V76" s="189"/>
      <c r="W76" s="189"/>
      <c r="X76" s="189"/>
      <c r="Y76" s="189"/>
      <c r="Z76" s="189"/>
      <c r="AA76" s="189"/>
      <c r="AB76" s="189"/>
    </row>
    <row r="77" spans="1:28" ht="15.75" customHeight="1" x14ac:dyDescent="0.25">
      <c r="A77" s="30"/>
      <c r="B77" s="212" t="s">
        <v>405</v>
      </c>
      <c r="C77" s="214" t="s">
        <v>400</v>
      </c>
      <c r="D77" s="214">
        <v>3</v>
      </c>
      <c r="E77" s="214">
        <v>3</v>
      </c>
      <c r="F77" s="204"/>
      <c r="G77" s="204"/>
      <c r="H77" s="204"/>
      <c r="I77" s="204"/>
      <c r="J77" s="31"/>
      <c r="K77" s="189"/>
      <c r="L77" s="189"/>
      <c r="M77" s="189"/>
      <c r="N77" s="189"/>
      <c r="O77" s="189"/>
      <c r="P77" s="189"/>
      <c r="Q77" s="189"/>
      <c r="R77" s="189"/>
      <c r="S77" s="189"/>
      <c r="T77" s="189"/>
      <c r="U77" s="189"/>
      <c r="V77" s="189"/>
      <c r="W77" s="189"/>
      <c r="X77" s="189"/>
      <c r="Y77" s="189"/>
      <c r="Z77" s="189"/>
      <c r="AA77" s="189"/>
      <c r="AB77" s="189"/>
    </row>
    <row r="78" spans="1:28" ht="15.75" customHeight="1" x14ac:dyDescent="0.25">
      <c r="A78" s="30"/>
      <c r="B78" s="782" t="s">
        <v>1082</v>
      </c>
      <c r="C78" s="786"/>
      <c r="D78" s="786"/>
      <c r="E78" s="786"/>
      <c r="F78" s="621"/>
      <c r="G78" s="622"/>
      <c r="H78" s="204"/>
      <c r="I78" s="204"/>
      <c r="J78" s="31"/>
      <c r="K78" s="189"/>
      <c r="L78" s="189"/>
      <c r="M78" s="189"/>
      <c r="N78" s="189"/>
      <c r="O78" s="189"/>
      <c r="P78" s="189"/>
      <c r="Q78" s="189"/>
      <c r="R78" s="189"/>
      <c r="S78" s="189"/>
      <c r="T78" s="189"/>
      <c r="U78" s="189"/>
      <c r="V78" s="189"/>
      <c r="W78" s="189"/>
      <c r="X78" s="189"/>
      <c r="Y78" s="189"/>
      <c r="Z78" s="189"/>
      <c r="AA78" s="189"/>
      <c r="AB78" s="189"/>
    </row>
    <row r="79" spans="1:28" ht="15.75" customHeight="1" x14ac:dyDescent="0.25">
      <c r="A79" s="30"/>
      <c r="B79" s="782" t="s">
        <v>1078</v>
      </c>
      <c r="C79" s="787"/>
      <c r="D79" s="787"/>
      <c r="E79" s="787"/>
      <c r="F79" s="621"/>
      <c r="G79" s="622"/>
      <c r="H79" s="204"/>
      <c r="I79" s="204"/>
      <c r="J79" s="31"/>
      <c r="K79" s="189"/>
      <c r="L79" s="189"/>
      <c r="M79" s="189"/>
      <c r="N79" s="189"/>
      <c r="O79" s="189"/>
      <c r="P79" s="189"/>
      <c r="Q79" s="189"/>
      <c r="R79" s="189"/>
      <c r="S79" s="189"/>
      <c r="T79" s="189"/>
      <c r="U79" s="189"/>
      <c r="V79" s="189"/>
      <c r="W79" s="189"/>
      <c r="X79" s="189"/>
      <c r="Y79" s="189"/>
      <c r="Z79" s="189"/>
      <c r="AA79" s="189"/>
      <c r="AB79" s="189"/>
    </row>
    <row r="80" spans="1:28" ht="15" customHeight="1" x14ac:dyDescent="0.25">
      <c r="A80" s="30"/>
      <c r="B80" s="31"/>
      <c r="C80" s="204"/>
      <c r="D80" s="204"/>
      <c r="E80" s="204"/>
      <c r="F80" s="204"/>
      <c r="G80" s="204"/>
      <c r="H80" s="204"/>
      <c r="I80" s="204"/>
      <c r="J80" s="31"/>
      <c r="K80" s="189"/>
      <c r="L80" s="189"/>
      <c r="M80" s="189"/>
      <c r="N80" s="189"/>
      <c r="O80" s="189"/>
      <c r="P80" s="189"/>
      <c r="Q80" s="189"/>
      <c r="R80" s="189"/>
      <c r="S80" s="189"/>
      <c r="T80" s="189"/>
      <c r="U80" s="189"/>
      <c r="V80" s="189"/>
      <c r="W80" s="189"/>
      <c r="X80" s="189"/>
      <c r="Y80" s="189"/>
      <c r="Z80" s="189"/>
      <c r="AA80" s="189"/>
      <c r="AB80" s="189"/>
    </row>
    <row r="81" spans="1:28" ht="15.75" customHeight="1" x14ac:dyDescent="0.25">
      <c r="A81" s="30" t="s">
        <v>150</v>
      </c>
      <c r="B81" s="32" t="s">
        <v>950</v>
      </c>
      <c r="D81" s="215"/>
      <c r="E81" s="215"/>
      <c r="F81" s="215"/>
      <c r="G81" s="31"/>
      <c r="H81" s="204"/>
      <c r="I81" s="204"/>
      <c r="J81" s="31"/>
      <c r="K81" s="189"/>
      <c r="L81" s="189"/>
      <c r="M81" s="189"/>
      <c r="N81" s="189"/>
      <c r="O81" s="189"/>
      <c r="P81" s="189"/>
      <c r="Q81" s="189"/>
      <c r="R81" s="189"/>
      <c r="S81" s="189"/>
      <c r="T81" s="189"/>
      <c r="U81" s="189"/>
      <c r="V81" s="189"/>
      <c r="W81" s="189"/>
      <c r="X81" s="189"/>
      <c r="Y81" s="189"/>
      <c r="Z81" s="189"/>
      <c r="AA81" s="189"/>
      <c r="AB81" s="189"/>
    </row>
    <row r="82" spans="1:28" ht="15.75" customHeight="1" x14ac:dyDescent="0.25">
      <c r="A82" s="30"/>
      <c r="B82" s="34" t="s">
        <v>58</v>
      </c>
      <c r="C82" s="244" t="s">
        <v>377</v>
      </c>
      <c r="D82" s="244" t="s">
        <v>296</v>
      </c>
      <c r="E82" s="244" t="s">
        <v>378</v>
      </c>
      <c r="F82" s="244" t="s">
        <v>27</v>
      </c>
      <c r="G82" s="244" t="s">
        <v>36</v>
      </c>
      <c r="H82" s="204"/>
      <c r="I82" s="204"/>
      <c r="J82" s="31"/>
      <c r="K82" s="189"/>
      <c r="L82" s="189"/>
      <c r="M82" s="189"/>
      <c r="N82" s="189"/>
      <c r="O82" s="189"/>
      <c r="P82" s="189"/>
      <c r="Q82" s="189"/>
      <c r="R82" s="189"/>
      <c r="S82" s="189"/>
      <c r="T82" s="189"/>
      <c r="U82" s="189"/>
      <c r="V82" s="189"/>
      <c r="W82" s="189"/>
      <c r="X82" s="189"/>
      <c r="Y82" s="189"/>
      <c r="Z82" s="189"/>
      <c r="AA82" s="189"/>
      <c r="AB82" s="189"/>
    </row>
    <row r="83" spans="1:28" ht="15.75" customHeight="1" x14ac:dyDescent="0.25">
      <c r="A83" s="805"/>
      <c r="B83" s="34" t="s">
        <v>5</v>
      </c>
      <c r="C83" s="34">
        <v>1347.9</v>
      </c>
      <c r="D83" s="34">
        <v>5597.6</v>
      </c>
      <c r="E83" s="351">
        <v>2651.7</v>
      </c>
      <c r="F83" s="34">
        <v>245</v>
      </c>
      <c r="G83" s="351">
        <v>9842.2000000000007</v>
      </c>
      <c r="H83" s="204"/>
      <c r="I83" s="204"/>
      <c r="J83" s="31"/>
      <c r="K83" s="189"/>
      <c r="L83" s="189"/>
      <c r="M83" s="189"/>
      <c r="N83" s="189"/>
      <c r="O83" s="189"/>
      <c r="P83" s="189"/>
      <c r="Q83" s="189"/>
      <c r="R83" s="189"/>
      <c r="S83" s="189"/>
      <c r="T83" s="189"/>
      <c r="U83" s="189"/>
      <c r="V83" s="189"/>
      <c r="W83" s="189"/>
      <c r="X83" s="189"/>
      <c r="Y83" s="189"/>
      <c r="Z83" s="189"/>
      <c r="AA83" s="189"/>
      <c r="AB83" s="189"/>
    </row>
    <row r="84" spans="1:28" ht="15.75" customHeight="1" x14ac:dyDescent="0.25">
      <c r="A84" s="805"/>
      <c r="B84" s="34" t="s">
        <v>6</v>
      </c>
      <c r="C84" s="34">
        <v>140</v>
      </c>
      <c r="D84" s="34">
        <v>631</v>
      </c>
      <c r="E84" s="351">
        <v>124</v>
      </c>
      <c r="F84" s="34">
        <v>43</v>
      </c>
      <c r="G84" s="351">
        <v>938</v>
      </c>
      <c r="H84" s="204"/>
      <c r="I84" s="204"/>
      <c r="J84" s="31"/>
      <c r="K84" s="189"/>
      <c r="L84" s="189"/>
      <c r="M84" s="189"/>
      <c r="N84" s="189"/>
      <c r="O84" s="189"/>
      <c r="P84" s="189"/>
      <c r="Q84" s="189"/>
      <c r="R84" s="189"/>
      <c r="S84" s="189"/>
      <c r="T84" s="189"/>
      <c r="U84" s="189"/>
      <c r="V84" s="189"/>
      <c r="W84" s="189"/>
      <c r="X84" s="189"/>
      <c r="Y84" s="189"/>
      <c r="Z84" s="189"/>
      <c r="AA84" s="189"/>
      <c r="AB84" s="189"/>
    </row>
    <row r="85" spans="1:28" ht="15" customHeight="1" x14ac:dyDescent="0.25">
      <c r="A85" s="30"/>
      <c r="B85" s="717" t="s">
        <v>1075</v>
      </c>
      <c r="C85" s="623"/>
      <c r="D85" s="623"/>
      <c r="E85" s="623"/>
      <c r="F85" s="623"/>
      <c r="G85" s="623"/>
      <c r="H85" s="204"/>
      <c r="I85" s="204"/>
      <c r="J85" s="31"/>
      <c r="K85" s="189"/>
      <c r="L85" s="189"/>
      <c r="M85" s="189"/>
      <c r="N85" s="189"/>
      <c r="O85" s="189"/>
      <c r="P85" s="189"/>
      <c r="Q85" s="189"/>
      <c r="R85" s="189"/>
      <c r="S85" s="189"/>
      <c r="T85" s="189"/>
      <c r="U85" s="189"/>
      <c r="V85" s="189"/>
      <c r="W85" s="189"/>
      <c r="X85" s="189"/>
      <c r="Y85" s="189"/>
      <c r="Z85" s="189"/>
      <c r="AA85" s="189"/>
      <c r="AB85" s="189"/>
    </row>
    <row r="86" spans="1:28" ht="15" customHeight="1" x14ac:dyDescent="0.25">
      <c r="A86" s="30"/>
      <c r="B86" s="782" t="s">
        <v>1078</v>
      </c>
      <c r="C86" s="204"/>
      <c r="D86" s="204"/>
      <c r="E86" s="204"/>
      <c r="F86" s="204"/>
      <c r="G86" s="204"/>
      <c r="H86" s="204"/>
      <c r="I86" s="204"/>
      <c r="J86" s="31"/>
      <c r="K86" s="189"/>
      <c r="L86" s="189"/>
      <c r="M86" s="189"/>
      <c r="N86" s="189"/>
      <c r="O86" s="189"/>
      <c r="P86" s="189"/>
      <c r="Q86" s="189"/>
      <c r="R86" s="189"/>
      <c r="S86" s="189"/>
      <c r="T86" s="189"/>
      <c r="U86" s="189"/>
      <c r="V86" s="189"/>
      <c r="W86" s="189"/>
      <c r="X86" s="189"/>
      <c r="Y86" s="189"/>
      <c r="Z86" s="189"/>
      <c r="AA86" s="189"/>
      <c r="AB86" s="189"/>
    </row>
    <row r="87" spans="1:28" ht="15" customHeight="1" x14ac:dyDescent="0.25">
      <c r="A87" s="30"/>
      <c r="B87" s="782"/>
      <c r="C87" s="204"/>
      <c r="D87" s="204"/>
      <c r="E87" s="204"/>
      <c r="F87" s="204"/>
      <c r="G87" s="204"/>
      <c r="H87" s="204"/>
      <c r="I87" s="204"/>
      <c r="J87" s="31"/>
      <c r="K87" s="189"/>
      <c r="L87" s="189"/>
      <c r="M87" s="189"/>
      <c r="N87" s="189"/>
      <c r="O87" s="189"/>
      <c r="P87" s="189"/>
      <c r="Q87" s="189"/>
      <c r="R87" s="189"/>
      <c r="S87" s="189"/>
      <c r="T87" s="189"/>
      <c r="U87" s="189"/>
      <c r="V87" s="189"/>
      <c r="W87" s="189"/>
      <c r="X87" s="189"/>
      <c r="Y87" s="189"/>
      <c r="Z87" s="189"/>
      <c r="AA87" s="189"/>
      <c r="AB87" s="189"/>
    </row>
    <row r="88" spans="1:28" ht="15.75" customHeight="1" x14ac:dyDescent="0.25">
      <c r="A88" s="30" t="s">
        <v>151</v>
      </c>
      <c r="B88" s="32" t="s">
        <v>951</v>
      </c>
      <c r="D88" s="215"/>
      <c r="E88" s="215"/>
      <c r="F88" s="215"/>
      <c r="G88" s="31"/>
      <c r="H88" s="204"/>
      <c r="I88" s="204"/>
      <c r="J88" s="31"/>
      <c r="K88" s="189"/>
      <c r="L88" s="189"/>
      <c r="M88" s="189"/>
      <c r="N88" s="189"/>
      <c r="O88" s="189"/>
      <c r="P88" s="189"/>
      <c r="Q88" s="189"/>
      <c r="R88" s="189"/>
      <c r="S88" s="189"/>
      <c r="T88" s="189"/>
      <c r="U88" s="189"/>
      <c r="V88" s="189"/>
      <c r="W88" s="189"/>
      <c r="X88" s="189"/>
      <c r="Y88" s="189"/>
      <c r="Z88" s="189"/>
      <c r="AA88" s="189"/>
      <c r="AB88" s="189"/>
    </row>
    <row r="89" spans="1:28" ht="15.75" customHeight="1" x14ac:dyDescent="0.25">
      <c r="B89" s="34" t="s">
        <v>58</v>
      </c>
      <c r="C89" s="244" t="s">
        <v>377</v>
      </c>
      <c r="D89" s="244" t="s">
        <v>296</v>
      </c>
      <c r="E89" s="244" t="s">
        <v>378</v>
      </c>
      <c r="F89" s="244" t="s">
        <v>27</v>
      </c>
      <c r="G89" s="244" t="s">
        <v>36</v>
      </c>
      <c r="H89" s="204"/>
      <c r="I89" s="204"/>
      <c r="J89" s="31"/>
      <c r="K89" s="189"/>
      <c r="L89" s="189"/>
      <c r="M89" s="189"/>
      <c r="N89" s="189"/>
      <c r="O89" s="189"/>
      <c r="P89" s="189"/>
      <c r="Q89" s="189"/>
      <c r="R89" s="189"/>
      <c r="S89" s="189"/>
      <c r="T89" s="189"/>
      <c r="U89" s="189"/>
      <c r="V89" s="189"/>
      <c r="W89" s="189"/>
      <c r="X89" s="189"/>
      <c r="Y89" s="189"/>
      <c r="Z89" s="189"/>
      <c r="AA89" s="189"/>
      <c r="AB89" s="189"/>
    </row>
    <row r="90" spans="1:28" ht="15.75" customHeight="1" x14ac:dyDescent="0.25">
      <c r="B90" s="34" t="s">
        <v>3</v>
      </c>
      <c r="C90" s="34">
        <v>653</v>
      </c>
      <c r="D90" s="34">
        <v>1466</v>
      </c>
      <c r="E90" s="351">
        <v>365</v>
      </c>
      <c r="F90" s="34">
        <v>296</v>
      </c>
      <c r="G90" s="351">
        <v>2780</v>
      </c>
      <c r="H90" s="204"/>
      <c r="I90" s="204"/>
      <c r="J90" s="31"/>
      <c r="K90" s="189"/>
      <c r="L90" s="189"/>
      <c r="M90" s="189"/>
      <c r="N90" s="189"/>
      <c r="O90" s="189"/>
      <c r="P90" s="189"/>
      <c r="Q90" s="189"/>
      <c r="R90" s="189"/>
      <c r="S90" s="189"/>
      <c r="T90" s="189"/>
      <c r="U90" s="189"/>
      <c r="V90" s="189"/>
      <c r="W90" s="189"/>
      <c r="X90" s="189"/>
      <c r="Y90" s="189"/>
      <c r="Z90" s="189"/>
      <c r="AA90" s="189"/>
      <c r="AB90" s="189"/>
    </row>
    <row r="91" spans="1:28" ht="15.75" customHeight="1" x14ac:dyDescent="0.25">
      <c r="B91" s="34" t="s">
        <v>94</v>
      </c>
      <c r="C91" s="34">
        <v>72</v>
      </c>
      <c r="D91" s="34">
        <v>187</v>
      </c>
      <c r="E91" s="351">
        <v>36</v>
      </c>
      <c r="F91" s="34">
        <v>91</v>
      </c>
      <c r="G91" s="351">
        <v>386</v>
      </c>
      <c r="H91" s="204"/>
      <c r="I91" s="204"/>
      <c r="J91" s="31"/>
      <c r="K91" s="189"/>
      <c r="L91" s="189"/>
      <c r="M91" s="189"/>
      <c r="N91" s="189"/>
      <c r="O91" s="189"/>
      <c r="P91" s="189"/>
      <c r="Q91" s="189"/>
      <c r="R91" s="189"/>
      <c r="S91" s="189"/>
      <c r="T91" s="189"/>
      <c r="U91" s="189"/>
      <c r="V91" s="189"/>
      <c r="W91" s="189"/>
      <c r="X91" s="189"/>
      <c r="Y91" s="189"/>
      <c r="Z91" s="189"/>
      <c r="AA91" s="189"/>
      <c r="AB91" s="189"/>
    </row>
    <row r="92" spans="1:28" ht="15" customHeight="1" x14ac:dyDescent="0.25">
      <c r="A92" s="30"/>
      <c r="B92" s="31" t="s">
        <v>1077</v>
      </c>
      <c r="C92" s="204"/>
      <c r="D92" s="204"/>
      <c r="E92" s="204"/>
      <c r="F92" s="204"/>
      <c r="G92" s="204"/>
      <c r="H92" s="204"/>
      <c r="I92" s="204"/>
      <c r="J92" s="31"/>
      <c r="K92" s="189"/>
      <c r="L92" s="189"/>
      <c r="M92" s="189"/>
      <c r="N92" s="189"/>
      <c r="O92" s="189"/>
      <c r="P92" s="189"/>
      <c r="Q92" s="189"/>
      <c r="R92" s="189"/>
      <c r="S92" s="189"/>
      <c r="T92" s="189"/>
      <c r="U92" s="189"/>
      <c r="V92" s="189"/>
      <c r="W92" s="189"/>
      <c r="X92" s="189"/>
      <c r="Y92" s="189"/>
      <c r="Z92" s="189"/>
      <c r="AA92" s="189"/>
      <c r="AB92" s="189"/>
    </row>
    <row r="93" spans="1:28" ht="15" customHeight="1" x14ac:dyDescent="0.25">
      <c r="A93" s="30"/>
      <c r="B93" s="782" t="s">
        <v>1078</v>
      </c>
      <c r="C93" s="204"/>
      <c r="D93" s="204"/>
      <c r="E93" s="204"/>
      <c r="F93" s="204"/>
      <c r="G93" s="204"/>
      <c r="H93" s="204"/>
      <c r="I93" s="204"/>
      <c r="J93" s="31"/>
      <c r="K93" s="189"/>
      <c r="L93" s="189"/>
      <c r="M93" s="189"/>
      <c r="N93" s="189"/>
      <c r="O93" s="189"/>
      <c r="P93" s="189"/>
      <c r="Q93" s="189"/>
      <c r="R93" s="189"/>
      <c r="S93" s="189"/>
      <c r="T93" s="189"/>
      <c r="U93" s="189"/>
      <c r="V93" s="189"/>
      <c r="W93" s="189"/>
      <c r="X93" s="189"/>
      <c r="Y93" s="189"/>
      <c r="Z93" s="189"/>
      <c r="AA93" s="189"/>
      <c r="AB93" s="189"/>
    </row>
    <row r="94" spans="1:28" ht="15" customHeight="1" x14ac:dyDescent="0.25">
      <c r="A94" s="30"/>
      <c r="B94" s="782"/>
      <c r="C94" s="204"/>
      <c r="D94" s="204"/>
      <c r="E94" s="204"/>
      <c r="F94" s="204"/>
      <c r="G94" s="204"/>
      <c r="H94" s="204"/>
      <c r="I94" s="204"/>
      <c r="J94" s="31"/>
      <c r="K94" s="189"/>
      <c r="L94" s="189"/>
      <c r="M94" s="189"/>
      <c r="N94" s="189"/>
      <c r="O94" s="189"/>
      <c r="P94" s="189"/>
      <c r="Q94" s="189"/>
      <c r="R94" s="189"/>
      <c r="S94" s="189"/>
      <c r="T94" s="189"/>
      <c r="U94" s="189"/>
      <c r="V94" s="189"/>
      <c r="W94" s="189"/>
      <c r="X94" s="189"/>
      <c r="Y94" s="189"/>
      <c r="Z94" s="189"/>
      <c r="AA94" s="189"/>
      <c r="AB94" s="189"/>
    </row>
    <row r="95" spans="1:28" ht="15.75" customHeight="1" x14ac:dyDescent="0.25">
      <c r="A95" s="30" t="s">
        <v>407</v>
      </c>
      <c r="B95" s="32" t="s">
        <v>952</v>
      </c>
      <c r="I95" s="204"/>
      <c r="J95" s="31"/>
      <c r="K95" s="189"/>
      <c r="L95" s="189"/>
      <c r="M95" s="189"/>
      <c r="N95" s="189"/>
      <c r="O95" s="189"/>
      <c r="P95" s="189"/>
      <c r="Q95" s="189"/>
      <c r="R95" s="189"/>
      <c r="S95" s="189"/>
      <c r="T95" s="189"/>
      <c r="U95" s="189"/>
      <c r="V95" s="189"/>
      <c r="W95" s="189"/>
      <c r="X95" s="189"/>
      <c r="Y95" s="189"/>
      <c r="Z95" s="189"/>
      <c r="AA95" s="189"/>
      <c r="AB95" s="189"/>
    </row>
    <row r="96" spans="1:28" ht="15.75" customHeight="1" x14ac:dyDescent="0.25">
      <c r="A96" s="30"/>
      <c r="B96" s="34" t="s">
        <v>58</v>
      </c>
      <c r="C96" s="244" t="s">
        <v>377</v>
      </c>
      <c r="D96" s="244" t="s">
        <v>296</v>
      </c>
      <c r="E96" s="244" t="s">
        <v>378</v>
      </c>
      <c r="F96" s="244" t="s">
        <v>27</v>
      </c>
      <c r="G96" s="244" t="s">
        <v>36</v>
      </c>
      <c r="I96" s="204"/>
      <c r="J96" s="31"/>
      <c r="K96" s="189"/>
      <c r="L96" s="189"/>
      <c r="M96" s="189"/>
      <c r="N96" s="189"/>
      <c r="O96" s="189"/>
      <c r="P96" s="189"/>
      <c r="Q96" s="189"/>
      <c r="R96" s="189"/>
      <c r="S96" s="189"/>
      <c r="T96" s="189"/>
      <c r="U96" s="189"/>
      <c r="V96" s="189"/>
      <c r="W96" s="189"/>
      <c r="X96" s="189"/>
      <c r="Y96" s="189"/>
      <c r="Z96" s="189"/>
      <c r="AA96" s="189"/>
      <c r="AB96" s="189"/>
    </row>
    <row r="97" spans="1:28" ht="15.75" customHeight="1" x14ac:dyDescent="0.25">
      <c r="A97" s="734"/>
      <c r="B97" s="34" t="s">
        <v>9</v>
      </c>
      <c r="C97" s="36">
        <v>1.9444444444444444</v>
      </c>
      <c r="D97" s="36">
        <v>3.3743315508021392</v>
      </c>
      <c r="E97" s="36">
        <v>3.4444444444444446</v>
      </c>
      <c r="F97" s="36">
        <v>0.47252747252747251</v>
      </c>
      <c r="G97" s="36">
        <v>2.4300518134715028</v>
      </c>
      <c r="I97" s="204"/>
      <c r="J97" s="31"/>
      <c r="K97" s="189"/>
      <c r="L97" s="189"/>
      <c r="M97" s="189"/>
      <c r="N97" s="189"/>
      <c r="O97" s="189"/>
      <c r="P97" s="189"/>
      <c r="Q97" s="189"/>
      <c r="R97" s="189"/>
      <c r="S97" s="189"/>
      <c r="T97" s="189"/>
      <c r="U97" s="189"/>
      <c r="V97" s="189"/>
      <c r="W97" s="189"/>
      <c r="X97" s="189"/>
      <c r="Y97" s="189"/>
      <c r="Z97" s="189"/>
      <c r="AA97" s="189"/>
      <c r="AB97" s="189"/>
    </row>
    <row r="98" spans="1:28" ht="15" customHeight="1" x14ac:dyDescent="0.25">
      <c r="B98" s="782" t="s">
        <v>1078</v>
      </c>
      <c r="H98" s="216"/>
      <c r="I98" s="204"/>
      <c r="J98" s="31"/>
      <c r="K98" s="189"/>
      <c r="L98" s="189"/>
      <c r="M98" s="189"/>
      <c r="N98" s="189"/>
      <c r="O98" s="189"/>
      <c r="P98" s="189"/>
      <c r="Q98" s="189"/>
      <c r="R98" s="189"/>
      <c r="S98" s="189"/>
      <c r="T98" s="189"/>
      <c r="U98" s="189"/>
      <c r="V98" s="189"/>
      <c r="W98" s="189"/>
      <c r="X98" s="189"/>
      <c r="Y98" s="189"/>
      <c r="Z98" s="189"/>
      <c r="AA98" s="189"/>
      <c r="AB98" s="189"/>
    </row>
    <row r="99" spans="1:28" ht="15" customHeight="1" x14ac:dyDescent="0.25">
      <c r="H99" s="198"/>
      <c r="I99" s="204"/>
      <c r="J99" s="31"/>
      <c r="K99" s="189"/>
      <c r="L99" s="189"/>
      <c r="M99" s="189"/>
      <c r="N99" s="189"/>
      <c r="O99" s="189"/>
      <c r="P99" s="189"/>
      <c r="Q99" s="189"/>
      <c r="R99" s="189"/>
      <c r="S99" s="189"/>
      <c r="T99" s="189"/>
      <c r="U99" s="189"/>
      <c r="V99" s="189"/>
      <c r="W99" s="189"/>
      <c r="X99" s="189"/>
      <c r="Y99" s="189"/>
      <c r="Z99" s="189"/>
      <c r="AA99" s="189"/>
      <c r="AB99" s="189"/>
    </row>
    <row r="100" spans="1:28" ht="15.75" customHeight="1" x14ac:dyDescent="0.25">
      <c r="A100" s="30" t="s">
        <v>408</v>
      </c>
      <c r="B100" s="32" t="s">
        <v>953</v>
      </c>
      <c r="I100" s="204"/>
      <c r="J100" s="31"/>
      <c r="K100" s="189"/>
      <c r="L100" s="189"/>
      <c r="M100" s="189"/>
      <c r="N100" s="189"/>
      <c r="O100" s="189"/>
      <c r="P100" s="189"/>
      <c r="Q100" s="189"/>
      <c r="R100" s="189"/>
      <c r="S100" s="189"/>
      <c r="T100" s="189"/>
      <c r="U100" s="189"/>
      <c r="V100" s="189"/>
      <c r="W100" s="189"/>
      <c r="X100" s="189"/>
      <c r="Y100" s="189"/>
      <c r="Z100" s="189"/>
      <c r="AA100" s="189"/>
      <c r="AB100" s="189"/>
    </row>
    <row r="101" spans="1:28" ht="15.75" customHeight="1" x14ac:dyDescent="0.25">
      <c r="B101" s="34" t="s">
        <v>58</v>
      </c>
      <c r="C101" s="244" t="s">
        <v>377</v>
      </c>
      <c r="D101" s="244" t="s">
        <v>296</v>
      </c>
      <c r="E101" s="244" t="s">
        <v>378</v>
      </c>
      <c r="F101" s="244" t="s">
        <v>27</v>
      </c>
      <c r="G101" s="244" t="s">
        <v>36</v>
      </c>
      <c r="I101" s="204"/>
      <c r="J101" s="31"/>
      <c r="K101" s="189"/>
      <c r="L101" s="189"/>
      <c r="M101" s="189"/>
      <c r="N101" s="189"/>
      <c r="O101" s="189"/>
      <c r="P101" s="189"/>
      <c r="Q101" s="189"/>
      <c r="R101" s="189"/>
      <c r="S101" s="189"/>
      <c r="T101" s="189"/>
      <c r="U101" s="189"/>
      <c r="V101" s="189"/>
      <c r="W101" s="189"/>
      <c r="X101" s="189"/>
      <c r="Y101" s="189"/>
      <c r="Z101" s="189"/>
      <c r="AA101" s="189"/>
      <c r="AB101" s="189"/>
    </row>
    <row r="102" spans="1:28" ht="15.75" customHeight="1" x14ac:dyDescent="0.25">
      <c r="B102" s="34" t="s">
        <v>394</v>
      </c>
      <c r="C102" s="336">
        <v>0.10386527190444395</v>
      </c>
      <c r="D102" s="336">
        <v>0.11272688294983564</v>
      </c>
      <c r="E102" s="336">
        <v>4.676245427461629E-2</v>
      </c>
      <c r="F102" s="336">
        <v>0.17551020408163265</v>
      </c>
      <c r="G102" s="336">
        <v>9.5303895470524883E-2</v>
      </c>
      <c r="H102" s="624"/>
      <c r="I102" s="625"/>
      <c r="J102" s="31"/>
      <c r="K102" s="189"/>
      <c r="L102" s="189"/>
      <c r="M102" s="189"/>
      <c r="N102" s="189"/>
      <c r="O102" s="189"/>
      <c r="P102" s="189"/>
      <c r="Q102" s="189"/>
      <c r="R102" s="189"/>
      <c r="S102" s="189"/>
      <c r="T102" s="189"/>
      <c r="U102" s="189"/>
      <c r="V102" s="189"/>
      <c r="W102" s="189"/>
      <c r="X102" s="189"/>
      <c r="Y102" s="189"/>
      <c r="Z102" s="189"/>
      <c r="AA102" s="189"/>
      <c r="AB102" s="189"/>
    </row>
    <row r="103" spans="1:28" ht="15.75" customHeight="1" x14ac:dyDescent="0.25">
      <c r="B103" s="34" t="s">
        <v>329</v>
      </c>
      <c r="C103" s="336">
        <v>0.11026033690658499</v>
      </c>
      <c r="D103" s="336">
        <v>0.12755798090040929</v>
      </c>
      <c r="E103" s="336">
        <v>9.8630136986301367E-2</v>
      </c>
      <c r="F103" s="336">
        <v>0.30743243243243246</v>
      </c>
      <c r="G103" s="336">
        <v>0.13884892086330936</v>
      </c>
      <c r="I103" s="626"/>
      <c r="J103" s="31"/>
      <c r="K103" s="189"/>
      <c r="L103" s="189"/>
      <c r="M103" s="189"/>
      <c r="N103" s="189"/>
      <c r="O103" s="189"/>
      <c r="P103" s="189"/>
      <c r="Q103" s="189"/>
      <c r="R103" s="189"/>
      <c r="S103" s="189"/>
      <c r="T103" s="189"/>
      <c r="U103" s="189"/>
      <c r="V103" s="189"/>
      <c r="W103" s="189"/>
      <c r="X103" s="189"/>
      <c r="Y103" s="189"/>
      <c r="Z103" s="189"/>
      <c r="AA103" s="189"/>
      <c r="AB103" s="189"/>
    </row>
    <row r="104" spans="1:28" ht="15" customHeight="1" x14ac:dyDescent="0.25">
      <c r="B104" s="548" t="s">
        <v>1083</v>
      </c>
      <c r="C104" s="203"/>
      <c r="D104" s="203"/>
      <c r="E104" s="203"/>
      <c r="F104" s="203"/>
      <c r="G104" s="203"/>
      <c r="I104" s="626"/>
      <c r="J104" s="31"/>
      <c r="K104" s="189"/>
      <c r="L104" s="189"/>
      <c r="M104" s="189"/>
      <c r="N104" s="189"/>
      <c r="O104" s="189"/>
      <c r="P104" s="189"/>
      <c r="Q104" s="189"/>
      <c r="R104" s="189"/>
      <c r="S104" s="189"/>
      <c r="T104" s="189"/>
      <c r="U104" s="189"/>
      <c r="V104" s="189"/>
      <c r="W104" s="189"/>
      <c r="X104" s="189"/>
      <c r="Y104" s="189"/>
      <c r="Z104" s="189"/>
      <c r="AA104" s="189"/>
      <c r="AB104" s="189"/>
    </row>
    <row r="105" spans="1:28" ht="15" customHeight="1" x14ac:dyDescent="0.25">
      <c r="B105" s="782" t="s">
        <v>1078</v>
      </c>
      <c r="C105" s="31"/>
      <c r="D105" s="31"/>
      <c r="E105" s="31"/>
      <c r="F105" s="31"/>
      <c r="G105" s="31"/>
      <c r="I105" s="204"/>
      <c r="J105" s="31"/>
      <c r="K105" s="189"/>
      <c r="L105" s="189"/>
      <c r="M105" s="189"/>
      <c r="N105" s="189"/>
      <c r="O105" s="189"/>
      <c r="P105" s="189"/>
      <c r="Q105" s="189"/>
      <c r="R105" s="189"/>
      <c r="S105" s="189"/>
      <c r="T105" s="189"/>
      <c r="U105" s="189"/>
      <c r="V105" s="189"/>
      <c r="W105" s="189"/>
      <c r="X105" s="189"/>
      <c r="Y105" s="189"/>
      <c r="Z105" s="189"/>
      <c r="AA105" s="189"/>
      <c r="AB105" s="189"/>
    </row>
    <row r="106" spans="1:28" ht="15" customHeight="1" x14ac:dyDescent="0.25">
      <c r="B106" s="782"/>
      <c r="C106" s="31"/>
      <c r="D106" s="31"/>
      <c r="E106" s="31"/>
      <c r="F106" s="31"/>
      <c r="G106" s="31"/>
      <c r="I106" s="204"/>
      <c r="J106" s="31"/>
      <c r="K106" s="189"/>
      <c r="L106" s="189"/>
      <c r="M106" s="189"/>
      <c r="N106" s="189"/>
      <c r="O106" s="189"/>
      <c r="P106" s="189"/>
      <c r="Q106" s="189"/>
      <c r="R106" s="189"/>
      <c r="S106" s="189"/>
      <c r="T106" s="189"/>
      <c r="U106" s="189"/>
      <c r="V106" s="189"/>
      <c r="W106" s="189"/>
      <c r="X106" s="189"/>
      <c r="Y106" s="189"/>
      <c r="Z106" s="189"/>
      <c r="AA106" s="189"/>
      <c r="AB106" s="189"/>
    </row>
    <row r="107" spans="1:28" ht="15" customHeight="1" x14ac:dyDescent="0.3">
      <c r="A107" s="607" t="s">
        <v>961</v>
      </c>
      <c r="B107" s="623"/>
      <c r="C107" s="31"/>
      <c r="D107" s="31"/>
      <c r="E107" s="31"/>
      <c r="F107" s="31"/>
      <c r="G107" s="31"/>
      <c r="I107" s="204"/>
      <c r="J107" s="31"/>
      <c r="K107" s="189"/>
      <c r="L107" s="189"/>
      <c r="M107" s="189"/>
      <c r="N107" s="189"/>
      <c r="O107" s="189"/>
      <c r="P107" s="189"/>
      <c r="Q107" s="189"/>
      <c r="R107" s="189"/>
      <c r="S107" s="189"/>
      <c r="T107" s="189"/>
      <c r="U107" s="189"/>
      <c r="V107" s="189"/>
      <c r="W107" s="189"/>
      <c r="X107" s="189"/>
      <c r="Y107" s="189"/>
      <c r="Z107" s="189"/>
      <c r="AA107" s="189"/>
      <c r="AB107" s="189"/>
    </row>
    <row r="108" spans="1:28" ht="15" customHeight="1" x14ac:dyDescent="0.25">
      <c r="A108" s="30" t="s">
        <v>954</v>
      </c>
      <c r="B108" s="806" t="s">
        <v>955</v>
      </c>
      <c r="C108" s="806"/>
      <c r="D108" s="806"/>
      <c r="E108" s="806"/>
      <c r="F108" s="806"/>
      <c r="G108" s="806"/>
      <c r="K108" s="189"/>
      <c r="L108" s="189"/>
      <c r="M108" s="189"/>
      <c r="N108" s="189"/>
      <c r="O108" s="189"/>
      <c r="P108" s="189"/>
      <c r="Q108" s="189"/>
      <c r="R108" s="189"/>
      <c r="S108" s="189"/>
      <c r="T108" s="189"/>
      <c r="U108" s="189"/>
      <c r="V108" s="189"/>
      <c r="W108" s="189"/>
      <c r="X108" s="189"/>
      <c r="Y108" s="189"/>
      <c r="Z108" s="189"/>
      <c r="AA108" s="189"/>
      <c r="AB108" s="189"/>
    </row>
    <row r="109" spans="1:28" ht="15" customHeight="1" x14ac:dyDescent="0.25">
      <c r="A109" s="247"/>
      <c r="B109" s="806"/>
      <c r="C109" s="806"/>
      <c r="D109" s="806"/>
      <c r="E109" s="806"/>
      <c r="F109" s="806"/>
      <c r="G109" s="806"/>
      <c r="K109" s="189"/>
      <c r="L109" s="189"/>
      <c r="M109" s="189"/>
      <c r="N109" s="189"/>
      <c r="O109" s="189"/>
      <c r="P109" s="189"/>
      <c r="Q109" s="189"/>
      <c r="R109" s="189"/>
      <c r="S109" s="189"/>
      <c r="T109" s="189"/>
      <c r="U109" s="189"/>
      <c r="V109" s="189"/>
      <c r="W109" s="189"/>
      <c r="X109" s="189"/>
      <c r="Y109" s="189"/>
      <c r="Z109" s="189"/>
      <c r="AA109" s="189"/>
      <c r="AB109" s="189"/>
    </row>
    <row r="110" spans="1:28" ht="15" customHeight="1" x14ac:dyDescent="0.25">
      <c r="A110" s="247"/>
      <c r="B110" s="806"/>
      <c r="C110" s="806"/>
      <c r="D110" s="806"/>
      <c r="E110" s="806"/>
      <c r="F110" s="806"/>
      <c r="G110" s="806"/>
      <c r="K110" s="189"/>
      <c r="L110" s="189"/>
      <c r="M110" s="189"/>
      <c r="N110" s="189"/>
      <c r="O110" s="189"/>
      <c r="P110" s="189"/>
      <c r="Q110" s="189"/>
      <c r="R110" s="189"/>
      <c r="S110" s="189"/>
      <c r="T110" s="189"/>
      <c r="U110" s="189"/>
      <c r="V110" s="189"/>
      <c r="W110" s="189"/>
      <c r="X110" s="189"/>
      <c r="Y110" s="189"/>
      <c r="Z110" s="189"/>
      <c r="AA110" s="189"/>
      <c r="AB110" s="189"/>
    </row>
    <row r="111" spans="1:28" ht="15" customHeight="1" x14ac:dyDescent="0.25">
      <c r="A111" s="246"/>
      <c r="B111" s="246"/>
      <c r="C111" s="246"/>
      <c r="K111" s="189"/>
      <c r="L111" s="189"/>
      <c r="M111" s="189"/>
      <c r="N111" s="189"/>
      <c r="O111" s="189"/>
      <c r="P111" s="189"/>
      <c r="Q111" s="189"/>
      <c r="R111" s="189"/>
      <c r="S111" s="189"/>
      <c r="T111" s="189"/>
      <c r="U111" s="189"/>
      <c r="V111" s="189"/>
      <c r="W111" s="189"/>
      <c r="X111" s="189"/>
      <c r="Y111" s="189"/>
      <c r="Z111" s="189"/>
      <c r="AA111" s="189"/>
      <c r="AB111" s="189"/>
    </row>
    <row r="112" spans="1:28" ht="15.75" customHeight="1" x14ac:dyDescent="0.25">
      <c r="A112" s="30" t="s">
        <v>1057</v>
      </c>
      <c r="B112" s="30" t="s">
        <v>956</v>
      </c>
      <c r="E112" s="627"/>
      <c r="F112" s="627"/>
      <c r="K112" s="189"/>
      <c r="L112" s="189"/>
      <c r="M112" s="189"/>
      <c r="N112" s="189"/>
      <c r="O112" s="189"/>
      <c r="P112" s="189"/>
      <c r="Q112" s="189"/>
      <c r="R112" s="189"/>
      <c r="S112" s="189"/>
      <c r="T112" s="189"/>
      <c r="U112" s="189"/>
      <c r="V112" s="189"/>
      <c r="W112" s="189"/>
      <c r="X112" s="189"/>
      <c r="Y112" s="189"/>
      <c r="Z112" s="189"/>
      <c r="AA112" s="189"/>
      <c r="AB112" s="189"/>
    </row>
    <row r="113" spans="1:28" x14ac:dyDescent="0.25">
      <c r="A113" s="30"/>
      <c r="B113" s="34"/>
      <c r="C113" s="244" t="s">
        <v>409</v>
      </c>
      <c r="D113" s="230"/>
      <c r="E113" s="628"/>
      <c r="K113" s="189"/>
      <c r="L113" s="189"/>
      <c r="M113" s="189"/>
      <c r="N113" s="189"/>
      <c r="O113" s="189"/>
      <c r="P113" s="189"/>
      <c r="Q113" s="189"/>
      <c r="R113" s="189"/>
      <c r="S113" s="189"/>
      <c r="T113" s="189"/>
      <c r="U113" s="189"/>
      <c r="V113" s="189"/>
      <c r="W113" s="189"/>
      <c r="X113" s="189"/>
      <c r="Y113" s="189"/>
      <c r="Z113" s="189"/>
      <c r="AA113" s="189"/>
      <c r="AB113" s="189"/>
    </row>
    <row r="114" spans="1:28" x14ac:dyDescent="0.25">
      <c r="A114" s="30"/>
      <c r="B114" s="34" t="s">
        <v>5</v>
      </c>
      <c r="C114" s="34">
        <v>1753</v>
      </c>
      <c r="D114" s="31"/>
      <c r="E114" s="623"/>
      <c r="F114" s="629"/>
      <c r="K114" s="189"/>
      <c r="L114" s="189"/>
      <c r="M114" s="189"/>
      <c r="N114" s="189"/>
      <c r="O114" s="189"/>
      <c r="P114" s="189"/>
      <c r="Q114" s="189"/>
      <c r="R114" s="189"/>
      <c r="S114" s="189"/>
      <c r="T114" s="189"/>
      <c r="U114" s="189"/>
      <c r="V114" s="189"/>
      <c r="W114" s="189"/>
      <c r="X114" s="189"/>
      <c r="Y114" s="189"/>
      <c r="Z114" s="189"/>
      <c r="AA114" s="189"/>
      <c r="AB114" s="189"/>
    </row>
    <row r="115" spans="1:28" x14ac:dyDescent="0.25">
      <c r="A115" s="30"/>
      <c r="B115" s="34" t="s">
        <v>6</v>
      </c>
      <c r="C115" s="34">
        <v>121.7</v>
      </c>
      <c r="D115" s="31"/>
      <c r="E115" s="623"/>
      <c r="F115" s="629"/>
      <c r="K115" s="189"/>
      <c r="L115" s="189"/>
      <c r="M115" s="189"/>
      <c r="N115" s="189"/>
      <c r="O115" s="189"/>
      <c r="P115" s="189"/>
      <c r="Q115" s="189"/>
      <c r="R115" s="189"/>
      <c r="S115" s="189"/>
      <c r="T115" s="189"/>
      <c r="U115" s="189"/>
      <c r="V115" s="189"/>
      <c r="W115" s="189"/>
      <c r="X115" s="189"/>
      <c r="Y115" s="189"/>
      <c r="Z115" s="189"/>
      <c r="AA115" s="189"/>
      <c r="AB115" s="189"/>
    </row>
    <row r="116" spans="1:28" x14ac:dyDescent="0.25">
      <c r="A116" s="30"/>
      <c r="B116" s="34" t="s">
        <v>394</v>
      </c>
      <c r="C116" s="36">
        <v>6.9</v>
      </c>
      <c r="D116" s="171"/>
      <c r="E116" s="623"/>
      <c r="F116" s="629"/>
      <c r="K116" s="189"/>
      <c r="L116" s="189"/>
      <c r="M116" s="189"/>
      <c r="N116" s="189"/>
      <c r="O116" s="189"/>
      <c r="P116" s="189"/>
      <c r="Q116" s="189"/>
      <c r="R116" s="189"/>
      <c r="S116" s="189"/>
      <c r="T116" s="189"/>
      <c r="U116" s="189"/>
      <c r="V116" s="189"/>
      <c r="W116" s="189"/>
      <c r="X116" s="189"/>
      <c r="Y116" s="189"/>
      <c r="Z116" s="189"/>
      <c r="AA116" s="189"/>
      <c r="AB116" s="189"/>
    </row>
    <row r="117" spans="1:28" ht="15" customHeight="1" x14ac:dyDescent="0.25">
      <c r="A117" s="30"/>
      <c r="B117" s="842" t="s">
        <v>957</v>
      </c>
      <c r="C117" s="842"/>
      <c r="D117" s="842"/>
      <c r="E117" s="842"/>
      <c r="F117" s="842"/>
      <c r="G117" s="842"/>
      <c r="K117" s="189"/>
      <c r="L117" s="189"/>
      <c r="M117" s="189"/>
      <c r="N117" s="189"/>
      <c r="O117" s="189"/>
      <c r="P117" s="189"/>
      <c r="Q117" s="189"/>
      <c r="R117" s="189"/>
      <c r="S117" s="189"/>
      <c r="T117" s="189"/>
      <c r="U117" s="189"/>
      <c r="V117" s="189"/>
      <c r="W117" s="189"/>
      <c r="X117" s="189"/>
      <c r="Y117" s="189"/>
      <c r="Z117" s="189"/>
      <c r="AA117" s="189"/>
      <c r="AB117" s="189"/>
    </row>
    <row r="118" spans="1:28" x14ac:dyDescent="0.25">
      <c r="A118" s="30"/>
      <c r="B118" s="842"/>
      <c r="C118" s="842"/>
      <c r="D118" s="842"/>
      <c r="E118" s="842"/>
      <c r="F118" s="842"/>
      <c r="G118" s="842"/>
      <c r="K118" s="189"/>
      <c r="L118" s="189"/>
      <c r="M118" s="189"/>
      <c r="N118" s="189"/>
      <c r="O118" s="189"/>
      <c r="P118" s="189"/>
      <c r="Q118" s="189"/>
      <c r="R118" s="189"/>
      <c r="S118" s="189"/>
      <c r="T118" s="189"/>
      <c r="U118" s="189"/>
      <c r="V118" s="189"/>
      <c r="W118" s="189"/>
      <c r="X118" s="189"/>
      <c r="Y118" s="189"/>
      <c r="Z118" s="189"/>
      <c r="AA118" s="189"/>
      <c r="AB118" s="189"/>
    </row>
    <row r="119" spans="1:28" x14ac:dyDescent="0.25">
      <c r="A119" s="30"/>
      <c r="B119" s="842"/>
      <c r="C119" s="842"/>
      <c r="D119" s="842"/>
      <c r="E119" s="842"/>
      <c r="F119" s="842"/>
      <c r="G119" s="842"/>
      <c r="K119" s="189"/>
      <c r="L119" s="189"/>
      <c r="M119" s="189"/>
      <c r="N119" s="189"/>
      <c r="O119" s="189"/>
      <c r="P119" s="189"/>
      <c r="Q119" s="189"/>
      <c r="R119" s="189"/>
      <c r="S119" s="189"/>
      <c r="T119" s="189"/>
      <c r="U119" s="189"/>
      <c r="V119" s="189"/>
      <c r="W119" s="189"/>
      <c r="X119" s="189"/>
      <c r="Y119" s="189"/>
      <c r="Z119" s="189"/>
      <c r="AA119" s="189"/>
      <c r="AB119" s="189"/>
    </row>
    <row r="120" spans="1:28" x14ac:dyDescent="0.25">
      <c r="A120" s="30"/>
      <c r="B120" s="842"/>
      <c r="C120" s="842"/>
      <c r="D120" s="842"/>
      <c r="E120" s="842"/>
      <c r="F120" s="842"/>
      <c r="G120" s="842"/>
      <c r="K120" s="189"/>
      <c r="L120" s="189"/>
      <c r="M120" s="189"/>
      <c r="N120" s="189"/>
      <c r="O120" s="189"/>
      <c r="P120" s="189"/>
      <c r="Q120" s="189"/>
      <c r="R120" s="189"/>
      <c r="S120" s="189"/>
      <c r="T120" s="189"/>
      <c r="U120" s="189"/>
      <c r="V120" s="189"/>
      <c r="W120" s="189"/>
      <c r="X120" s="189"/>
      <c r="Y120" s="189"/>
      <c r="Z120" s="189"/>
      <c r="AA120" s="189"/>
      <c r="AB120" s="189"/>
    </row>
    <row r="121" spans="1:28" ht="15" customHeight="1" x14ac:dyDescent="0.25">
      <c r="A121" s="30"/>
      <c r="B121" s="623"/>
      <c r="C121" s="248"/>
      <c r="D121" s="248"/>
      <c r="E121" s="248"/>
      <c r="F121" s="627"/>
      <c r="K121" s="189"/>
      <c r="L121" s="189"/>
      <c r="M121" s="189"/>
      <c r="N121" s="189"/>
      <c r="O121" s="189"/>
      <c r="P121" s="189"/>
      <c r="Q121" s="189"/>
      <c r="R121" s="189"/>
      <c r="S121" s="189"/>
      <c r="T121" s="189"/>
      <c r="U121" s="189"/>
      <c r="V121" s="189"/>
      <c r="W121" s="189"/>
      <c r="X121" s="189"/>
      <c r="Y121" s="189"/>
      <c r="Z121" s="189"/>
      <c r="AA121" s="189"/>
      <c r="AB121" s="189"/>
    </row>
    <row r="122" spans="1:28" ht="15" customHeight="1" x14ac:dyDescent="0.25">
      <c r="A122" s="30"/>
      <c r="B122" s="217"/>
      <c r="C122" s="218"/>
      <c r="F122" s="627"/>
      <c r="J122" s="189"/>
      <c r="K122" s="189"/>
      <c r="L122" s="189"/>
      <c r="M122" s="189"/>
      <c r="N122" s="189"/>
      <c r="O122" s="189"/>
      <c r="P122" s="189"/>
      <c r="Q122" s="189"/>
      <c r="R122" s="189"/>
      <c r="S122" s="189"/>
      <c r="T122" s="189"/>
      <c r="U122" s="189"/>
      <c r="V122" s="189"/>
      <c r="W122" s="189"/>
      <c r="X122" s="189"/>
      <c r="Y122" s="189"/>
      <c r="Z122" s="189"/>
      <c r="AA122" s="189"/>
    </row>
    <row r="123" spans="1:28" ht="15.75" customHeight="1" x14ac:dyDescent="0.25">
      <c r="A123" s="30" t="s">
        <v>114</v>
      </c>
      <c r="B123" s="30" t="s">
        <v>958</v>
      </c>
      <c r="C123" s="219"/>
      <c r="D123" s="220"/>
      <c r="F123" s="627"/>
      <c r="J123" s="189"/>
      <c r="K123" s="189"/>
      <c r="L123" s="189"/>
      <c r="M123" s="189"/>
      <c r="N123" s="189"/>
      <c r="O123" s="189"/>
      <c r="P123" s="189"/>
      <c r="Q123" s="189"/>
      <c r="R123" s="189"/>
      <c r="S123" s="189"/>
      <c r="T123" s="189"/>
      <c r="U123" s="189"/>
      <c r="V123" s="189"/>
      <c r="W123" s="189"/>
      <c r="X123" s="189"/>
      <c r="Y123" s="189"/>
      <c r="Z123" s="189"/>
      <c r="AA123" s="189"/>
    </row>
    <row r="124" spans="1:28" x14ac:dyDescent="0.25">
      <c r="A124" s="30"/>
      <c r="B124" s="34"/>
      <c r="C124" s="244" t="s">
        <v>409</v>
      </c>
      <c r="D124" s="230"/>
      <c r="F124" s="627"/>
      <c r="J124" s="189"/>
      <c r="K124" s="189"/>
      <c r="L124" s="189"/>
      <c r="M124" s="189"/>
      <c r="N124" s="189"/>
      <c r="O124" s="189"/>
      <c r="P124" s="189"/>
      <c r="Q124" s="189"/>
      <c r="R124" s="189"/>
      <c r="S124" s="189"/>
      <c r="T124" s="189"/>
      <c r="U124" s="189"/>
      <c r="V124" s="189"/>
      <c r="W124" s="189"/>
      <c r="X124" s="189"/>
      <c r="Y124" s="189"/>
      <c r="Z124" s="189"/>
      <c r="AA124" s="189"/>
    </row>
    <row r="125" spans="1:28" x14ac:dyDescent="0.25">
      <c r="A125" s="30"/>
      <c r="B125" s="34" t="s">
        <v>3</v>
      </c>
      <c r="C125" s="34">
        <v>263</v>
      </c>
      <c r="D125" s="31"/>
      <c r="E125" s="623"/>
      <c r="F125" s="629"/>
      <c r="J125" s="189"/>
      <c r="K125" s="189"/>
      <c r="L125" s="189"/>
      <c r="M125" s="189"/>
      <c r="N125" s="189"/>
      <c r="O125" s="189"/>
      <c r="P125" s="189"/>
      <c r="Q125" s="189"/>
      <c r="R125" s="189"/>
      <c r="S125" s="189"/>
      <c r="T125" s="189"/>
      <c r="U125" s="189"/>
      <c r="V125" s="189"/>
      <c r="W125" s="189"/>
      <c r="X125" s="189"/>
      <c r="Y125" s="189"/>
      <c r="Z125" s="189"/>
      <c r="AA125" s="189"/>
    </row>
    <row r="126" spans="1:28" x14ac:dyDescent="0.25">
      <c r="A126" s="30"/>
      <c r="B126" s="34" t="s">
        <v>94</v>
      </c>
      <c r="C126" s="34">
        <v>18</v>
      </c>
      <c r="D126" s="31"/>
      <c r="E126" s="623"/>
      <c r="F126" s="627"/>
      <c r="J126" s="189"/>
      <c r="K126" s="189"/>
      <c r="L126" s="189"/>
      <c r="M126" s="189"/>
      <c r="N126" s="189"/>
      <c r="O126" s="189"/>
      <c r="P126" s="189"/>
      <c r="Q126" s="189"/>
      <c r="R126" s="189"/>
      <c r="S126" s="189"/>
      <c r="T126" s="189"/>
      <c r="U126" s="189"/>
      <c r="V126" s="189"/>
      <c r="W126" s="189"/>
      <c r="X126" s="189"/>
      <c r="Y126" s="189"/>
      <c r="Z126" s="189"/>
      <c r="AA126" s="189"/>
    </row>
    <row r="127" spans="1:28" x14ac:dyDescent="0.25">
      <c r="A127" s="30"/>
      <c r="B127" s="34" t="s">
        <v>329</v>
      </c>
      <c r="C127" s="36">
        <v>6.8</v>
      </c>
      <c r="D127" s="171"/>
      <c r="E127" s="31"/>
      <c r="F127" s="629"/>
      <c r="J127" s="189"/>
      <c r="K127" s="189"/>
      <c r="L127" s="189"/>
      <c r="M127" s="189"/>
      <c r="N127" s="189"/>
      <c r="O127" s="189"/>
      <c r="P127" s="189"/>
      <c r="Q127" s="189"/>
      <c r="R127" s="189"/>
      <c r="S127" s="189"/>
      <c r="T127" s="189"/>
      <c r="U127" s="189"/>
      <c r="V127" s="189"/>
      <c r="W127" s="189"/>
      <c r="X127" s="189"/>
      <c r="Y127" s="189"/>
      <c r="Z127" s="189"/>
      <c r="AA127" s="189"/>
    </row>
    <row r="128" spans="1:28" ht="15" customHeight="1" x14ac:dyDescent="0.25">
      <c r="A128" s="30"/>
      <c r="B128" s="843" t="s">
        <v>959</v>
      </c>
      <c r="C128" s="843"/>
      <c r="D128" s="843"/>
      <c r="E128" s="843"/>
      <c r="F128" s="843"/>
      <c r="G128" s="843"/>
      <c r="K128" s="189"/>
      <c r="L128" s="189"/>
      <c r="M128" s="189"/>
      <c r="N128" s="189"/>
      <c r="O128" s="189"/>
      <c r="P128" s="189"/>
      <c r="Q128" s="189"/>
      <c r="R128" s="189"/>
      <c r="S128" s="189"/>
      <c r="T128" s="189"/>
      <c r="U128" s="189"/>
      <c r="V128" s="189"/>
      <c r="W128" s="189"/>
      <c r="X128" s="189"/>
      <c r="Y128" s="189"/>
      <c r="Z128" s="189"/>
      <c r="AA128" s="189"/>
      <c r="AB128" s="189"/>
    </row>
    <row r="129" spans="1:28" x14ac:dyDescent="0.25">
      <c r="A129" s="30"/>
      <c r="B129" s="843"/>
      <c r="C129" s="843"/>
      <c r="D129" s="843"/>
      <c r="E129" s="843"/>
      <c r="F129" s="843"/>
      <c r="G129" s="843"/>
      <c r="K129" s="189"/>
      <c r="L129" s="189"/>
      <c r="M129" s="189"/>
      <c r="N129" s="189"/>
      <c r="O129" s="189"/>
      <c r="P129" s="189"/>
      <c r="Q129" s="189"/>
      <c r="R129" s="189"/>
      <c r="S129" s="189"/>
      <c r="T129" s="189"/>
      <c r="U129" s="189"/>
      <c r="V129" s="189"/>
      <c r="W129" s="189"/>
      <c r="X129" s="189"/>
      <c r="Y129" s="189"/>
      <c r="Z129" s="189"/>
      <c r="AA129" s="189"/>
      <c r="AB129" s="189"/>
    </row>
    <row r="130" spans="1:28" x14ac:dyDescent="0.25">
      <c r="A130" s="30"/>
      <c r="B130" s="843"/>
      <c r="C130" s="843"/>
      <c r="D130" s="843"/>
      <c r="E130" s="843"/>
      <c r="F130" s="843"/>
      <c r="G130" s="843"/>
      <c r="K130" s="189"/>
      <c r="L130" s="189"/>
      <c r="M130" s="189"/>
      <c r="N130" s="189"/>
      <c r="O130" s="189"/>
      <c r="P130" s="189"/>
      <c r="Q130" s="189"/>
      <c r="R130" s="189"/>
      <c r="S130" s="189"/>
      <c r="T130" s="189"/>
      <c r="U130" s="189"/>
      <c r="V130" s="189"/>
      <c r="W130" s="189"/>
      <c r="X130" s="189"/>
      <c r="Y130" s="189"/>
      <c r="Z130" s="189"/>
      <c r="AA130" s="189"/>
      <c r="AB130" s="189"/>
    </row>
    <row r="131" spans="1:28" x14ac:dyDescent="0.25">
      <c r="A131" s="30"/>
      <c r="B131" s="843"/>
      <c r="C131" s="843"/>
      <c r="D131" s="843"/>
      <c r="E131" s="843"/>
      <c r="F131" s="843"/>
      <c r="G131" s="843"/>
      <c r="K131" s="189"/>
      <c r="L131" s="189"/>
      <c r="M131" s="189"/>
      <c r="N131" s="189"/>
      <c r="O131" s="189"/>
      <c r="P131" s="189"/>
      <c r="Q131" s="189"/>
      <c r="R131" s="189"/>
      <c r="S131" s="189"/>
      <c r="T131" s="189"/>
      <c r="U131" s="189"/>
      <c r="V131" s="189"/>
      <c r="W131" s="189"/>
      <c r="X131" s="189"/>
      <c r="Y131" s="189"/>
      <c r="Z131" s="189"/>
      <c r="AA131" s="189"/>
      <c r="AB131" s="189"/>
    </row>
    <row r="132" spans="1:28" ht="15" customHeight="1" x14ac:dyDescent="0.25">
      <c r="A132" s="30"/>
      <c r="B132" s="735"/>
      <c r="C132" s="735"/>
      <c r="D132" s="735"/>
      <c r="E132" s="735"/>
      <c r="F132" s="627"/>
      <c r="K132" s="189"/>
      <c r="L132" s="189"/>
      <c r="M132" s="189"/>
      <c r="N132" s="189"/>
      <c r="O132" s="189"/>
      <c r="P132" s="189"/>
      <c r="Q132" s="189"/>
      <c r="R132" s="189"/>
      <c r="S132" s="189"/>
      <c r="T132" s="189"/>
      <c r="U132" s="189"/>
      <c r="V132" s="189"/>
      <c r="W132" s="189"/>
      <c r="X132" s="189"/>
      <c r="Y132" s="189"/>
      <c r="Z132" s="189"/>
      <c r="AA132" s="189"/>
      <c r="AB132" s="189"/>
    </row>
    <row r="133" spans="1:28" ht="15" customHeight="1" x14ac:dyDescent="0.25">
      <c r="A133" s="30"/>
      <c r="B133" s="735"/>
      <c r="C133" s="735"/>
      <c r="D133" s="735"/>
      <c r="E133" s="735"/>
      <c r="F133" s="627"/>
      <c r="K133" s="189"/>
      <c r="L133" s="189"/>
      <c r="M133" s="189"/>
      <c r="N133" s="189"/>
      <c r="O133" s="189"/>
      <c r="P133" s="189"/>
      <c r="Q133" s="189"/>
      <c r="R133" s="189"/>
      <c r="S133" s="189"/>
      <c r="T133" s="189"/>
      <c r="U133" s="189"/>
      <c r="V133" s="189"/>
      <c r="W133" s="189"/>
      <c r="X133" s="189"/>
      <c r="Y133" s="189"/>
      <c r="Z133" s="189"/>
      <c r="AA133" s="189"/>
      <c r="AB133" s="189"/>
    </row>
    <row r="134" spans="1:28" ht="15.75" customHeight="1" x14ac:dyDescent="0.25">
      <c r="A134" s="30" t="s">
        <v>115</v>
      </c>
      <c r="B134" s="30" t="s">
        <v>960</v>
      </c>
      <c r="C134" s="219"/>
      <c r="D134" s="220"/>
      <c r="E134" s="219"/>
      <c r="F134" s="627"/>
      <c r="K134" s="189"/>
      <c r="L134" s="189"/>
      <c r="M134" s="189"/>
      <c r="N134" s="189"/>
      <c r="O134" s="189"/>
      <c r="P134" s="189"/>
      <c r="Q134" s="189"/>
      <c r="R134" s="189"/>
      <c r="S134" s="189"/>
      <c r="T134" s="189"/>
      <c r="U134" s="189"/>
      <c r="V134" s="189"/>
      <c r="W134" s="189"/>
      <c r="X134" s="189"/>
      <c r="Y134" s="189"/>
      <c r="Z134" s="189"/>
      <c r="AA134" s="189"/>
      <c r="AB134" s="189"/>
    </row>
    <row r="135" spans="1:28" x14ac:dyDescent="0.25">
      <c r="A135" s="30"/>
      <c r="B135" s="34"/>
      <c r="C135" s="244" t="s">
        <v>409</v>
      </c>
      <c r="D135" s="628"/>
      <c r="F135" s="629"/>
      <c r="J135" s="189"/>
      <c r="K135" s="189"/>
      <c r="L135" s="189"/>
      <c r="M135" s="189"/>
      <c r="N135" s="189"/>
      <c r="O135" s="189"/>
      <c r="P135" s="189"/>
      <c r="Q135" s="189"/>
      <c r="R135" s="189"/>
      <c r="S135" s="189"/>
      <c r="T135" s="189"/>
      <c r="U135" s="189"/>
      <c r="V135" s="189"/>
      <c r="W135" s="189"/>
      <c r="X135" s="189"/>
      <c r="Y135" s="189"/>
      <c r="Z135" s="189"/>
      <c r="AA135" s="189"/>
    </row>
    <row r="136" spans="1:28" x14ac:dyDescent="0.25">
      <c r="A136" s="30"/>
      <c r="B136" s="34" t="s">
        <v>394</v>
      </c>
      <c r="C136" s="336">
        <v>6.9000000000000006E-2</v>
      </c>
      <c r="D136" s="631"/>
      <c r="E136" s="623"/>
      <c r="F136" s="629"/>
      <c r="J136" s="189"/>
      <c r="K136" s="189"/>
      <c r="L136" s="189"/>
      <c r="M136" s="189"/>
      <c r="N136" s="189"/>
      <c r="O136" s="189"/>
      <c r="P136" s="189"/>
      <c r="Q136" s="189"/>
      <c r="R136" s="189"/>
      <c r="S136" s="189"/>
      <c r="T136" s="189"/>
      <c r="U136" s="189"/>
      <c r="V136" s="189"/>
      <c r="W136" s="189"/>
      <c r="X136" s="189"/>
      <c r="Y136" s="189"/>
      <c r="Z136" s="189"/>
      <c r="AA136" s="189"/>
    </row>
    <row r="137" spans="1:28" x14ac:dyDescent="0.25">
      <c r="A137" s="30"/>
      <c r="B137" s="34" t="s">
        <v>329</v>
      </c>
      <c r="C137" s="336">
        <v>6.8000000000000005E-2</v>
      </c>
      <c r="D137" s="631"/>
      <c r="F137" s="629"/>
      <c r="J137" s="189"/>
      <c r="K137" s="189"/>
      <c r="L137" s="189"/>
      <c r="M137" s="189"/>
      <c r="N137" s="189"/>
      <c r="O137" s="189"/>
      <c r="P137" s="189"/>
      <c r="Q137" s="189"/>
      <c r="R137" s="189"/>
      <c r="S137" s="189"/>
      <c r="T137" s="189"/>
      <c r="U137" s="189"/>
      <c r="V137" s="189"/>
      <c r="W137" s="189"/>
      <c r="X137" s="189"/>
      <c r="Y137" s="189"/>
      <c r="Z137" s="189"/>
      <c r="AA137" s="189"/>
    </row>
    <row r="138" spans="1:28" ht="15" customHeight="1" x14ac:dyDescent="0.25">
      <c r="A138" s="30"/>
      <c r="B138" s="604"/>
      <c r="C138" s="604"/>
      <c r="D138" s="604"/>
      <c r="E138" s="604"/>
      <c r="F138" s="627"/>
      <c r="K138" s="189"/>
      <c r="L138" s="189"/>
      <c r="M138" s="189"/>
      <c r="N138" s="189"/>
      <c r="O138" s="189"/>
      <c r="P138" s="189"/>
      <c r="Q138" s="189"/>
      <c r="R138" s="189"/>
      <c r="S138" s="189"/>
      <c r="T138" s="189"/>
      <c r="U138" s="189"/>
      <c r="V138" s="189"/>
      <c r="W138" s="189"/>
      <c r="X138" s="189"/>
      <c r="Y138" s="189"/>
      <c r="Z138" s="189"/>
      <c r="AA138" s="189"/>
      <c r="AB138" s="189"/>
    </row>
    <row r="139" spans="1:28" s="30" customFormat="1" ht="15" customHeight="1" x14ac:dyDescent="0.25"/>
    <row r="140" spans="1:28" ht="15.75" customHeight="1" x14ac:dyDescent="0.25">
      <c r="A140" s="30"/>
      <c r="B140" s="32" t="s">
        <v>962</v>
      </c>
      <c r="C140" s="221"/>
      <c r="D140" s="221"/>
      <c r="E140" s="221"/>
      <c r="F140" s="221"/>
      <c r="G140" s="221"/>
      <c r="H140" s="221"/>
      <c r="I140" s="221"/>
      <c r="J140" s="221"/>
      <c r="K140" s="189"/>
      <c r="L140" s="31"/>
      <c r="M140" s="31"/>
      <c r="N140" s="31"/>
      <c r="O140" s="31"/>
      <c r="P140" s="31"/>
      <c r="Q140" s="31"/>
    </row>
    <row r="141" spans="1:28" x14ac:dyDescent="0.25">
      <c r="A141" s="30" t="s">
        <v>134</v>
      </c>
      <c r="B141" s="40"/>
      <c r="C141" s="176" t="s">
        <v>963</v>
      </c>
      <c r="D141" s="245" t="s">
        <v>95</v>
      </c>
      <c r="E141" s="245" t="s">
        <v>964</v>
      </c>
      <c r="F141" s="245" t="s">
        <v>965</v>
      </c>
      <c r="G141" s="245" t="s">
        <v>98</v>
      </c>
      <c r="H141" s="244" t="s">
        <v>35</v>
      </c>
      <c r="I141" s="245" t="s">
        <v>36</v>
      </c>
      <c r="J141" s="221"/>
      <c r="K141" s="189"/>
      <c r="L141" s="31"/>
      <c r="M141" s="31"/>
      <c r="N141" s="31"/>
      <c r="O141" s="31"/>
      <c r="P141" s="31"/>
      <c r="Q141" s="31"/>
    </row>
    <row r="142" spans="1:28" x14ac:dyDescent="0.25">
      <c r="A142" s="30"/>
      <c r="B142" s="34" t="s">
        <v>9</v>
      </c>
      <c r="C142" s="616">
        <v>2.1363636363636362</v>
      </c>
      <c r="D142" s="616">
        <v>3.1666666666666665</v>
      </c>
      <c r="E142" s="616">
        <v>2.4047619047619047</v>
      </c>
      <c r="F142" s="616">
        <v>1.6258992805755397</v>
      </c>
      <c r="G142" s="616">
        <v>3.6515151515151514</v>
      </c>
      <c r="H142" s="616">
        <v>1.5</v>
      </c>
      <c r="I142" s="616">
        <v>2.4300518134715028</v>
      </c>
      <c r="J142" s="221"/>
      <c r="K142" s="222"/>
      <c r="L142" s="31"/>
      <c r="M142" s="31"/>
      <c r="N142" s="31"/>
      <c r="O142" s="31"/>
      <c r="P142" s="31"/>
      <c r="Q142" s="31"/>
    </row>
    <row r="143" spans="1:28" x14ac:dyDescent="0.25">
      <c r="A143" s="30"/>
      <c r="B143" s="31" t="s">
        <v>966</v>
      </c>
      <c r="C143" s="171"/>
      <c r="D143" s="171"/>
      <c r="E143" s="171"/>
      <c r="F143" s="171"/>
      <c r="G143" s="171"/>
      <c r="H143" s="171"/>
      <c r="I143" s="171"/>
      <c r="J143" s="221"/>
      <c r="K143" s="222"/>
      <c r="L143" s="31"/>
      <c r="M143" s="31"/>
      <c r="N143" s="31"/>
      <c r="O143" s="31"/>
      <c r="P143" s="31"/>
      <c r="Q143" s="31"/>
    </row>
    <row r="144" spans="1:28" ht="15" customHeight="1" x14ac:dyDescent="0.25">
      <c r="A144" s="615"/>
      <c r="B144" s="31"/>
      <c r="C144" s="171"/>
      <c r="D144" s="171"/>
      <c r="E144" s="171"/>
      <c r="F144" s="171"/>
      <c r="G144" s="171"/>
      <c r="H144" s="171"/>
      <c r="I144" s="171"/>
      <c r="J144" s="221"/>
      <c r="K144" s="222"/>
      <c r="L144" s="31"/>
      <c r="M144" s="31"/>
      <c r="N144" s="31"/>
      <c r="O144" s="31"/>
      <c r="P144" s="31"/>
      <c r="Q144" s="31"/>
    </row>
    <row r="145" spans="1:17" ht="15" customHeight="1" x14ac:dyDescent="0.25">
      <c r="A145" s="615"/>
      <c r="B145" s="809"/>
      <c r="C145" s="809"/>
      <c r="D145" s="809"/>
      <c r="E145" s="809"/>
      <c r="F145" s="809"/>
      <c r="G145" s="809"/>
      <c r="H145" s="809"/>
      <c r="I145" s="809"/>
      <c r="J145" s="221"/>
      <c r="K145" s="189"/>
      <c r="L145" s="31"/>
      <c r="M145" s="31"/>
      <c r="N145" s="31"/>
      <c r="O145" s="31"/>
      <c r="P145" s="31"/>
      <c r="Q145" s="31"/>
    </row>
    <row r="146" spans="1:17" ht="15.75" customHeight="1" x14ac:dyDescent="0.25">
      <c r="A146" s="30" t="s">
        <v>135</v>
      </c>
      <c r="B146" s="32" t="s">
        <v>967</v>
      </c>
      <c r="C146" s="221"/>
      <c r="D146" s="221"/>
      <c r="E146" s="221"/>
      <c r="F146" s="221"/>
      <c r="G146" s="221"/>
      <c r="H146" s="221"/>
      <c r="I146" s="221"/>
      <c r="J146" s="221"/>
      <c r="K146" s="189"/>
      <c r="L146" s="31"/>
      <c r="M146" s="31"/>
      <c r="N146" s="31"/>
      <c r="O146" s="31"/>
      <c r="P146" s="31"/>
      <c r="Q146" s="31"/>
    </row>
    <row r="147" spans="1:17" x14ac:dyDescent="0.25">
      <c r="A147" s="30"/>
      <c r="B147" s="34"/>
      <c r="C147" s="688" t="s">
        <v>224</v>
      </c>
      <c r="D147" s="245" t="s">
        <v>95</v>
      </c>
      <c r="E147" s="245" t="s">
        <v>96</v>
      </c>
      <c r="F147" s="245" t="s">
        <v>97</v>
      </c>
      <c r="G147" s="245" t="s">
        <v>98</v>
      </c>
      <c r="H147" s="245" t="s">
        <v>35</v>
      </c>
      <c r="I147" s="245" t="s">
        <v>36</v>
      </c>
      <c r="K147" s="222"/>
      <c r="L147" s="31"/>
      <c r="M147" s="31"/>
      <c r="N147" s="31"/>
      <c r="O147" s="31"/>
      <c r="P147" s="31"/>
      <c r="Q147" s="31"/>
    </row>
    <row r="148" spans="1:17" x14ac:dyDescent="0.25">
      <c r="A148" s="30"/>
      <c r="B148" s="34" t="s">
        <v>394</v>
      </c>
      <c r="C148" s="336">
        <v>0.09</v>
      </c>
      <c r="D148" s="654">
        <v>0.08</v>
      </c>
      <c r="E148" s="654">
        <v>0.09</v>
      </c>
      <c r="F148" s="654">
        <v>0.13</v>
      </c>
      <c r="G148" s="654">
        <v>0.1</v>
      </c>
      <c r="H148" s="654">
        <v>0.01</v>
      </c>
      <c r="I148" s="336">
        <v>9.5000000000000001E-2</v>
      </c>
      <c r="J148" s="221"/>
      <c r="K148" s="223"/>
      <c r="L148" s="31"/>
      <c r="M148" s="31"/>
      <c r="N148" s="31"/>
      <c r="O148" s="31"/>
      <c r="P148" s="31"/>
      <c r="Q148" s="31"/>
    </row>
    <row r="149" spans="1:17" x14ac:dyDescent="0.25">
      <c r="A149" s="30"/>
      <c r="B149" s="34" t="s">
        <v>329</v>
      </c>
      <c r="C149" s="336">
        <v>0.16</v>
      </c>
      <c r="D149" s="654">
        <v>0.1</v>
      </c>
      <c r="E149" s="654">
        <v>0.13</v>
      </c>
      <c r="F149" s="654">
        <v>0.19</v>
      </c>
      <c r="G149" s="654">
        <v>0.11</v>
      </c>
      <c r="H149" s="654">
        <v>0.03</v>
      </c>
      <c r="I149" s="336">
        <v>0.13900000000000001</v>
      </c>
      <c r="J149" s="221"/>
      <c r="K149" s="223"/>
      <c r="L149" s="31"/>
      <c r="M149" s="31"/>
      <c r="N149" s="31"/>
      <c r="O149" s="31"/>
      <c r="P149" s="31"/>
      <c r="Q149" s="31"/>
    </row>
    <row r="150" spans="1:17" ht="15" customHeight="1" x14ac:dyDescent="0.25">
      <c r="A150" s="30"/>
      <c r="B150" s="810" t="s">
        <v>1045</v>
      </c>
      <c r="C150" s="810"/>
      <c r="D150" s="810"/>
      <c r="E150" s="810"/>
      <c r="F150" s="810"/>
      <c r="G150" s="810"/>
      <c r="H150" s="810"/>
      <c r="I150" s="810"/>
      <c r="J150" s="221"/>
      <c r="K150" s="223"/>
      <c r="L150" s="31"/>
      <c r="M150" s="31"/>
      <c r="N150" s="31"/>
      <c r="O150" s="31"/>
      <c r="P150" s="31"/>
      <c r="Q150" s="31"/>
    </row>
    <row r="151" spans="1:17" ht="15" customHeight="1" x14ac:dyDescent="0.25">
      <c r="A151" s="615"/>
      <c r="B151" s="813"/>
      <c r="C151" s="813"/>
      <c r="D151" s="813"/>
      <c r="E151" s="813"/>
      <c r="F151" s="813"/>
      <c r="G151" s="813"/>
      <c r="H151" s="813"/>
      <c r="I151" s="813"/>
      <c r="J151" s="194"/>
      <c r="K151" s="223"/>
      <c r="L151" s="31"/>
      <c r="M151" s="31"/>
      <c r="N151" s="31"/>
      <c r="O151" s="31"/>
      <c r="P151" s="31"/>
      <c r="Q151" s="31"/>
    </row>
    <row r="152" spans="1:17" ht="15.75" customHeight="1" x14ac:dyDescent="0.25">
      <c r="A152" s="30" t="s">
        <v>136</v>
      </c>
      <c r="B152" s="32" t="s">
        <v>968</v>
      </c>
      <c r="C152" s="32"/>
      <c r="D152" s="31"/>
      <c r="E152" s="31"/>
      <c r="F152" s="31"/>
      <c r="G152" s="31"/>
      <c r="H152" s="31"/>
      <c r="I152" s="31"/>
      <c r="J152" s="31"/>
      <c r="K152" s="31"/>
      <c r="L152" s="31"/>
      <c r="M152" s="31"/>
      <c r="Q152" s="31"/>
    </row>
    <row r="153" spans="1:17" x14ac:dyDescent="0.25">
      <c r="A153" s="30"/>
      <c r="B153" s="39"/>
      <c r="C153" s="40"/>
      <c r="D153" s="176" t="s">
        <v>224</v>
      </c>
      <c r="E153" s="245" t="s">
        <v>95</v>
      </c>
      <c r="F153" s="245" t="s">
        <v>96</v>
      </c>
      <c r="G153" s="245" t="s">
        <v>97</v>
      </c>
      <c r="H153" s="245" t="s">
        <v>98</v>
      </c>
      <c r="I153" s="244" t="s">
        <v>35</v>
      </c>
      <c r="J153" s="245" t="s">
        <v>36</v>
      </c>
      <c r="K153" s="31"/>
      <c r="L153" s="31"/>
      <c r="M153" s="31"/>
      <c r="N153" s="31"/>
      <c r="O153" s="31"/>
      <c r="P153" s="31"/>
      <c r="Q153" s="31"/>
    </row>
    <row r="154" spans="1:17" x14ac:dyDescent="0.25">
      <c r="A154" s="30"/>
      <c r="B154" s="814" t="s">
        <v>5</v>
      </c>
      <c r="C154" s="34" t="s">
        <v>38</v>
      </c>
      <c r="D154" s="351">
        <v>751.5</v>
      </c>
      <c r="E154" s="351">
        <v>571.4</v>
      </c>
      <c r="F154" s="351">
        <v>395.5</v>
      </c>
      <c r="G154" s="351">
        <v>664.9</v>
      </c>
      <c r="H154" s="351">
        <v>585.29999999999995</v>
      </c>
      <c r="I154" s="351">
        <v>24.2</v>
      </c>
      <c r="J154" s="351">
        <v>2992.8</v>
      </c>
      <c r="K154" s="225"/>
      <c r="L154" s="225"/>
      <c r="M154" s="225"/>
      <c r="N154" s="31"/>
      <c r="O154" s="31"/>
      <c r="P154" s="31"/>
      <c r="Q154" s="31"/>
    </row>
    <row r="155" spans="1:17" x14ac:dyDescent="0.25">
      <c r="A155" s="30"/>
      <c r="B155" s="815"/>
      <c r="C155" s="34" t="s">
        <v>39</v>
      </c>
      <c r="D155" s="351">
        <v>828.9</v>
      </c>
      <c r="E155" s="351">
        <v>2284.1</v>
      </c>
      <c r="F155" s="351">
        <v>720.4</v>
      </c>
      <c r="G155" s="351">
        <v>1043.2</v>
      </c>
      <c r="H155" s="351">
        <v>1881.5</v>
      </c>
      <c r="I155" s="351">
        <v>90.8</v>
      </c>
      <c r="J155" s="351">
        <v>6848.9000000000005</v>
      </c>
      <c r="K155" s="225"/>
      <c r="L155" s="225"/>
      <c r="M155" s="225"/>
      <c r="N155" s="31"/>
      <c r="O155" s="31"/>
      <c r="P155" s="31"/>
      <c r="Q155" s="31"/>
    </row>
    <row r="156" spans="1:17" x14ac:dyDescent="0.25">
      <c r="A156" s="30"/>
      <c r="B156" s="816"/>
      <c r="C156" s="35" t="s">
        <v>40</v>
      </c>
      <c r="D156" s="697">
        <v>0.47563291139240504</v>
      </c>
      <c r="E156" s="697">
        <v>0.20007002801120446</v>
      </c>
      <c r="F156" s="697">
        <v>0.35439068100358423</v>
      </c>
      <c r="G156" s="697">
        <v>0.38928571428571429</v>
      </c>
      <c r="H156" s="697">
        <v>0.23725172274017023</v>
      </c>
      <c r="I156" s="697">
        <v>0.21043478260869564</v>
      </c>
      <c r="J156" s="697">
        <v>0.30408453566348304</v>
      </c>
      <c r="K156" s="31"/>
      <c r="L156" s="31"/>
      <c r="M156" s="31"/>
      <c r="N156" s="31"/>
      <c r="O156" s="31"/>
      <c r="P156" s="31"/>
      <c r="Q156" s="31"/>
    </row>
    <row r="157" spans="1:17" x14ac:dyDescent="0.25">
      <c r="A157" s="30"/>
      <c r="B157" s="814" t="s">
        <v>6</v>
      </c>
      <c r="C157" s="34" t="s">
        <v>38</v>
      </c>
      <c r="D157" s="351">
        <v>63.2</v>
      </c>
      <c r="E157" s="351">
        <v>30.7</v>
      </c>
      <c r="F157" s="351">
        <v>35.200000000000003</v>
      </c>
      <c r="G157" s="351">
        <v>74.2</v>
      </c>
      <c r="H157" s="351">
        <v>47.6</v>
      </c>
      <c r="I157" s="351">
        <v>1.5</v>
      </c>
      <c r="J157" s="351">
        <v>252.4</v>
      </c>
      <c r="K157" s="31"/>
      <c r="L157" s="31"/>
      <c r="M157" s="31"/>
      <c r="N157" s="31"/>
      <c r="O157" s="31"/>
      <c r="P157" s="31"/>
      <c r="Q157" s="31"/>
    </row>
    <row r="158" spans="1:17" x14ac:dyDescent="0.25">
      <c r="A158" s="30"/>
      <c r="B158" s="815"/>
      <c r="C158" s="34" t="s">
        <v>39</v>
      </c>
      <c r="D158" s="351">
        <v>77.7</v>
      </c>
      <c r="E158" s="351">
        <v>197.3</v>
      </c>
      <c r="F158" s="351">
        <v>65.5</v>
      </c>
      <c r="G158" s="351">
        <v>149.69999999999999</v>
      </c>
      <c r="H158" s="351">
        <v>193.5</v>
      </c>
      <c r="I158" s="351">
        <v>0</v>
      </c>
      <c r="J158" s="351">
        <v>683.7</v>
      </c>
      <c r="K158" s="31"/>
      <c r="L158" s="31"/>
      <c r="M158" s="31"/>
      <c r="Q158" s="31"/>
    </row>
    <row r="159" spans="1:17" x14ac:dyDescent="0.25">
      <c r="A159" s="30"/>
      <c r="B159" s="816"/>
      <c r="C159" s="35" t="s">
        <v>40</v>
      </c>
      <c r="D159" s="697">
        <v>0.44822695035460997</v>
      </c>
      <c r="E159" s="697">
        <v>0.13464912280701755</v>
      </c>
      <c r="F159" s="697">
        <v>0.34851485148514855</v>
      </c>
      <c r="G159" s="697">
        <v>0.32831858407079645</v>
      </c>
      <c r="H159" s="697">
        <v>0.19751037344398339</v>
      </c>
      <c r="I159" s="697">
        <v>1</v>
      </c>
      <c r="J159" s="697">
        <v>0.26908315565031982</v>
      </c>
      <c r="K159" s="31"/>
      <c r="L159" s="31"/>
      <c r="M159" s="31"/>
      <c r="Q159" s="31"/>
    </row>
    <row r="160" spans="1:17" ht="15" customHeight="1" x14ac:dyDescent="0.25">
      <c r="A160" s="30"/>
      <c r="B160" s="810" t="s">
        <v>1043</v>
      </c>
      <c r="C160" s="810"/>
      <c r="D160" s="810"/>
      <c r="E160" s="810"/>
      <c r="F160" s="810"/>
      <c r="G160" s="810"/>
      <c r="H160" s="810"/>
      <c r="I160" s="810"/>
      <c r="J160" s="634"/>
      <c r="K160" s="31"/>
      <c r="L160" s="31"/>
      <c r="M160" s="31"/>
      <c r="Q160" s="31"/>
    </row>
    <row r="161" spans="1:17" ht="15" customHeight="1" x14ac:dyDescent="0.25">
      <c r="A161" s="30"/>
      <c r="B161" s="809"/>
      <c r="C161" s="809"/>
      <c r="D161" s="809"/>
      <c r="E161" s="809"/>
      <c r="F161" s="809"/>
      <c r="G161" s="809"/>
      <c r="H161" s="809"/>
      <c r="I161" s="809"/>
      <c r="J161" s="224"/>
      <c r="K161" s="31"/>
      <c r="L161" s="31"/>
      <c r="M161" s="31"/>
      <c r="Q161" s="31"/>
    </row>
    <row r="162" spans="1:17" ht="15.75" customHeight="1" x14ac:dyDescent="0.25">
      <c r="A162" s="30" t="s">
        <v>137</v>
      </c>
      <c r="B162" s="32" t="s">
        <v>969</v>
      </c>
      <c r="C162" s="32"/>
      <c r="D162" s="194"/>
      <c r="E162" s="194"/>
      <c r="F162" s="194"/>
      <c r="G162" s="194"/>
      <c r="H162" s="194"/>
      <c r="I162" s="194"/>
      <c r="J162" s="194"/>
      <c r="K162" s="223"/>
      <c r="L162" s="31"/>
      <c r="M162" s="31"/>
      <c r="N162" s="31"/>
      <c r="O162" s="31"/>
      <c r="P162" s="31"/>
      <c r="Q162" s="31"/>
    </row>
    <row r="163" spans="1:17" x14ac:dyDescent="0.25">
      <c r="A163" s="30"/>
      <c r="B163" s="39"/>
      <c r="C163" s="40"/>
      <c r="D163" s="176" t="s">
        <v>224</v>
      </c>
      <c r="E163" s="245" t="s">
        <v>95</v>
      </c>
      <c r="F163" s="245" t="s">
        <v>96</v>
      </c>
      <c r="G163" s="245" t="s">
        <v>97</v>
      </c>
      <c r="H163" s="245" t="s">
        <v>98</v>
      </c>
      <c r="I163" s="244" t="s">
        <v>35</v>
      </c>
      <c r="J163" s="245" t="s">
        <v>36</v>
      </c>
      <c r="K163" s="223"/>
      <c r="L163" s="31"/>
      <c r="M163" s="31"/>
      <c r="N163" s="31"/>
      <c r="O163" s="31"/>
      <c r="P163" s="31"/>
      <c r="Q163" s="31"/>
    </row>
    <row r="164" spans="1:17" x14ac:dyDescent="0.25">
      <c r="A164" s="30"/>
      <c r="B164" s="814" t="s">
        <v>3</v>
      </c>
      <c r="C164" s="34" t="s">
        <v>38</v>
      </c>
      <c r="D164" s="34">
        <v>211</v>
      </c>
      <c r="E164" s="34">
        <v>156</v>
      </c>
      <c r="F164" s="34">
        <v>119</v>
      </c>
      <c r="G164" s="34">
        <v>277</v>
      </c>
      <c r="H164" s="34">
        <v>140</v>
      </c>
      <c r="I164" s="34">
        <v>6</v>
      </c>
      <c r="J164" s="34">
        <v>909</v>
      </c>
      <c r="K164" s="5"/>
      <c r="L164" s="31"/>
      <c r="M164" s="31"/>
      <c r="N164" s="31"/>
      <c r="O164" s="31"/>
      <c r="P164" s="31"/>
      <c r="Q164" s="31"/>
    </row>
    <row r="165" spans="1:17" x14ac:dyDescent="0.25">
      <c r="A165" s="30"/>
      <c r="B165" s="815"/>
      <c r="C165" s="34" t="s">
        <v>39</v>
      </c>
      <c r="D165" s="34">
        <v>207</v>
      </c>
      <c r="E165" s="34">
        <v>534</v>
      </c>
      <c r="F165" s="34">
        <v>201</v>
      </c>
      <c r="G165" s="34">
        <v>449</v>
      </c>
      <c r="H165" s="34">
        <v>456</v>
      </c>
      <c r="I165" s="34">
        <v>24</v>
      </c>
      <c r="J165" s="34">
        <v>1871</v>
      </c>
      <c r="K165" s="5"/>
      <c r="L165" s="31"/>
      <c r="M165" s="31"/>
      <c r="N165" s="31"/>
      <c r="O165" s="31"/>
      <c r="P165" s="31"/>
      <c r="Q165" s="31"/>
    </row>
    <row r="166" spans="1:17" x14ac:dyDescent="0.25">
      <c r="A166" s="30"/>
      <c r="B166" s="816"/>
      <c r="C166" s="35" t="s">
        <v>40</v>
      </c>
      <c r="D166" s="695">
        <v>0.50478468899521534</v>
      </c>
      <c r="E166" s="695">
        <v>0.22608695652173913</v>
      </c>
      <c r="F166" s="695">
        <v>0.37187500000000001</v>
      </c>
      <c r="G166" s="695">
        <v>0.38154269972451793</v>
      </c>
      <c r="H166" s="695">
        <v>0.2348993288590604</v>
      </c>
      <c r="I166" s="695">
        <v>0.2</v>
      </c>
      <c r="J166" s="695">
        <v>0.32697841726618704</v>
      </c>
      <c r="K166" s="192"/>
      <c r="L166" s="31"/>
      <c r="M166" s="31"/>
      <c r="N166" s="31"/>
      <c r="O166" s="31"/>
      <c r="P166" s="31"/>
      <c r="Q166" s="31"/>
    </row>
    <row r="167" spans="1:17" x14ac:dyDescent="0.25">
      <c r="A167" s="30"/>
      <c r="B167" s="814" t="s">
        <v>94</v>
      </c>
      <c r="C167" s="34" t="s">
        <v>38</v>
      </c>
      <c r="D167" s="34">
        <v>32</v>
      </c>
      <c r="E167" s="34">
        <v>11</v>
      </c>
      <c r="F167" s="34">
        <v>16</v>
      </c>
      <c r="G167" s="34">
        <v>48</v>
      </c>
      <c r="H167" s="34">
        <v>14</v>
      </c>
      <c r="I167" s="34">
        <v>1</v>
      </c>
      <c r="J167" s="34">
        <v>122</v>
      </c>
      <c r="K167" s="195"/>
      <c r="L167" s="31"/>
      <c r="M167" s="31"/>
      <c r="N167" s="31"/>
      <c r="O167" s="31"/>
      <c r="P167" s="31"/>
      <c r="Q167" s="31"/>
    </row>
    <row r="168" spans="1:17" x14ac:dyDescent="0.25">
      <c r="A168" s="30"/>
      <c r="B168" s="815"/>
      <c r="C168" s="34" t="s">
        <v>39</v>
      </c>
      <c r="D168" s="34">
        <v>34</v>
      </c>
      <c r="E168" s="34">
        <v>61</v>
      </c>
      <c r="F168" s="34">
        <v>26</v>
      </c>
      <c r="G168" s="34">
        <v>91</v>
      </c>
      <c r="H168" s="34">
        <v>52</v>
      </c>
      <c r="I168" s="34">
        <v>0</v>
      </c>
      <c r="J168" s="34">
        <v>264</v>
      </c>
      <c r="K168" s="31"/>
      <c r="L168" s="31"/>
      <c r="M168" s="31"/>
      <c r="N168" s="31"/>
      <c r="O168" s="31"/>
      <c r="P168" s="31"/>
      <c r="Q168" s="31"/>
    </row>
    <row r="169" spans="1:17" x14ac:dyDescent="0.25">
      <c r="A169" s="30"/>
      <c r="B169" s="816"/>
      <c r="C169" s="35" t="s">
        <v>40</v>
      </c>
      <c r="D169" s="695">
        <v>0.48484848484848486</v>
      </c>
      <c r="E169" s="695">
        <v>0.15277777777777779</v>
      </c>
      <c r="F169" s="695">
        <v>0.38095238095238093</v>
      </c>
      <c r="G169" s="695">
        <v>0.34532374100719426</v>
      </c>
      <c r="H169" s="695">
        <v>0.21212121212121213</v>
      </c>
      <c r="I169" s="695">
        <v>1</v>
      </c>
      <c r="J169" s="695">
        <v>0.31606217616580312</v>
      </c>
      <c r="K169" s="31"/>
      <c r="L169" s="31"/>
      <c r="M169" s="31"/>
      <c r="Q169" s="31"/>
    </row>
    <row r="170" spans="1:17" ht="15" customHeight="1" x14ac:dyDescent="0.25">
      <c r="A170" s="30"/>
      <c r="B170" s="810" t="s">
        <v>1044</v>
      </c>
      <c r="C170" s="810"/>
      <c r="D170" s="810"/>
      <c r="E170" s="810"/>
      <c r="F170" s="810"/>
      <c r="G170" s="810"/>
      <c r="H170" s="810"/>
      <c r="I170" s="810"/>
      <c r="J170" s="224"/>
      <c r="K170" s="31"/>
      <c r="L170" s="31"/>
      <c r="M170" s="31"/>
      <c r="Q170" s="31"/>
    </row>
    <row r="171" spans="1:17" ht="15" customHeight="1" x14ac:dyDescent="0.25">
      <c r="A171" s="615"/>
      <c r="B171" s="41"/>
      <c r="C171" s="32"/>
      <c r="D171" s="224"/>
      <c r="E171" s="224"/>
      <c r="F171" s="224"/>
      <c r="G171" s="224"/>
      <c r="H171" s="224"/>
      <c r="I171" s="224"/>
      <c r="J171" s="224"/>
      <c r="K171" s="31"/>
      <c r="L171" s="31"/>
      <c r="M171" s="31"/>
      <c r="Q171" s="31"/>
    </row>
    <row r="172" spans="1:17" ht="15.75" customHeight="1" x14ac:dyDescent="0.25">
      <c r="A172" s="30" t="s">
        <v>138</v>
      </c>
      <c r="B172" s="32" t="s">
        <v>1029</v>
      </c>
      <c r="C172" s="32"/>
      <c r="D172" s="31"/>
      <c r="E172" s="31"/>
      <c r="F172" s="31"/>
      <c r="G172" s="31"/>
      <c r="H172" s="31"/>
      <c r="J172" s="221"/>
      <c r="K172" s="31"/>
      <c r="L172" s="31"/>
      <c r="M172" s="31"/>
      <c r="Q172" s="31"/>
    </row>
    <row r="173" spans="1:17" x14ac:dyDescent="0.25">
      <c r="A173" s="30"/>
      <c r="B173" s="39"/>
      <c r="C173" s="40"/>
      <c r="D173" s="226">
        <v>2012</v>
      </c>
      <c r="E173" s="226">
        <v>2013</v>
      </c>
      <c r="F173" s="226">
        <v>2014</v>
      </c>
      <c r="G173" s="226">
        <v>2015</v>
      </c>
      <c r="H173" s="226">
        <v>2016</v>
      </c>
      <c r="J173" s="227"/>
      <c r="K173" s="31"/>
      <c r="L173" s="31"/>
      <c r="M173" s="31"/>
      <c r="Q173" s="31"/>
    </row>
    <row r="174" spans="1:17" x14ac:dyDescent="0.25">
      <c r="A174" s="30"/>
      <c r="B174" s="814" t="s">
        <v>41</v>
      </c>
      <c r="C174" s="34" t="s">
        <v>42</v>
      </c>
      <c r="D174" s="34">
        <v>344.16666666666669</v>
      </c>
      <c r="E174" s="34">
        <v>383</v>
      </c>
      <c r="F174" s="34">
        <v>492.5</v>
      </c>
      <c r="G174" s="34">
        <v>436.41666666666674</v>
      </c>
      <c r="H174" s="351">
        <v>442</v>
      </c>
      <c r="L174" s="31"/>
      <c r="M174" s="31"/>
      <c r="Q174" s="31"/>
    </row>
    <row r="175" spans="1:17" x14ac:dyDescent="0.25">
      <c r="A175" s="30"/>
      <c r="B175" s="815"/>
      <c r="C175" s="34" t="s">
        <v>43</v>
      </c>
      <c r="D175" s="34">
        <v>144</v>
      </c>
      <c r="E175" s="34">
        <v>155</v>
      </c>
      <c r="F175" s="34">
        <v>194</v>
      </c>
      <c r="G175" s="34">
        <v>170</v>
      </c>
      <c r="H175" s="351">
        <v>161</v>
      </c>
      <c r="L175" s="31"/>
      <c r="M175" s="31"/>
      <c r="Q175" s="31"/>
    </row>
    <row r="176" spans="1:17" x14ac:dyDescent="0.25">
      <c r="A176" s="30"/>
      <c r="B176" s="816"/>
      <c r="C176" s="34" t="s">
        <v>44</v>
      </c>
      <c r="D176" s="34">
        <v>239.717349439</v>
      </c>
      <c r="E176" s="34">
        <v>261.31311923700002</v>
      </c>
      <c r="F176" s="34">
        <v>347.04001041800007</v>
      </c>
      <c r="G176" s="34">
        <v>310.55437544899996</v>
      </c>
      <c r="H176" s="351">
        <v>292</v>
      </c>
      <c r="L176" s="31"/>
      <c r="M176" s="31"/>
      <c r="Q176" s="31"/>
    </row>
    <row r="177" spans="1:17" x14ac:dyDescent="0.25">
      <c r="A177" s="30"/>
      <c r="B177" s="814" t="s">
        <v>45</v>
      </c>
      <c r="C177" s="34" t="s">
        <v>42</v>
      </c>
      <c r="D177" s="34">
        <v>667.25</v>
      </c>
      <c r="E177" s="34">
        <v>590</v>
      </c>
      <c r="F177" s="34">
        <v>699.75</v>
      </c>
      <c r="G177" s="34">
        <v>663.33333333333337</v>
      </c>
      <c r="H177" s="351">
        <v>445</v>
      </c>
      <c r="L177" s="31"/>
      <c r="M177" s="31"/>
      <c r="Q177" s="31"/>
    </row>
    <row r="178" spans="1:17" x14ac:dyDescent="0.25">
      <c r="A178" s="30"/>
      <c r="B178" s="815"/>
      <c r="C178" s="34" t="s">
        <v>43</v>
      </c>
      <c r="D178" s="34">
        <v>334</v>
      </c>
      <c r="E178" s="34">
        <v>289</v>
      </c>
      <c r="F178" s="34">
        <v>342</v>
      </c>
      <c r="G178" s="34">
        <v>314</v>
      </c>
      <c r="H178" s="351">
        <v>219</v>
      </c>
      <c r="L178" s="31"/>
      <c r="M178" s="31"/>
      <c r="Q178" s="31"/>
    </row>
    <row r="179" spans="1:17" x14ac:dyDescent="0.25">
      <c r="A179" s="30"/>
      <c r="B179" s="816"/>
      <c r="C179" s="34" t="s">
        <v>44</v>
      </c>
      <c r="D179" s="34">
        <v>601.16734518299995</v>
      </c>
      <c r="E179" s="34">
        <v>529.05735066399996</v>
      </c>
      <c r="F179" s="34">
        <v>631.27425325000002</v>
      </c>
      <c r="G179" s="34">
        <v>580.168587183</v>
      </c>
      <c r="H179" s="351">
        <v>385</v>
      </c>
      <c r="L179" s="31"/>
      <c r="M179" s="31"/>
      <c r="Q179" s="31"/>
    </row>
    <row r="180" spans="1:17" ht="15" customHeight="1" x14ac:dyDescent="0.25">
      <c r="A180" s="30"/>
      <c r="B180" s="817" t="s">
        <v>970</v>
      </c>
      <c r="C180" s="817"/>
      <c r="D180" s="817"/>
      <c r="E180" s="817"/>
      <c r="F180" s="817"/>
      <c r="G180" s="817"/>
      <c r="H180" s="817"/>
      <c r="I180" s="635"/>
      <c r="L180" s="31"/>
      <c r="M180" s="31"/>
      <c r="Q180" s="31"/>
    </row>
    <row r="181" spans="1:17" x14ac:dyDescent="0.25">
      <c r="A181" s="30"/>
      <c r="B181" s="818"/>
      <c r="C181" s="818"/>
      <c r="D181" s="818"/>
      <c r="E181" s="818"/>
      <c r="F181" s="818"/>
      <c r="G181" s="818"/>
      <c r="H181" s="818"/>
      <c r="I181" s="636"/>
      <c r="L181" s="31"/>
      <c r="M181" s="31"/>
      <c r="Q181" s="31"/>
    </row>
    <row r="182" spans="1:17" x14ac:dyDescent="0.25">
      <c r="A182" s="30"/>
      <c r="B182" s="818"/>
      <c r="C182" s="818"/>
      <c r="D182" s="818"/>
      <c r="E182" s="818"/>
      <c r="F182" s="818"/>
      <c r="G182" s="818"/>
      <c r="H182" s="818"/>
      <c r="I182" s="228"/>
      <c r="L182" s="31"/>
      <c r="M182" s="31"/>
      <c r="Q182" s="31"/>
    </row>
    <row r="183" spans="1:17" x14ac:dyDescent="0.25">
      <c r="A183" s="30"/>
      <c r="B183" s="818"/>
      <c r="C183" s="818"/>
      <c r="D183" s="818"/>
      <c r="E183" s="818"/>
      <c r="F183" s="818"/>
      <c r="G183" s="818"/>
      <c r="H183" s="818"/>
      <c r="I183" s="228"/>
      <c r="L183" s="31"/>
      <c r="M183" s="31"/>
      <c r="Q183" s="31"/>
    </row>
    <row r="184" spans="1:17" ht="15" customHeight="1" x14ac:dyDescent="0.25">
      <c r="A184" s="30"/>
      <c r="B184" s="635"/>
      <c r="C184" s="604"/>
      <c r="D184" s="604"/>
      <c r="E184" s="604"/>
      <c r="F184" s="604"/>
      <c r="G184" s="604"/>
      <c r="H184" s="604"/>
      <c r="I184" s="228"/>
      <c r="L184" s="31"/>
      <c r="M184" s="31"/>
      <c r="Q184" s="31"/>
    </row>
    <row r="185" spans="1:17" ht="15" customHeight="1" x14ac:dyDescent="0.25">
      <c r="A185" s="30"/>
      <c r="B185" s="30"/>
      <c r="C185" s="31"/>
      <c r="D185" s="31"/>
      <c r="E185" s="31"/>
      <c r="F185" s="31"/>
      <c r="G185" s="31"/>
      <c r="H185" s="31"/>
      <c r="I185" s="31"/>
      <c r="J185" s="4"/>
      <c r="K185" s="31"/>
      <c r="L185" s="31"/>
      <c r="M185" s="31"/>
      <c r="Q185" s="31"/>
    </row>
    <row r="186" spans="1:17" ht="15.75" customHeight="1" x14ac:dyDescent="0.25">
      <c r="A186" s="30" t="s">
        <v>410</v>
      </c>
      <c r="B186" s="30" t="s">
        <v>971</v>
      </c>
      <c r="C186" s="31"/>
      <c r="D186" s="31"/>
      <c r="E186" s="31"/>
      <c r="F186" s="31"/>
      <c r="G186" s="31"/>
      <c r="H186" s="31"/>
      <c r="I186" s="31"/>
      <c r="J186" s="5"/>
      <c r="K186" s="31"/>
      <c r="L186" s="31"/>
      <c r="M186" s="31"/>
      <c r="Q186" s="31"/>
    </row>
    <row r="187" spans="1:17" x14ac:dyDescent="0.25">
      <c r="A187" s="30"/>
      <c r="B187" s="35"/>
      <c r="C187" s="637" t="s">
        <v>224</v>
      </c>
      <c r="D187" s="638" t="s">
        <v>95</v>
      </c>
      <c r="E187" s="638" t="s">
        <v>96</v>
      </c>
      <c r="F187" s="638" t="s">
        <v>97</v>
      </c>
      <c r="G187" s="638" t="s">
        <v>98</v>
      </c>
      <c r="H187" s="638" t="s">
        <v>35</v>
      </c>
      <c r="I187" s="638" t="s">
        <v>36</v>
      </c>
      <c r="J187" s="5"/>
      <c r="K187" s="31"/>
      <c r="L187" s="31"/>
      <c r="M187" s="31"/>
      <c r="Q187" s="31"/>
    </row>
    <row r="188" spans="1:17" x14ac:dyDescent="0.25">
      <c r="A188" s="30"/>
      <c r="B188" s="35" t="s">
        <v>42</v>
      </c>
      <c r="C188" s="639">
        <v>62.5</v>
      </c>
      <c r="D188" s="639">
        <v>131</v>
      </c>
      <c r="E188" s="639">
        <v>34.25</v>
      </c>
      <c r="F188" s="639">
        <v>81.5</v>
      </c>
      <c r="G188" s="640">
        <v>132.41666666666666</v>
      </c>
      <c r="H188" s="351"/>
      <c r="I188" s="351">
        <v>442</v>
      </c>
      <c r="Q188" s="31"/>
    </row>
    <row r="189" spans="1:17" x14ac:dyDescent="0.25">
      <c r="A189" s="30"/>
      <c r="B189" s="35" t="s">
        <v>43</v>
      </c>
      <c r="C189" s="641">
        <v>22</v>
      </c>
      <c r="D189" s="642">
        <v>47</v>
      </c>
      <c r="E189" s="643">
        <v>13</v>
      </c>
      <c r="F189" s="642">
        <v>31</v>
      </c>
      <c r="G189" s="640">
        <v>48</v>
      </c>
      <c r="H189" s="642">
        <v>0</v>
      </c>
      <c r="I189" s="351">
        <v>161</v>
      </c>
      <c r="Q189" s="31"/>
    </row>
    <row r="190" spans="1:17" x14ac:dyDescent="0.25">
      <c r="A190" s="30"/>
      <c r="B190" s="35" t="s">
        <v>44</v>
      </c>
      <c r="C190" s="644">
        <v>39.9</v>
      </c>
      <c r="D190" s="645">
        <v>84.9</v>
      </c>
      <c r="E190" s="639">
        <v>25.372779000000001</v>
      </c>
      <c r="F190" s="646">
        <v>44.376683999999997</v>
      </c>
      <c r="G190" s="647">
        <v>97</v>
      </c>
      <c r="H190" s="639">
        <v>0</v>
      </c>
      <c r="I190" s="351">
        <v>292</v>
      </c>
      <c r="Q190" s="31"/>
    </row>
    <row r="191" spans="1:17" x14ac:dyDescent="0.25">
      <c r="A191" s="30"/>
      <c r="B191" s="35" t="s">
        <v>46</v>
      </c>
      <c r="C191" s="336">
        <v>4.3496801705756927E-2</v>
      </c>
      <c r="D191" s="336">
        <v>9.0511727078891269E-2</v>
      </c>
      <c r="E191" s="336">
        <v>2.6972281449893391E-2</v>
      </c>
      <c r="F191" s="648">
        <v>4.7334754797441363E-2</v>
      </c>
      <c r="G191" s="336">
        <v>0.10351812366737739</v>
      </c>
      <c r="H191" s="649">
        <v>0</v>
      </c>
      <c r="I191" s="336">
        <v>0.31183368869936035</v>
      </c>
      <c r="K191" s="31"/>
      <c r="Q191" s="31"/>
    </row>
    <row r="192" spans="1:17" ht="15" customHeight="1" x14ac:dyDescent="0.25">
      <c r="A192" s="30"/>
      <c r="B192" s="817" t="s">
        <v>972</v>
      </c>
      <c r="C192" s="817"/>
      <c r="D192" s="817"/>
      <c r="E192" s="817"/>
      <c r="F192" s="817"/>
      <c r="G192" s="817"/>
      <c r="H192" s="817"/>
      <c r="I192" s="817"/>
      <c r="J192" s="627"/>
      <c r="K192" s="627"/>
      <c r="L192" s="627"/>
      <c r="M192" s="627"/>
      <c r="N192" s="627"/>
      <c r="O192" s="627"/>
      <c r="P192" s="627"/>
      <c r="Q192" s="623"/>
    </row>
    <row r="193" spans="1:17" x14ac:dyDescent="0.25">
      <c r="A193" s="30"/>
      <c r="B193" s="818"/>
      <c r="C193" s="818"/>
      <c r="D193" s="818"/>
      <c r="E193" s="818"/>
      <c r="F193" s="818"/>
      <c r="G193" s="818"/>
      <c r="H193" s="818"/>
      <c r="I193" s="818"/>
      <c r="J193" s="636"/>
      <c r="K193" s="627"/>
      <c r="L193" s="627"/>
      <c r="M193" s="627"/>
      <c r="N193" s="627"/>
      <c r="O193" s="627"/>
      <c r="P193" s="627"/>
      <c r="Q193" s="623"/>
    </row>
    <row r="194" spans="1:17" ht="15" customHeight="1" x14ac:dyDescent="0.25">
      <c r="A194" s="615"/>
      <c r="B194" s="809"/>
      <c r="C194" s="809"/>
      <c r="D194" s="809"/>
      <c r="E194" s="809"/>
      <c r="F194" s="809"/>
      <c r="G194" s="809"/>
      <c r="H194" s="809"/>
      <c r="I194" s="809"/>
      <c r="J194" s="627"/>
      <c r="K194" s="627"/>
      <c r="L194" s="627"/>
      <c r="M194" s="627"/>
      <c r="N194" s="627"/>
      <c r="O194" s="627"/>
      <c r="P194" s="627"/>
      <c r="Q194" s="623"/>
    </row>
    <row r="195" spans="1:17" ht="15" customHeight="1" x14ac:dyDescent="0.25">
      <c r="A195" s="30"/>
      <c r="B195" s="31"/>
      <c r="C195" s="31"/>
      <c r="D195" s="31"/>
      <c r="E195" s="31"/>
      <c r="F195" s="31"/>
      <c r="G195" s="31"/>
      <c r="H195" s="31"/>
      <c r="I195" s="31"/>
      <c r="J195" s="627"/>
      <c r="K195" s="627"/>
      <c r="L195" s="627"/>
      <c r="M195" s="627"/>
      <c r="N195" s="627"/>
      <c r="O195" s="627"/>
      <c r="P195" s="627"/>
      <c r="Q195" s="623"/>
    </row>
    <row r="196" spans="1:17" ht="15.75" customHeight="1" x14ac:dyDescent="0.25">
      <c r="A196" s="30" t="s">
        <v>979</v>
      </c>
      <c r="B196" s="30" t="s">
        <v>973</v>
      </c>
      <c r="C196" s="31"/>
      <c r="D196" s="31"/>
      <c r="E196" s="31"/>
      <c r="F196" s="31"/>
      <c r="G196" s="31"/>
      <c r="H196" s="31"/>
      <c r="I196" s="31"/>
      <c r="J196" s="627"/>
      <c r="K196" s="627"/>
      <c r="L196" s="627"/>
      <c r="M196" s="627"/>
      <c r="N196" s="627"/>
      <c r="O196" s="627"/>
      <c r="P196" s="627"/>
      <c r="Q196" s="623"/>
    </row>
    <row r="197" spans="1:17" x14ac:dyDescent="0.25">
      <c r="A197" s="30"/>
      <c r="B197" s="35"/>
      <c r="C197" s="176" t="s">
        <v>224</v>
      </c>
      <c r="D197" s="244" t="s">
        <v>95</v>
      </c>
      <c r="E197" s="244" t="s">
        <v>96</v>
      </c>
      <c r="F197" s="244" t="s">
        <v>97</v>
      </c>
      <c r="G197" s="244" t="s">
        <v>98</v>
      </c>
      <c r="H197" s="244" t="s">
        <v>35</v>
      </c>
      <c r="I197" s="244" t="s">
        <v>36</v>
      </c>
      <c r="J197" s="627"/>
      <c r="K197" s="627"/>
      <c r="L197" s="627"/>
      <c r="M197" s="627"/>
      <c r="N197" s="627"/>
      <c r="O197" s="627"/>
      <c r="P197" s="627"/>
      <c r="Q197" s="623"/>
    </row>
    <row r="198" spans="1:17" x14ac:dyDescent="0.25">
      <c r="A198" s="30"/>
      <c r="B198" s="436" t="s">
        <v>42</v>
      </c>
      <c r="C198" s="639">
        <v>59</v>
      </c>
      <c r="D198" s="640">
        <v>106.83333333333333</v>
      </c>
      <c r="E198" s="640">
        <v>47.25</v>
      </c>
      <c r="F198" s="643">
        <v>135.875</v>
      </c>
      <c r="G198" s="639">
        <v>93.666666666666671</v>
      </c>
      <c r="H198" s="643">
        <v>2.1666666666666665</v>
      </c>
      <c r="I198" s="351">
        <v>445</v>
      </c>
      <c r="J198" s="627"/>
      <c r="K198" s="650"/>
      <c r="L198" s="650"/>
      <c r="M198" s="627"/>
      <c r="N198" s="627"/>
      <c r="O198" s="627"/>
      <c r="P198" s="627"/>
      <c r="Q198" s="623"/>
    </row>
    <row r="199" spans="1:17" x14ac:dyDescent="0.25">
      <c r="A199" s="30"/>
      <c r="B199" s="436" t="s">
        <v>43</v>
      </c>
      <c r="C199" s="642">
        <v>31</v>
      </c>
      <c r="D199" s="642">
        <v>52</v>
      </c>
      <c r="E199" s="642">
        <v>30</v>
      </c>
      <c r="F199" s="651">
        <v>58</v>
      </c>
      <c r="G199" s="639">
        <v>46</v>
      </c>
      <c r="H199" s="639">
        <v>2</v>
      </c>
      <c r="I199" s="639">
        <v>219</v>
      </c>
      <c r="J199" s="627"/>
      <c r="K199" s="627"/>
      <c r="L199" s="627"/>
      <c r="M199" s="650"/>
      <c r="N199" s="627"/>
      <c r="O199" s="627"/>
      <c r="P199" s="627"/>
      <c r="Q199" s="623"/>
    </row>
    <row r="200" spans="1:17" x14ac:dyDescent="0.25">
      <c r="A200" s="30"/>
      <c r="B200" s="436" t="s">
        <v>44</v>
      </c>
      <c r="C200" s="646">
        <v>52.3</v>
      </c>
      <c r="D200" s="646">
        <v>92.617857000000001</v>
      </c>
      <c r="E200" s="652">
        <v>42.3</v>
      </c>
      <c r="F200" s="646">
        <v>115.5</v>
      </c>
      <c r="G200" s="647">
        <v>81.099999999999994</v>
      </c>
      <c r="H200" s="653">
        <v>1.3184800000000001</v>
      </c>
      <c r="I200" s="639">
        <v>385.13633700000003</v>
      </c>
      <c r="J200" s="627"/>
      <c r="K200" s="627"/>
      <c r="L200" s="627"/>
      <c r="M200" s="627"/>
      <c r="N200" s="627"/>
      <c r="O200" s="627"/>
      <c r="P200" s="627"/>
      <c r="Q200" s="623"/>
    </row>
    <row r="201" spans="1:17" x14ac:dyDescent="0.25">
      <c r="A201" s="30"/>
      <c r="B201" s="436" t="s">
        <v>47</v>
      </c>
      <c r="C201" s="654">
        <v>5.7782515991471217E-2</v>
      </c>
      <c r="D201" s="654">
        <v>9.9360341151385936E-2</v>
      </c>
      <c r="E201" s="654">
        <v>4.776119402985074E-2</v>
      </c>
      <c r="F201" s="654">
        <v>0.1244136460554371</v>
      </c>
      <c r="G201" s="654">
        <v>8.9232409381663116E-2</v>
      </c>
      <c r="H201" s="654">
        <v>1.3859275053304905E-3</v>
      </c>
      <c r="I201" s="654">
        <v>0.41</v>
      </c>
      <c r="J201" s="627"/>
      <c r="K201" s="627"/>
      <c r="L201" s="627"/>
      <c r="M201" s="627"/>
      <c r="N201" s="627"/>
      <c r="O201" s="627"/>
      <c r="P201" s="623"/>
      <c r="Q201" s="623"/>
    </row>
    <row r="202" spans="1:17" ht="15" customHeight="1" x14ac:dyDescent="0.25">
      <c r="A202" s="30"/>
      <c r="B202" s="817" t="s">
        <v>974</v>
      </c>
      <c r="C202" s="817"/>
      <c r="D202" s="817"/>
      <c r="E202" s="817"/>
      <c r="F202" s="817"/>
      <c r="G202" s="817"/>
      <c r="H202" s="817"/>
      <c r="I202" s="817"/>
      <c r="J202" s="820"/>
      <c r="K202" s="820"/>
      <c r="L202" s="820"/>
      <c r="M202" s="820"/>
      <c r="N202" s="820"/>
      <c r="O202" s="820"/>
      <c r="P202" s="820"/>
      <c r="Q202" s="820"/>
    </row>
    <row r="203" spans="1:17" x14ac:dyDescent="0.25">
      <c r="A203" s="30"/>
      <c r="B203" s="818"/>
      <c r="C203" s="818"/>
      <c r="D203" s="818"/>
      <c r="E203" s="818"/>
      <c r="F203" s="818"/>
      <c r="G203" s="818"/>
      <c r="H203" s="818"/>
      <c r="I203" s="818"/>
      <c r="J203" s="636"/>
      <c r="K203" s="627"/>
      <c r="L203" s="627"/>
      <c r="M203" s="627"/>
      <c r="N203" s="627"/>
      <c r="O203" s="627"/>
      <c r="P203" s="623"/>
      <c r="Q203" s="623"/>
    </row>
    <row r="204" spans="1:17" x14ac:dyDescent="0.25">
      <c r="A204" s="30"/>
      <c r="B204" s="818"/>
      <c r="C204" s="818"/>
      <c r="D204" s="818"/>
      <c r="E204" s="818"/>
      <c r="F204" s="818"/>
      <c r="G204" s="818"/>
      <c r="H204" s="818"/>
      <c r="I204" s="818"/>
      <c r="P204" s="31"/>
      <c r="Q204" s="31"/>
    </row>
    <row r="205" spans="1:17" ht="15" customHeight="1" x14ac:dyDescent="0.25">
      <c r="A205" s="615"/>
      <c r="B205" s="821"/>
      <c r="C205" s="821"/>
      <c r="D205" s="821"/>
      <c r="E205" s="821"/>
      <c r="F205" s="821"/>
      <c r="G205" s="821"/>
      <c r="H205" s="821"/>
      <c r="I205" s="821"/>
      <c r="P205" s="31"/>
      <c r="Q205" s="31"/>
    </row>
    <row r="206" spans="1:17" ht="15" customHeight="1" x14ac:dyDescent="0.25">
      <c r="A206" s="30"/>
      <c r="C206" s="229"/>
      <c r="D206" s="31"/>
      <c r="E206" s="31"/>
      <c r="F206" s="31"/>
      <c r="G206" s="31"/>
      <c r="H206" s="31"/>
      <c r="I206" s="31"/>
      <c r="J206" s="31"/>
      <c r="K206" s="31"/>
      <c r="P206" s="31"/>
      <c r="Q206" s="31"/>
    </row>
    <row r="207" spans="1:17" ht="15.75" customHeight="1" x14ac:dyDescent="0.25">
      <c r="A207" s="30" t="s">
        <v>981</v>
      </c>
      <c r="B207" s="30" t="s">
        <v>975</v>
      </c>
      <c r="C207" s="30"/>
      <c r="D207" s="31"/>
      <c r="E207" s="31"/>
      <c r="F207" s="31"/>
      <c r="G207" s="31"/>
      <c r="H207" s="31"/>
      <c r="I207" s="31"/>
      <c r="J207" s="31"/>
      <c r="K207" s="5"/>
      <c r="P207" s="31"/>
      <c r="Q207" s="31"/>
    </row>
    <row r="208" spans="1:17" x14ac:dyDescent="0.25">
      <c r="A208" s="30"/>
      <c r="B208" s="40"/>
      <c r="C208" s="40"/>
      <c r="D208" s="176" t="s">
        <v>224</v>
      </c>
      <c r="E208" s="245" t="s">
        <v>95</v>
      </c>
      <c r="F208" s="245" t="s">
        <v>96</v>
      </c>
      <c r="G208" s="245" t="s">
        <v>97</v>
      </c>
      <c r="H208" s="245" t="s">
        <v>98</v>
      </c>
      <c r="I208" s="244" t="s">
        <v>35</v>
      </c>
      <c r="J208" s="244" t="s">
        <v>36</v>
      </c>
      <c r="K208" s="5"/>
      <c r="L208" s="31"/>
      <c r="M208" s="31"/>
      <c r="N208" s="31"/>
      <c r="O208" s="31"/>
      <c r="P208" s="31"/>
      <c r="Q208" s="31"/>
    </row>
    <row r="209" spans="1:17" s="660" customFormat="1" ht="30" customHeight="1" x14ac:dyDescent="0.25">
      <c r="A209" s="655"/>
      <c r="B209" s="814" t="s">
        <v>3</v>
      </c>
      <c r="C209" s="656" t="s">
        <v>976</v>
      </c>
      <c r="D209" s="657">
        <v>135</v>
      </c>
      <c r="E209" s="657">
        <v>150</v>
      </c>
      <c r="F209" s="657">
        <v>87</v>
      </c>
      <c r="G209" s="657">
        <v>198</v>
      </c>
      <c r="H209" s="657">
        <v>144</v>
      </c>
      <c r="I209" s="657">
        <v>10</v>
      </c>
      <c r="J209" s="657">
        <v>724</v>
      </c>
      <c r="K209" s="658"/>
      <c r="L209" s="659"/>
      <c r="M209" s="659"/>
      <c r="N209" s="659"/>
      <c r="O209" s="659"/>
      <c r="P209" s="659"/>
      <c r="Q209" s="659"/>
    </row>
    <row r="210" spans="1:17" x14ac:dyDescent="0.25">
      <c r="A210" s="30"/>
      <c r="B210" s="815"/>
      <c r="C210" s="34" t="s">
        <v>48</v>
      </c>
      <c r="D210" s="34">
        <v>418</v>
      </c>
      <c r="E210" s="34">
        <v>690</v>
      </c>
      <c r="F210" s="34">
        <v>320</v>
      </c>
      <c r="G210" s="34">
        <v>726</v>
      </c>
      <c r="H210" s="34">
        <v>596</v>
      </c>
      <c r="I210" s="34">
        <v>30</v>
      </c>
      <c r="J210" s="34">
        <v>2780</v>
      </c>
      <c r="K210" s="5"/>
      <c r="M210" s="31"/>
      <c r="N210" s="31"/>
      <c r="O210" s="31"/>
      <c r="P210" s="31"/>
      <c r="Q210" s="31"/>
    </row>
    <row r="211" spans="1:17" x14ac:dyDescent="0.25">
      <c r="A211" s="30"/>
      <c r="B211" s="816"/>
      <c r="C211" s="35" t="s">
        <v>49</v>
      </c>
      <c r="D211" s="695">
        <v>0.32296650717703351</v>
      </c>
      <c r="E211" s="695">
        <v>0.21739130434782608</v>
      </c>
      <c r="F211" s="695">
        <v>0.27187499999999998</v>
      </c>
      <c r="G211" s="695">
        <v>0.27272727272727271</v>
      </c>
      <c r="H211" s="695">
        <v>0.24161073825503357</v>
      </c>
      <c r="I211" s="695">
        <v>0.33333333333333331</v>
      </c>
      <c r="J211" s="695">
        <v>0.26043165467625901</v>
      </c>
      <c r="K211" s="5"/>
      <c r="L211" s="31"/>
      <c r="M211" s="31"/>
      <c r="N211" s="31"/>
      <c r="O211" s="31"/>
      <c r="P211" s="31"/>
      <c r="Q211" s="31"/>
    </row>
    <row r="212" spans="1:17" s="236" customFormat="1" ht="30" customHeight="1" x14ac:dyDescent="0.25">
      <c r="A212" s="661"/>
      <c r="B212" s="814" t="s">
        <v>5</v>
      </c>
      <c r="C212" s="662" t="s">
        <v>977</v>
      </c>
      <c r="D212" s="663">
        <v>805.06764299999998</v>
      </c>
      <c r="E212" s="663">
        <v>893.98317199999997</v>
      </c>
      <c r="F212" s="663">
        <v>473.44302900000002</v>
      </c>
      <c r="G212" s="663">
        <v>488.50769600000001</v>
      </c>
      <c r="H212" s="663">
        <v>822.86949300000003</v>
      </c>
      <c r="I212" s="663">
        <v>51.400933000000002</v>
      </c>
      <c r="J212" s="663">
        <v>3535.2719659999998</v>
      </c>
      <c r="K212" s="664"/>
      <c r="L212" s="665"/>
      <c r="M212" s="665"/>
      <c r="N212" s="665"/>
      <c r="O212" s="665"/>
      <c r="P212" s="665"/>
      <c r="Q212" s="665"/>
    </row>
    <row r="213" spans="1:17" x14ac:dyDescent="0.25">
      <c r="A213" s="30"/>
      <c r="B213" s="815"/>
      <c r="C213" s="34" t="s">
        <v>50</v>
      </c>
      <c r="D213" s="34">
        <v>1580</v>
      </c>
      <c r="E213" s="34">
        <v>2856</v>
      </c>
      <c r="F213" s="34">
        <v>1116</v>
      </c>
      <c r="G213" s="34">
        <v>1708</v>
      </c>
      <c r="H213" s="34">
        <v>2467</v>
      </c>
      <c r="I213" s="34">
        <v>115</v>
      </c>
      <c r="J213" s="34">
        <v>9842</v>
      </c>
      <c r="K213" s="5"/>
      <c r="L213" s="31"/>
      <c r="M213" s="31"/>
      <c r="N213" s="31"/>
      <c r="O213" s="31"/>
      <c r="P213" s="31"/>
      <c r="Q213" s="31"/>
    </row>
    <row r="214" spans="1:17" x14ac:dyDescent="0.25">
      <c r="A214" s="30"/>
      <c r="B214" s="816"/>
      <c r="C214" s="35" t="s">
        <v>51</v>
      </c>
      <c r="D214" s="695">
        <v>0.50953648291139242</v>
      </c>
      <c r="E214" s="695">
        <v>0.31301931792717086</v>
      </c>
      <c r="F214" s="695">
        <v>0.42423210483870971</v>
      </c>
      <c r="G214" s="695">
        <v>0.28601153161592507</v>
      </c>
      <c r="H214" s="695">
        <v>0.3335506659910823</v>
      </c>
      <c r="I214" s="695">
        <v>0.44696463478260873</v>
      </c>
      <c r="J214" s="695">
        <v>0.35920259764275553</v>
      </c>
      <c r="K214" s="5"/>
      <c r="L214" s="31"/>
      <c r="M214" s="31"/>
      <c r="N214" s="31"/>
      <c r="O214" s="31"/>
      <c r="P214" s="31"/>
      <c r="Q214" s="31"/>
    </row>
    <row r="215" spans="1:17" ht="15" customHeight="1" x14ac:dyDescent="0.25">
      <c r="A215" s="615"/>
      <c r="B215" s="249" t="s">
        <v>978</v>
      </c>
      <c r="C215" s="249"/>
      <c r="D215" s="249"/>
      <c r="E215" s="249"/>
      <c r="F215" s="249"/>
      <c r="G215" s="249"/>
      <c r="H215" s="249"/>
      <c r="I215" s="249"/>
      <c r="J215" s="249"/>
      <c r="K215" s="160"/>
      <c r="L215" s="31"/>
      <c r="M215" s="31"/>
      <c r="N215" s="31"/>
      <c r="O215" s="31"/>
      <c r="P215" s="31"/>
      <c r="Q215" s="31"/>
    </row>
    <row r="216" spans="1:17" ht="15" customHeight="1" x14ac:dyDescent="0.25">
      <c r="A216" s="30"/>
      <c r="B216" s="809" t="s">
        <v>1061</v>
      </c>
      <c r="C216" s="809"/>
      <c r="D216" s="809"/>
      <c r="E216" s="809"/>
      <c r="F216" s="809"/>
      <c r="G216" s="809"/>
      <c r="H216" s="809"/>
      <c r="I216" s="809"/>
      <c r="J216" s="250"/>
      <c r="K216" s="160"/>
      <c r="L216" s="31"/>
      <c r="M216" s="31"/>
      <c r="N216" s="31"/>
      <c r="O216" s="31"/>
      <c r="P216" s="31"/>
      <c r="Q216" s="31"/>
    </row>
    <row r="217" spans="1:17" ht="15" customHeight="1" x14ac:dyDescent="0.25">
      <c r="A217" s="30"/>
      <c r="B217" s="809" t="s">
        <v>1062</v>
      </c>
      <c r="C217" s="809"/>
      <c r="D217" s="809"/>
      <c r="E217" s="809"/>
      <c r="F217" s="809"/>
      <c r="G217" s="809"/>
      <c r="H217" s="809"/>
      <c r="I217" s="809"/>
      <c r="J217" s="250"/>
      <c r="K217" s="160"/>
      <c r="L217" s="31"/>
      <c r="M217" s="31"/>
      <c r="N217" s="31"/>
      <c r="O217" s="31"/>
      <c r="P217" s="31"/>
      <c r="Q217" s="31"/>
    </row>
    <row r="218" spans="1:17" ht="15" customHeight="1" x14ac:dyDescent="0.25">
      <c r="A218" s="30"/>
      <c r="C218" s="31"/>
      <c r="D218" s="31"/>
      <c r="E218" s="31"/>
      <c r="F218" s="31"/>
      <c r="G218" s="31"/>
      <c r="H218" s="31"/>
      <c r="I218" s="31"/>
      <c r="J218" s="31"/>
      <c r="K218" s="32"/>
      <c r="L218" s="31"/>
      <c r="M218" s="31"/>
      <c r="N218" s="31"/>
      <c r="O218" s="31"/>
      <c r="P218" s="31"/>
      <c r="Q218" s="31"/>
    </row>
    <row r="219" spans="1:17" ht="15.75" customHeight="1" x14ac:dyDescent="0.25">
      <c r="A219" s="30" t="s">
        <v>983</v>
      </c>
      <c r="B219" s="30" t="s">
        <v>980</v>
      </c>
      <c r="C219" s="31"/>
      <c r="D219" s="31"/>
      <c r="E219" s="31"/>
      <c r="F219" s="31"/>
      <c r="G219" s="31"/>
      <c r="H219" s="31"/>
      <c r="I219" s="31"/>
      <c r="J219" s="31"/>
      <c r="K219" s="31"/>
      <c r="L219" s="31"/>
      <c r="M219" s="31"/>
      <c r="N219" s="31"/>
      <c r="O219" s="31"/>
      <c r="P219" s="31"/>
      <c r="Q219" s="31"/>
    </row>
    <row r="220" spans="1:17" x14ac:dyDescent="0.25">
      <c r="A220" s="30"/>
      <c r="B220" s="34"/>
      <c r="C220" s="176" t="s">
        <v>224</v>
      </c>
      <c r="D220" s="245" t="s">
        <v>95</v>
      </c>
      <c r="E220" s="245" t="s">
        <v>96</v>
      </c>
      <c r="F220" s="245" t="s">
        <v>97</v>
      </c>
      <c r="G220" s="245" t="s">
        <v>98</v>
      </c>
      <c r="H220" s="244" t="s">
        <v>35</v>
      </c>
      <c r="I220" s="245" t="s">
        <v>36</v>
      </c>
      <c r="L220" s="31"/>
      <c r="M220" s="31"/>
      <c r="N220" s="31"/>
      <c r="O220" s="31"/>
      <c r="P220" s="31"/>
      <c r="Q220" s="31"/>
    </row>
    <row r="221" spans="1:17" x14ac:dyDescent="0.25">
      <c r="A221" s="30"/>
      <c r="B221" s="34" t="s">
        <v>52</v>
      </c>
      <c r="C221" s="34">
        <v>2.8384969999999998</v>
      </c>
      <c r="D221" s="34">
        <v>0</v>
      </c>
      <c r="E221" s="34">
        <v>0</v>
      </c>
      <c r="F221" s="34">
        <v>0.79841300000000004</v>
      </c>
      <c r="G221" s="34">
        <v>0</v>
      </c>
      <c r="H221" s="34">
        <v>0</v>
      </c>
      <c r="I221" s="34">
        <v>3.6369099999999999</v>
      </c>
      <c r="J221" s="6"/>
      <c r="L221" s="31"/>
      <c r="M221" s="31"/>
      <c r="N221" s="31"/>
      <c r="O221" s="31"/>
      <c r="P221" s="31"/>
      <c r="Q221" s="31"/>
    </row>
    <row r="222" spans="1:17" x14ac:dyDescent="0.25">
      <c r="A222" s="30"/>
      <c r="B222" s="34" t="s">
        <v>53</v>
      </c>
      <c r="C222" s="34">
        <v>3.0363803599999999</v>
      </c>
      <c r="D222" s="34">
        <v>0.83152000000000004</v>
      </c>
      <c r="E222" s="34">
        <v>5.6558700000000002</v>
      </c>
      <c r="F222" s="34">
        <v>19.990971999999999</v>
      </c>
      <c r="G222" s="34">
        <v>0.72</v>
      </c>
      <c r="H222" s="34">
        <v>0</v>
      </c>
      <c r="I222" s="34">
        <v>30.234742359999998</v>
      </c>
      <c r="J222" s="6"/>
      <c r="L222" s="31"/>
      <c r="M222" s="31"/>
      <c r="N222" s="31"/>
      <c r="O222" s="31"/>
      <c r="P222" s="31"/>
      <c r="Q222" s="31"/>
    </row>
    <row r="223" spans="1:17" x14ac:dyDescent="0.25">
      <c r="A223" s="30"/>
      <c r="B223" s="34" t="s">
        <v>54</v>
      </c>
      <c r="C223" s="34">
        <v>7.7469590000000004</v>
      </c>
      <c r="D223" s="34">
        <v>6.2733189999999999</v>
      </c>
      <c r="E223" s="34">
        <v>4.1309950000000004</v>
      </c>
      <c r="F223" s="34">
        <v>14.879483</v>
      </c>
      <c r="G223" s="34">
        <v>0</v>
      </c>
      <c r="H223" s="34">
        <v>0</v>
      </c>
      <c r="I223" s="34">
        <v>33.030756000000004</v>
      </c>
      <c r="J223" s="6"/>
      <c r="L223" s="31"/>
      <c r="M223" s="31"/>
      <c r="N223" s="31"/>
      <c r="O223" s="31"/>
      <c r="P223" s="31"/>
      <c r="Q223" s="31"/>
    </row>
    <row r="224" spans="1:17" x14ac:dyDescent="0.25">
      <c r="A224" s="30"/>
      <c r="B224" s="34" t="s">
        <v>55</v>
      </c>
      <c r="C224" s="34">
        <v>378.40382799999998</v>
      </c>
      <c r="D224" s="34">
        <v>1007.875825</v>
      </c>
      <c r="E224" s="34">
        <v>457.732483</v>
      </c>
      <c r="F224" s="34">
        <v>1142.12544</v>
      </c>
      <c r="G224" s="34">
        <v>886.60578699999996</v>
      </c>
      <c r="H224" s="34">
        <v>46.085279</v>
      </c>
      <c r="I224" s="34">
        <v>3918.8286419999999</v>
      </c>
      <c r="J224" s="6"/>
      <c r="L224" s="31"/>
      <c r="M224" s="31"/>
      <c r="N224" s="31"/>
      <c r="O224" s="31"/>
      <c r="P224" s="31"/>
      <c r="Q224" s="31"/>
    </row>
    <row r="225" spans="1:17" x14ac:dyDescent="0.25">
      <c r="A225" s="30"/>
      <c r="B225" s="34" t="s">
        <v>56</v>
      </c>
      <c r="C225" s="34">
        <v>1063.3019179999999</v>
      </c>
      <c r="D225" s="34">
        <v>1509.2148729999999</v>
      </c>
      <c r="E225" s="34">
        <v>569.27246400000001</v>
      </c>
      <c r="F225" s="34">
        <v>435.91945600000003</v>
      </c>
      <c r="G225" s="34">
        <v>1451.5593200000001</v>
      </c>
      <c r="H225" s="34">
        <v>69.031979000000007</v>
      </c>
      <c r="I225" s="34">
        <v>5098.3000100000008</v>
      </c>
      <c r="J225" s="6"/>
      <c r="L225" s="31"/>
      <c r="M225" s="31"/>
      <c r="N225" s="31"/>
      <c r="O225" s="31"/>
      <c r="P225" s="31"/>
      <c r="Q225" s="31"/>
    </row>
    <row r="226" spans="1:17" x14ac:dyDescent="0.25">
      <c r="A226" s="30"/>
      <c r="B226" s="34" t="s">
        <v>57</v>
      </c>
      <c r="C226" s="34">
        <v>125.147875</v>
      </c>
      <c r="D226" s="34">
        <v>331.43555600000002</v>
      </c>
      <c r="E226" s="34">
        <v>79.247557999999998</v>
      </c>
      <c r="F226" s="34">
        <v>94.451329999999999</v>
      </c>
      <c r="G226" s="34">
        <v>128.03593799999999</v>
      </c>
      <c r="H226" s="34">
        <v>0</v>
      </c>
      <c r="I226" s="34">
        <v>758.31825700000002</v>
      </c>
      <c r="J226" s="6"/>
      <c r="L226" s="31"/>
      <c r="M226" s="31"/>
      <c r="N226" s="31"/>
      <c r="O226" s="31"/>
      <c r="P226" s="31"/>
      <c r="Q226" s="31"/>
    </row>
    <row r="227" spans="1:17" x14ac:dyDescent="0.25">
      <c r="A227" s="30"/>
      <c r="B227" s="35" t="s">
        <v>31</v>
      </c>
      <c r="C227" s="35">
        <v>1580.4754573599998</v>
      </c>
      <c r="D227" s="35">
        <v>2855.6310929999995</v>
      </c>
      <c r="E227" s="35">
        <v>1116.03937</v>
      </c>
      <c r="F227" s="35">
        <v>1708.1650940000002</v>
      </c>
      <c r="G227" s="35">
        <v>2466.921045</v>
      </c>
      <c r="H227" s="35">
        <v>115.11725800000001</v>
      </c>
      <c r="I227" s="35">
        <v>9842.3493173600018</v>
      </c>
      <c r="J227" s="6"/>
      <c r="L227" s="31"/>
      <c r="M227" s="31"/>
      <c r="N227" s="31"/>
      <c r="O227" s="31"/>
      <c r="P227" s="31"/>
      <c r="Q227" s="31"/>
    </row>
    <row r="228" spans="1:17" ht="15" customHeight="1" x14ac:dyDescent="0.25">
      <c r="A228" s="615"/>
      <c r="B228" s="810" t="s">
        <v>1043</v>
      </c>
      <c r="C228" s="810"/>
      <c r="D228" s="810"/>
      <c r="E228" s="810"/>
      <c r="F228" s="810"/>
      <c r="G228" s="810"/>
      <c r="H228" s="810"/>
      <c r="I228" s="810"/>
      <c r="J228" s="6"/>
      <c r="L228" s="31"/>
      <c r="M228" s="31"/>
      <c r="N228" s="31"/>
      <c r="O228" s="31"/>
      <c r="P228" s="31"/>
      <c r="Q228" s="31"/>
    </row>
    <row r="229" spans="1:17" ht="15" customHeight="1" x14ac:dyDescent="0.25">
      <c r="A229" s="30"/>
      <c r="L229" s="31"/>
      <c r="M229" s="31"/>
      <c r="N229" s="31"/>
      <c r="O229" s="31"/>
      <c r="P229" s="31"/>
      <c r="Q229" s="31"/>
    </row>
    <row r="230" spans="1:17" ht="15.75" customHeight="1" x14ac:dyDescent="0.25">
      <c r="A230" s="30" t="s">
        <v>985</v>
      </c>
      <c r="B230" s="30" t="s">
        <v>982</v>
      </c>
      <c r="L230" s="31"/>
      <c r="M230" s="31"/>
      <c r="N230" s="31"/>
      <c r="O230" s="31"/>
      <c r="P230" s="31"/>
      <c r="Q230" s="31"/>
    </row>
    <row r="231" spans="1:17" x14ac:dyDescent="0.25">
      <c r="A231" s="30"/>
      <c r="B231" s="34"/>
      <c r="C231" s="176" t="s">
        <v>224</v>
      </c>
      <c r="D231" s="245" t="s">
        <v>95</v>
      </c>
      <c r="E231" s="245" t="s">
        <v>96</v>
      </c>
      <c r="F231" s="245" t="s">
        <v>97</v>
      </c>
      <c r="G231" s="245" t="s">
        <v>98</v>
      </c>
      <c r="H231" s="244" t="s">
        <v>35</v>
      </c>
      <c r="I231" s="245" t="s">
        <v>36</v>
      </c>
      <c r="J231" s="32"/>
      <c r="L231" s="31"/>
      <c r="M231" s="31"/>
      <c r="N231" s="31"/>
      <c r="O231" s="31"/>
      <c r="P231" s="31"/>
      <c r="Q231" s="31"/>
    </row>
    <row r="232" spans="1:17" x14ac:dyDescent="0.25">
      <c r="A232" s="30"/>
      <c r="B232" s="34" t="s">
        <v>52</v>
      </c>
      <c r="C232" s="336">
        <v>1.7959766390434043E-3</v>
      </c>
      <c r="D232" s="336">
        <v>0</v>
      </c>
      <c r="E232" s="336">
        <v>0</v>
      </c>
      <c r="F232" s="336">
        <v>4.674097385577415E-4</v>
      </c>
      <c r="G232" s="336">
        <v>0</v>
      </c>
      <c r="H232" s="336">
        <v>0</v>
      </c>
      <c r="I232" s="336">
        <v>3.695164520918998E-4</v>
      </c>
      <c r="J232" s="31"/>
      <c r="K232" s="31"/>
      <c r="L232" s="31"/>
      <c r="M232" s="31"/>
      <c r="N232" s="31"/>
      <c r="O232" s="31"/>
      <c r="P232" s="31"/>
      <c r="Q232" s="31"/>
    </row>
    <row r="233" spans="1:17" x14ac:dyDescent="0.25">
      <c r="A233" s="30"/>
      <c r="B233" s="34" t="s">
        <v>53</v>
      </c>
      <c r="C233" s="336">
        <v>1.9211815949814997E-3</v>
      </c>
      <c r="D233" s="336">
        <v>2.9118607163169735E-4</v>
      </c>
      <c r="E233" s="336">
        <v>5.0678050900659537E-3</v>
      </c>
      <c r="F233" s="336">
        <v>1.1703184938164997E-2</v>
      </c>
      <c r="G233" s="336">
        <v>2.9186179325005514E-4</v>
      </c>
      <c r="H233" s="336">
        <v>0</v>
      </c>
      <c r="I233" s="336">
        <v>3.0719029964392502E-3</v>
      </c>
      <c r="J233" s="31"/>
      <c r="K233" s="215"/>
      <c r="L233" s="31"/>
      <c r="M233" s="31"/>
      <c r="N233" s="31"/>
      <c r="O233" s="31"/>
      <c r="P233" s="31"/>
      <c r="Q233" s="31"/>
    </row>
    <row r="234" spans="1:17" x14ac:dyDescent="0.25">
      <c r="A234" s="30"/>
      <c r="B234" s="34" t="s">
        <v>54</v>
      </c>
      <c r="C234" s="336">
        <v>4.901663587323522E-3</v>
      </c>
      <c r="D234" s="336">
        <v>2.196824027927756E-3</v>
      </c>
      <c r="E234" s="336">
        <v>3.7014778430262728E-3</v>
      </c>
      <c r="F234" s="336">
        <v>8.7107991213875007E-3</v>
      </c>
      <c r="G234" s="336">
        <v>0</v>
      </c>
      <c r="H234" s="336">
        <v>0</v>
      </c>
      <c r="I234" s="336">
        <v>3.355982899503489E-3</v>
      </c>
      <c r="J234" s="31"/>
      <c r="K234" s="215"/>
      <c r="L234" s="31"/>
      <c r="M234" s="31"/>
      <c r="N234" s="31"/>
      <c r="O234" s="31"/>
      <c r="P234" s="31"/>
      <c r="Q234" s="31"/>
    </row>
    <row r="235" spans="1:17" x14ac:dyDescent="0.25">
      <c r="A235" s="30"/>
      <c r="B235" s="34" t="s">
        <v>55</v>
      </c>
      <c r="C235" s="336">
        <v>0.23942404561731032</v>
      </c>
      <c r="D235" s="336">
        <v>0.35294328720211904</v>
      </c>
      <c r="E235" s="336">
        <v>0.4101400858286926</v>
      </c>
      <c r="F235" s="336">
        <v>0.66862708060934062</v>
      </c>
      <c r="G235" s="336">
        <v>0.35939771513846724</v>
      </c>
      <c r="H235" s="336">
        <v>0.40033336270049097</v>
      </c>
      <c r="I235" s="336">
        <v>0.39815988191843016</v>
      </c>
      <c r="J235" s="31"/>
      <c r="K235" s="215"/>
      <c r="L235" s="31"/>
      <c r="M235" s="31"/>
      <c r="N235" s="31"/>
      <c r="O235" s="31"/>
      <c r="P235" s="31"/>
      <c r="Q235" s="31"/>
    </row>
    <row r="236" spans="1:17" x14ac:dyDescent="0.25">
      <c r="A236" s="30"/>
      <c r="B236" s="34" t="s">
        <v>56</v>
      </c>
      <c r="C236" s="336">
        <v>0.67277344488228996</v>
      </c>
      <c r="D236" s="336">
        <v>0.52850484668679165</v>
      </c>
      <c r="E236" s="336">
        <v>0.5100827796066012</v>
      </c>
      <c r="F236" s="336">
        <v>0.25519749673564046</v>
      </c>
      <c r="G236" s="336">
        <v>0.58840931408893149</v>
      </c>
      <c r="H236" s="336">
        <v>0.59966663729950898</v>
      </c>
      <c r="I236" s="336">
        <v>0.51799624719756543</v>
      </c>
      <c r="J236" s="31"/>
      <c r="K236" s="215"/>
      <c r="L236" s="31"/>
      <c r="M236" s="31"/>
      <c r="N236" s="31"/>
      <c r="O236" s="31"/>
      <c r="P236" s="31"/>
      <c r="Q236" s="31"/>
    </row>
    <row r="237" spans="1:17" x14ac:dyDescent="0.25">
      <c r="A237" s="30"/>
      <c r="B237" s="34" t="s">
        <v>57</v>
      </c>
      <c r="C237" s="336">
        <v>7.9183687679051304E-2</v>
      </c>
      <c r="D237" s="336">
        <v>0.11606385601153002</v>
      </c>
      <c r="E237" s="336">
        <v>7.1007851631614036E-2</v>
      </c>
      <c r="F237" s="336">
        <v>5.5294028856908602E-2</v>
      </c>
      <c r="G237" s="336">
        <v>5.1901108979351213E-2</v>
      </c>
      <c r="H237" s="336">
        <v>0</v>
      </c>
      <c r="I237" s="336">
        <v>7.7046468535969678E-2</v>
      </c>
      <c r="J237" s="31"/>
      <c r="K237" s="215"/>
      <c r="L237" s="31"/>
      <c r="M237" s="31"/>
      <c r="N237" s="31"/>
      <c r="O237" s="31"/>
      <c r="P237" s="31"/>
      <c r="Q237" s="31"/>
    </row>
    <row r="238" spans="1:17" x14ac:dyDescent="0.25">
      <c r="A238" s="30"/>
      <c r="B238" s="35" t="s">
        <v>31</v>
      </c>
      <c r="C238" s="345">
        <v>1</v>
      </c>
      <c r="D238" s="345">
        <v>1</v>
      </c>
      <c r="E238" s="345">
        <v>1</v>
      </c>
      <c r="F238" s="345">
        <v>1</v>
      </c>
      <c r="G238" s="345">
        <v>1</v>
      </c>
      <c r="H238" s="345">
        <v>1</v>
      </c>
      <c r="I238" s="345">
        <v>0.99999999999999989</v>
      </c>
      <c r="J238" s="31"/>
      <c r="K238" s="215"/>
      <c r="L238" s="31"/>
      <c r="M238" s="31"/>
      <c r="N238" s="31"/>
      <c r="O238" s="31"/>
      <c r="P238" s="31"/>
      <c r="Q238" s="31"/>
    </row>
    <row r="239" spans="1:17" ht="15" customHeight="1" x14ac:dyDescent="0.25">
      <c r="A239" s="615"/>
      <c r="B239" s="810"/>
      <c r="C239" s="810"/>
      <c r="D239" s="810"/>
      <c r="E239" s="810"/>
      <c r="F239" s="810"/>
      <c r="G239" s="810"/>
      <c r="H239" s="810"/>
      <c r="I239" s="810"/>
      <c r="J239" s="31"/>
      <c r="K239" s="215"/>
      <c r="L239" s="31"/>
      <c r="M239" s="31"/>
      <c r="N239" s="31"/>
      <c r="O239" s="31"/>
      <c r="P239" s="31"/>
      <c r="Q239" s="31"/>
    </row>
    <row r="240" spans="1:17" ht="15" customHeight="1" x14ac:dyDescent="0.25">
      <c r="A240" s="30"/>
      <c r="C240" s="215"/>
      <c r="D240" s="215"/>
      <c r="E240" s="215"/>
      <c r="F240" s="215"/>
      <c r="G240" s="215"/>
      <c r="H240" s="215"/>
      <c r="I240" s="215"/>
      <c r="J240" s="31"/>
      <c r="K240" s="32"/>
      <c r="L240" s="31"/>
      <c r="M240" s="31"/>
      <c r="N240" s="31"/>
      <c r="O240" s="31"/>
      <c r="P240" s="31"/>
      <c r="Q240" s="31"/>
    </row>
    <row r="241" spans="1:17" ht="15.75" customHeight="1" x14ac:dyDescent="0.25">
      <c r="A241" s="30" t="s">
        <v>987</v>
      </c>
      <c r="B241" s="30" t="s">
        <v>984</v>
      </c>
      <c r="L241" s="31"/>
      <c r="M241" s="31"/>
      <c r="N241" s="31"/>
      <c r="O241" s="31"/>
      <c r="P241" s="31"/>
      <c r="Q241" s="31"/>
    </row>
    <row r="242" spans="1:17" x14ac:dyDescent="0.25">
      <c r="A242" s="30"/>
      <c r="B242" s="34"/>
      <c r="C242" s="176" t="s">
        <v>224</v>
      </c>
      <c r="D242" s="245" t="s">
        <v>95</v>
      </c>
      <c r="E242" s="245" t="s">
        <v>96</v>
      </c>
      <c r="F242" s="245" t="s">
        <v>97</v>
      </c>
      <c r="G242" s="245" t="s">
        <v>98</v>
      </c>
      <c r="H242" s="244" t="s">
        <v>35</v>
      </c>
      <c r="I242" s="245" t="s">
        <v>36</v>
      </c>
      <c r="J242" s="32"/>
      <c r="K242" s="32"/>
      <c r="L242" s="31"/>
      <c r="M242" s="31"/>
      <c r="N242" s="31"/>
      <c r="O242" s="31"/>
      <c r="P242" s="31"/>
      <c r="Q242" s="31"/>
    </row>
    <row r="243" spans="1:17" x14ac:dyDescent="0.25">
      <c r="A243" s="30"/>
      <c r="B243" s="34" t="s">
        <v>52</v>
      </c>
      <c r="C243" s="34">
        <v>1.802189</v>
      </c>
      <c r="D243" s="34">
        <v>0</v>
      </c>
      <c r="E243" s="34">
        <v>0.15865099999999999</v>
      </c>
      <c r="F243" s="34">
        <v>0</v>
      </c>
      <c r="G243" s="34">
        <v>0</v>
      </c>
      <c r="H243" s="34">
        <v>0</v>
      </c>
      <c r="I243" s="34">
        <v>1.9608400000000001</v>
      </c>
      <c r="J243" s="32"/>
      <c r="K243" s="31"/>
      <c r="L243" s="31"/>
      <c r="M243" s="31"/>
      <c r="N243" s="31"/>
      <c r="O243" s="31"/>
      <c r="P243" s="31"/>
      <c r="Q243" s="31"/>
    </row>
    <row r="244" spans="1:17" x14ac:dyDescent="0.25">
      <c r="A244" s="30"/>
      <c r="B244" s="34" t="s">
        <v>53</v>
      </c>
      <c r="C244" s="34">
        <v>0.58199999999999996</v>
      </c>
      <c r="D244" s="34">
        <v>1.1150800000000001</v>
      </c>
      <c r="E244" s="34">
        <v>1.115899</v>
      </c>
      <c r="F244" s="34">
        <v>7.177829</v>
      </c>
      <c r="G244" s="34">
        <v>0.72</v>
      </c>
      <c r="H244" s="34">
        <v>0</v>
      </c>
      <c r="I244" s="34">
        <v>10.710808000000002</v>
      </c>
      <c r="J244" s="32"/>
      <c r="K244" s="31"/>
      <c r="L244" s="31"/>
      <c r="M244" s="31"/>
      <c r="N244" s="31"/>
      <c r="O244" s="31"/>
      <c r="P244" s="31"/>
      <c r="Q244" s="31"/>
    </row>
    <row r="245" spans="1:17" x14ac:dyDescent="0.25">
      <c r="A245" s="30"/>
      <c r="B245" s="34" t="s">
        <v>54</v>
      </c>
      <c r="C245" s="34">
        <v>2.8132239999999999</v>
      </c>
      <c r="D245" s="34">
        <v>0.72</v>
      </c>
      <c r="E245" s="34">
        <v>0</v>
      </c>
      <c r="F245" s="34">
        <v>4.9664419999999998</v>
      </c>
      <c r="G245" s="34">
        <v>0</v>
      </c>
      <c r="H245" s="34">
        <v>0</v>
      </c>
      <c r="I245" s="34">
        <v>8.4996659999999995</v>
      </c>
      <c r="J245" s="32"/>
      <c r="K245" s="31"/>
      <c r="L245" s="31"/>
      <c r="M245" s="31"/>
      <c r="N245" s="31"/>
      <c r="O245" s="31"/>
      <c r="P245" s="31"/>
      <c r="Q245" s="31"/>
    </row>
    <row r="246" spans="1:17" x14ac:dyDescent="0.25">
      <c r="A246" s="30"/>
      <c r="B246" s="34" t="s">
        <v>55</v>
      </c>
      <c r="C246" s="34">
        <v>49.825982000000003</v>
      </c>
      <c r="D246" s="34">
        <v>114.96529099999999</v>
      </c>
      <c r="E246" s="34">
        <v>58.484233000000003</v>
      </c>
      <c r="F246" s="34">
        <v>187</v>
      </c>
      <c r="G246" s="34">
        <v>92.700871000000006</v>
      </c>
      <c r="H246" s="34">
        <v>1.597745</v>
      </c>
      <c r="I246" s="34">
        <v>504.57412199999999</v>
      </c>
      <c r="J246" s="32"/>
      <c r="K246" s="31"/>
      <c r="L246" s="31"/>
      <c r="M246" s="31"/>
      <c r="N246" s="31"/>
      <c r="O246" s="31"/>
      <c r="P246" s="31"/>
      <c r="Q246" s="31"/>
    </row>
    <row r="247" spans="1:17" x14ac:dyDescent="0.25">
      <c r="A247" s="30"/>
      <c r="B247" s="34" t="s">
        <v>56</v>
      </c>
      <c r="C247" s="34">
        <v>85.976218000000003</v>
      </c>
      <c r="D247" s="34">
        <v>111.254273</v>
      </c>
      <c r="E247" s="34">
        <v>41.056128999999999</v>
      </c>
      <c r="F247" s="34">
        <v>26.429915000000001</v>
      </c>
      <c r="G247" s="34">
        <v>147.77282299999999</v>
      </c>
      <c r="H247" s="34">
        <v>0</v>
      </c>
      <c r="I247" s="34">
        <v>412.48935800000004</v>
      </c>
      <c r="J247" s="32"/>
      <c r="K247" s="31"/>
      <c r="L247" s="31"/>
      <c r="M247" s="31"/>
      <c r="N247" s="31"/>
      <c r="O247" s="31"/>
      <c r="P247" s="31"/>
      <c r="Q247" s="31"/>
    </row>
    <row r="248" spans="1:17" x14ac:dyDescent="0.25">
      <c r="A248" s="30"/>
      <c r="B248" s="34" t="s">
        <v>57</v>
      </c>
      <c r="C248" s="34">
        <v>0</v>
      </c>
      <c r="D248" s="34">
        <v>0</v>
      </c>
      <c r="E248" s="34">
        <v>0</v>
      </c>
      <c r="F248" s="34">
        <v>0</v>
      </c>
      <c r="G248" s="34">
        <v>0</v>
      </c>
      <c r="H248" s="34">
        <v>0</v>
      </c>
      <c r="I248" s="34">
        <v>0</v>
      </c>
      <c r="J248" s="31"/>
      <c r="K248" s="31"/>
      <c r="L248" s="31"/>
      <c r="M248" s="31"/>
      <c r="N248" s="31"/>
      <c r="O248" s="31"/>
      <c r="P248" s="31"/>
      <c r="Q248" s="31"/>
    </row>
    <row r="249" spans="1:17" x14ac:dyDescent="0.25">
      <c r="A249" s="30"/>
      <c r="B249" s="35" t="s">
        <v>31</v>
      </c>
      <c r="C249" s="35">
        <v>140.99961300000001</v>
      </c>
      <c r="D249" s="35">
        <v>228.054644</v>
      </c>
      <c r="E249" s="35">
        <v>100.81491199999999</v>
      </c>
      <c r="F249" s="35">
        <v>225.574186</v>
      </c>
      <c r="G249" s="35">
        <v>241.19369399999999</v>
      </c>
      <c r="H249" s="35">
        <v>1.597745</v>
      </c>
      <c r="I249" s="35">
        <v>938.23479400000008</v>
      </c>
      <c r="J249" s="31"/>
      <c r="K249" s="215"/>
      <c r="L249" s="215"/>
      <c r="M249" s="215"/>
      <c r="N249" s="215"/>
      <c r="O249" s="215"/>
      <c r="P249" s="215"/>
      <c r="Q249" s="215"/>
    </row>
    <row r="250" spans="1:17" ht="15" customHeight="1" x14ac:dyDescent="0.25">
      <c r="A250" s="615"/>
      <c r="B250" s="810"/>
      <c r="C250" s="810"/>
      <c r="D250" s="810"/>
      <c r="E250" s="810"/>
      <c r="F250" s="810"/>
      <c r="G250" s="810"/>
      <c r="H250" s="810"/>
      <c r="I250" s="810"/>
      <c r="J250" s="31"/>
      <c r="K250" s="215"/>
      <c r="L250" s="215"/>
      <c r="M250" s="215"/>
      <c r="N250" s="215"/>
      <c r="O250" s="215"/>
      <c r="P250" s="215"/>
      <c r="Q250" s="215"/>
    </row>
    <row r="251" spans="1:17" ht="15" customHeight="1" x14ac:dyDescent="0.25">
      <c r="A251" s="30"/>
      <c r="J251" s="31"/>
      <c r="K251" s="32"/>
      <c r="L251" s="32"/>
      <c r="M251" s="32"/>
      <c r="N251" s="32"/>
      <c r="O251" s="32"/>
      <c r="P251" s="32"/>
      <c r="Q251" s="32"/>
    </row>
    <row r="252" spans="1:17" ht="15.75" customHeight="1" x14ac:dyDescent="0.25">
      <c r="A252" s="30" t="s">
        <v>411</v>
      </c>
      <c r="B252" s="30" t="s">
        <v>986</v>
      </c>
      <c r="C252" s="32"/>
      <c r="D252" s="32"/>
      <c r="E252" s="32"/>
      <c r="F252" s="32"/>
      <c r="G252" s="32"/>
      <c r="H252" s="32"/>
      <c r="I252" s="32"/>
      <c r="L252" s="31"/>
      <c r="M252" s="31"/>
      <c r="N252" s="31"/>
      <c r="O252" s="31"/>
      <c r="P252" s="31"/>
      <c r="Q252" s="31"/>
    </row>
    <row r="253" spans="1:17" x14ac:dyDescent="0.25">
      <c r="A253" s="30"/>
      <c r="B253" s="34"/>
      <c r="C253" s="176" t="s">
        <v>224</v>
      </c>
      <c r="D253" s="245" t="s">
        <v>95</v>
      </c>
      <c r="E253" s="245" t="s">
        <v>96</v>
      </c>
      <c r="F253" s="245" t="s">
        <v>97</v>
      </c>
      <c r="G253" s="245" t="s">
        <v>98</v>
      </c>
      <c r="H253" s="244" t="s">
        <v>35</v>
      </c>
      <c r="I253" s="245" t="s">
        <v>36</v>
      </c>
      <c r="J253" s="32"/>
      <c r="K253" s="32"/>
      <c r="L253" s="31"/>
      <c r="M253" s="31"/>
      <c r="N253" s="31"/>
      <c r="O253" s="31"/>
      <c r="P253" s="31"/>
      <c r="Q253" s="31"/>
    </row>
    <row r="254" spans="1:17" x14ac:dyDescent="0.25">
      <c r="A254" s="30"/>
      <c r="B254" s="34" t="s">
        <v>52</v>
      </c>
      <c r="C254" s="336">
        <v>1.2781517350689466E-2</v>
      </c>
      <c r="D254" s="336">
        <v>0</v>
      </c>
      <c r="E254" s="336">
        <v>1.5736858452051221E-3</v>
      </c>
      <c r="F254" s="336">
        <v>0</v>
      </c>
      <c r="G254" s="336">
        <v>0</v>
      </c>
      <c r="H254" s="336">
        <v>0</v>
      </c>
      <c r="I254" s="336">
        <v>2.0899246249867815E-3</v>
      </c>
      <c r="J254" s="31"/>
      <c r="K254" s="31"/>
      <c r="L254" s="31"/>
      <c r="M254" s="31"/>
      <c r="N254" s="31"/>
      <c r="O254" s="31"/>
      <c r="P254" s="31"/>
      <c r="Q254" s="31"/>
    </row>
    <row r="255" spans="1:17" x14ac:dyDescent="0.25">
      <c r="A255" s="30"/>
      <c r="B255" s="34" t="s">
        <v>53</v>
      </c>
      <c r="C255" s="336">
        <v>4.1276709036073729E-3</v>
      </c>
      <c r="D255" s="336">
        <v>4.8895298970539711E-3</v>
      </c>
      <c r="E255" s="336">
        <v>1.1068789109293674E-2</v>
      </c>
      <c r="F255" s="336">
        <v>3.1820258901432988E-2</v>
      </c>
      <c r="G255" s="336">
        <v>2.9851526715288005E-3</v>
      </c>
      <c r="H255" s="336">
        <v>0</v>
      </c>
      <c r="I255" s="336">
        <v>1.1415914298313692E-2</v>
      </c>
      <c r="J255" s="31"/>
      <c r="K255" s="215"/>
      <c r="L255" s="31"/>
      <c r="M255" s="31"/>
      <c r="N255" s="31"/>
      <c r="O255" s="31"/>
      <c r="P255" s="31"/>
      <c r="Q255" s="31"/>
    </row>
    <row r="256" spans="1:17" x14ac:dyDescent="0.25">
      <c r="A256" s="30"/>
      <c r="B256" s="34" t="s">
        <v>54</v>
      </c>
      <c r="C256" s="336">
        <v>1.9951998024278262E-2</v>
      </c>
      <c r="D256" s="336">
        <v>3.1571380760832038E-3</v>
      </c>
      <c r="E256" s="336">
        <v>0</v>
      </c>
      <c r="F256" s="336">
        <v>2.2016889822667918E-2</v>
      </c>
      <c r="G256" s="336">
        <v>0</v>
      </c>
      <c r="H256" s="336">
        <v>0</v>
      </c>
      <c r="I256" s="336">
        <v>9.0592099699939276E-3</v>
      </c>
      <c r="J256" s="31"/>
      <c r="K256" s="215"/>
      <c r="L256" s="31"/>
      <c r="M256" s="31"/>
      <c r="N256" s="31"/>
      <c r="O256" s="31"/>
      <c r="P256" s="31"/>
      <c r="Q256" s="31"/>
    </row>
    <row r="257" spans="1:17" x14ac:dyDescent="0.25">
      <c r="A257" s="30"/>
      <c r="B257" s="34" t="s">
        <v>55</v>
      </c>
      <c r="C257" s="336">
        <v>0.35337672877158888</v>
      </c>
      <c r="D257" s="336">
        <v>0.50411291339456343</v>
      </c>
      <c r="E257" s="336">
        <v>0.58011490403324473</v>
      </c>
      <c r="F257" s="336">
        <v>0.82899556600860347</v>
      </c>
      <c r="G257" s="336">
        <v>0.38434201766485654</v>
      </c>
      <c r="H257" s="336">
        <v>1</v>
      </c>
      <c r="I257" s="336">
        <v>0.53779088691524257</v>
      </c>
      <c r="J257" s="31"/>
      <c r="K257" s="215"/>
      <c r="L257" s="31"/>
      <c r="M257" s="31"/>
      <c r="N257" s="31"/>
      <c r="O257" s="31"/>
      <c r="P257" s="31"/>
      <c r="Q257" s="31"/>
    </row>
    <row r="258" spans="1:17" x14ac:dyDescent="0.25">
      <c r="A258" s="30"/>
      <c r="B258" s="34" t="s">
        <v>56</v>
      </c>
      <c r="C258" s="336">
        <v>0.60976208494983597</v>
      </c>
      <c r="D258" s="336">
        <v>0.48784041863229938</v>
      </c>
      <c r="E258" s="336">
        <v>0.40724262101225661</v>
      </c>
      <c r="F258" s="336">
        <v>0.11716728526729561</v>
      </c>
      <c r="G258" s="336">
        <v>0.61267282966361469</v>
      </c>
      <c r="H258" s="336">
        <v>0</v>
      </c>
      <c r="I258" s="336">
        <v>0.43964406419146296</v>
      </c>
      <c r="J258" s="31"/>
      <c r="K258" s="215"/>
      <c r="L258" s="31"/>
      <c r="M258" s="31"/>
      <c r="N258" s="31"/>
      <c r="O258" s="31"/>
      <c r="P258" s="31"/>
      <c r="Q258" s="31"/>
    </row>
    <row r="259" spans="1:17" x14ac:dyDescent="0.25">
      <c r="A259" s="30"/>
      <c r="B259" s="34" t="s">
        <v>57</v>
      </c>
      <c r="C259" s="336">
        <v>0</v>
      </c>
      <c r="D259" s="336">
        <v>0</v>
      </c>
      <c r="E259" s="336">
        <v>0</v>
      </c>
      <c r="F259" s="336">
        <v>0</v>
      </c>
      <c r="G259" s="336">
        <v>0</v>
      </c>
      <c r="H259" s="336">
        <v>0</v>
      </c>
      <c r="I259" s="336">
        <v>0</v>
      </c>
      <c r="J259" s="31"/>
      <c r="K259" s="215"/>
      <c r="L259" s="31"/>
      <c r="M259" s="31"/>
      <c r="N259" s="31"/>
      <c r="O259" s="31"/>
      <c r="P259" s="31"/>
      <c r="Q259" s="31"/>
    </row>
    <row r="260" spans="1:17" x14ac:dyDescent="0.25">
      <c r="A260" s="30"/>
      <c r="B260" s="35" t="s">
        <v>31</v>
      </c>
      <c r="C260" s="345">
        <v>1</v>
      </c>
      <c r="D260" s="345">
        <v>1</v>
      </c>
      <c r="E260" s="345">
        <v>1</v>
      </c>
      <c r="F260" s="345">
        <v>1</v>
      </c>
      <c r="G260" s="345">
        <v>1</v>
      </c>
      <c r="H260" s="345">
        <v>1</v>
      </c>
      <c r="I260" s="345">
        <v>0.99999999999999989</v>
      </c>
      <c r="J260" s="31"/>
      <c r="K260" s="215"/>
      <c r="L260" s="31"/>
      <c r="M260" s="31"/>
      <c r="N260" s="31"/>
      <c r="O260" s="31"/>
      <c r="P260" s="31"/>
      <c r="Q260" s="31"/>
    </row>
    <row r="261" spans="1:17" ht="15" customHeight="1" x14ac:dyDescent="0.25">
      <c r="A261" s="615"/>
      <c r="B261" s="810"/>
      <c r="C261" s="810"/>
      <c r="D261" s="810"/>
      <c r="E261" s="810"/>
      <c r="F261" s="810"/>
      <c r="G261" s="810"/>
      <c r="H261" s="810"/>
      <c r="I261" s="810"/>
      <c r="J261" s="31"/>
      <c r="K261" s="215"/>
      <c r="L261" s="31"/>
      <c r="M261" s="31"/>
      <c r="N261" s="31"/>
      <c r="O261" s="31"/>
      <c r="P261" s="31"/>
      <c r="Q261" s="31"/>
    </row>
    <row r="262" spans="1:17" ht="15" customHeight="1" x14ac:dyDescent="0.25">
      <c r="A262" s="30"/>
      <c r="B262" s="30"/>
      <c r="C262" s="32"/>
      <c r="D262" s="230"/>
      <c r="E262" s="230"/>
      <c r="F262" s="230"/>
      <c r="G262" s="230"/>
      <c r="H262" s="230"/>
      <c r="I262" s="32"/>
      <c r="J262" s="31"/>
      <c r="K262" s="5"/>
      <c r="L262" s="31"/>
      <c r="M262" s="31"/>
      <c r="N262" s="31"/>
      <c r="O262" s="31"/>
      <c r="P262" s="31"/>
      <c r="Q262" s="31"/>
    </row>
    <row r="263" spans="1:17" ht="15.75" customHeight="1" x14ac:dyDescent="0.25">
      <c r="A263" s="30" t="s">
        <v>990</v>
      </c>
      <c r="B263" s="30" t="s">
        <v>988</v>
      </c>
      <c r="C263" s="31"/>
      <c r="D263" s="31"/>
      <c r="E263" s="31"/>
      <c r="F263" s="31"/>
      <c r="G263" s="31"/>
      <c r="H263" s="31"/>
      <c r="I263" s="31"/>
      <c r="J263" s="194"/>
      <c r="K263" s="31"/>
      <c r="L263" s="31"/>
      <c r="M263" s="31"/>
      <c r="N263" s="31"/>
      <c r="O263" s="31"/>
      <c r="P263" s="31"/>
      <c r="Q263" s="31"/>
    </row>
    <row r="264" spans="1:17" x14ac:dyDescent="0.25">
      <c r="A264" s="30"/>
      <c r="B264" s="34"/>
      <c r="C264" s="176" t="s">
        <v>224</v>
      </c>
      <c r="D264" s="245" t="s">
        <v>95</v>
      </c>
      <c r="E264" s="245" t="s">
        <v>96</v>
      </c>
      <c r="F264" s="245" t="s">
        <v>97</v>
      </c>
      <c r="G264" s="245" t="s">
        <v>98</v>
      </c>
      <c r="H264" s="244" t="s">
        <v>35</v>
      </c>
      <c r="I264" s="245" t="s">
        <v>36</v>
      </c>
      <c r="J264" s="31"/>
      <c r="K264" s="31"/>
      <c r="L264" s="31"/>
      <c r="M264" s="31"/>
      <c r="N264" s="31"/>
      <c r="O264" s="31"/>
      <c r="P264" s="31"/>
      <c r="Q264" s="31"/>
    </row>
    <row r="265" spans="1:17" x14ac:dyDescent="0.25">
      <c r="A265" s="30"/>
      <c r="B265" s="34" t="s">
        <v>52</v>
      </c>
      <c r="C265" s="34">
        <v>37</v>
      </c>
      <c r="D265" s="34">
        <v>0</v>
      </c>
      <c r="E265" s="34">
        <v>0</v>
      </c>
      <c r="F265" s="34">
        <v>10</v>
      </c>
      <c r="G265" s="34">
        <v>0</v>
      </c>
      <c r="H265" s="34">
        <v>0</v>
      </c>
      <c r="I265" s="34">
        <v>47</v>
      </c>
      <c r="J265" s="31"/>
      <c r="K265" s="31"/>
      <c r="L265" s="31"/>
      <c r="M265" s="31"/>
      <c r="N265" s="31"/>
      <c r="O265" s="31"/>
      <c r="P265" s="31"/>
      <c r="Q265" s="31"/>
    </row>
    <row r="266" spans="1:17" x14ac:dyDescent="0.25">
      <c r="A266" s="30"/>
      <c r="B266" s="34" t="s">
        <v>53</v>
      </c>
      <c r="C266" s="34">
        <v>14</v>
      </c>
      <c r="D266" s="34">
        <v>6</v>
      </c>
      <c r="E266" s="34">
        <v>23</v>
      </c>
      <c r="F266" s="34">
        <v>122</v>
      </c>
      <c r="G266" s="34">
        <v>5</v>
      </c>
      <c r="H266" s="34">
        <v>0</v>
      </c>
      <c r="I266" s="34">
        <v>165</v>
      </c>
      <c r="J266" s="31"/>
      <c r="K266" s="31"/>
      <c r="L266" s="31"/>
      <c r="M266" s="31"/>
      <c r="N266" s="31"/>
      <c r="O266" s="31"/>
      <c r="P266" s="31"/>
    </row>
    <row r="267" spans="1:17" x14ac:dyDescent="0.25">
      <c r="A267" s="30"/>
      <c r="B267" s="34" t="s">
        <v>54</v>
      </c>
      <c r="C267" s="34">
        <v>9</v>
      </c>
      <c r="D267" s="34">
        <v>8</v>
      </c>
      <c r="E267" s="34">
        <v>5</v>
      </c>
      <c r="F267" s="34">
        <v>19</v>
      </c>
      <c r="G267" s="34">
        <v>0</v>
      </c>
      <c r="H267" s="34">
        <v>0</v>
      </c>
      <c r="I267" s="34">
        <v>46</v>
      </c>
      <c r="J267" s="31"/>
      <c r="K267" s="31"/>
      <c r="L267" s="31"/>
      <c r="M267" s="31"/>
      <c r="N267" s="31"/>
      <c r="O267" s="31"/>
      <c r="P267" s="31"/>
    </row>
    <row r="268" spans="1:17" x14ac:dyDescent="0.25">
      <c r="A268" s="30"/>
      <c r="B268" s="34" t="s">
        <v>55</v>
      </c>
      <c r="C268" s="34">
        <v>182</v>
      </c>
      <c r="D268" s="34">
        <v>418</v>
      </c>
      <c r="E268" s="34">
        <v>195</v>
      </c>
      <c r="F268" s="34">
        <v>499</v>
      </c>
      <c r="G268" s="34">
        <v>351</v>
      </c>
      <c r="H268" s="34">
        <v>19</v>
      </c>
      <c r="I268" s="34">
        <v>1664</v>
      </c>
      <c r="J268" s="31"/>
      <c r="K268" s="31"/>
      <c r="L268" s="31"/>
      <c r="M268" s="31"/>
      <c r="N268" s="31"/>
      <c r="O268" s="31"/>
      <c r="P268" s="31"/>
    </row>
    <row r="269" spans="1:17" x14ac:dyDescent="0.25">
      <c r="A269" s="30"/>
      <c r="B269" s="34" t="s">
        <v>56</v>
      </c>
      <c r="C269" s="34">
        <v>165</v>
      </c>
      <c r="D269" s="34">
        <v>230</v>
      </c>
      <c r="E269" s="34">
        <v>90</v>
      </c>
      <c r="F269" s="34">
        <v>68</v>
      </c>
      <c r="G269" s="34">
        <v>229</v>
      </c>
      <c r="H269" s="34">
        <v>11</v>
      </c>
      <c r="I269" s="34">
        <v>793</v>
      </c>
      <c r="J269" s="31"/>
      <c r="K269" s="31"/>
      <c r="L269" s="31"/>
      <c r="M269" s="31"/>
      <c r="N269" s="31"/>
      <c r="O269" s="31"/>
      <c r="P269" s="31"/>
    </row>
    <row r="270" spans="1:17" x14ac:dyDescent="0.25">
      <c r="A270" s="30"/>
      <c r="B270" s="34" t="s">
        <v>57</v>
      </c>
      <c r="C270" s="34">
        <v>11</v>
      </c>
      <c r="D270" s="34">
        <v>28</v>
      </c>
      <c r="E270" s="34">
        <v>7</v>
      </c>
      <c r="F270" s="34">
        <v>8</v>
      </c>
      <c r="G270" s="34">
        <v>11</v>
      </c>
      <c r="H270" s="34">
        <v>0</v>
      </c>
      <c r="I270" s="34">
        <v>65</v>
      </c>
      <c r="J270" s="31"/>
      <c r="K270" s="31"/>
      <c r="L270" s="31"/>
      <c r="M270" s="31"/>
      <c r="N270" s="31"/>
      <c r="O270" s="31"/>
      <c r="P270" s="31"/>
    </row>
    <row r="271" spans="1:17" x14ac:dyDescent="0.25">
      <c r="A271" s="30"/>
      <c r="B271" s="35" t="s">
        <v>31</v>
      </c>
      <c r="C271" s="35">
        <v>418</v>
      </c>
      <c r="D271" s="35">
        <v>690</v>
      </c>
      <c r="E271" s="35">
        <v>320</v>
      </c>
      <c r="F271" s="35">
        <v>726</v>
      </c>
      <c r="G271" s="35">
        <v>596</v>
      </c>
      <c r="H271" s="35">
        <v>30</v>
      </c>
      <c r="I271" s="35">
        <v>2780</v>
      </c>
    </row>
    <row r="272" spans="1:17" ht="15" customHeight="1" x14ac:dyDescent="0.25">
      <c r="A272" s="615"/>
      <c r="B272" s="810" t="s">
        <v>1044</v>
      </c>
      <c r="C272" s="810"/>
      <c r="D272" s="810"/>
      <c r="E272" s="810"/>
      <c r="F272" s="810"/>
      <c r="G272" s="810"/>
      <c r="H272" s="810"/>
      <c r="I272" s="810"/>
    </row>
    <row r="273" spans="1:18" ht="15" customHeight="1" x14ac:dyDescent="0.25">
      <c r="A273" s="30"/>
    </row>
    <row r="274" spans="1:18" ht="15.75" customHeight="1" x14ac:dyDescent="0.25">
      <c r="A274" s="30" t="s">
        <v>992</v>
      </c>
      <c r="B274" s="30" t="s">
        <v>989</v>
      </c>
    </row>
    <row r="275" spans="1:18" x14ac:dyDescent="0.25">
      <c r="A275" s="30"/>
      <c r="B275" s="34"/>
      <c r="C275" s="176" t="s">
        <v>224</v>
      </c>
      <c r="D275" s="245" t="s">
        <v>95</v>
      </c>
      <c r="E275" s="245" t="s">
        <v>96</v>
      </c>
      <c r="F275" s="245" t="s">
        <v>97</v>
      </c>
      <c r="G275" s="245" t="s">
        <v>98</v>
      </c>
      <c r="H275" s="244" t="s">
        <v>35</v>
      </c>
      <c r="I275" s="245" t="s">
        <v>36</v>
      </c>
    </row>
    <row r="276" spans="1:18" x14ac:dyDescent="0.25">
      <c r="A276" s="30"/>
      <c r="B276" s="34" t="s">
        <v>52</v>
      </c>
      <c r="C276" s="569">
        <v>8.8516746411483258E-2</v>
      </c>
      <c r="D276" s="569">
        <v>0</v>
      </c>
      <c r="E276" s="569">
        <v>0</v>
      </c>
      <c r="F276" s="569">
        <v>1.3774104683195593E-2</v>
      </c>
      <c r="G276" s="569">
        <v>0</v>
      </c>
      <c r="H276" s="569">
        <v>0</v>
      </c>
      <c r="I276" s="569">
        <v>1.6906474820143885E-2</v>
      </c>
    </row>
    <row r="277" spans="1:18" x14ac:dyDescent="0.25">
      <c r="A277" s="30"/>
      <c r="B277" s="34" t="s">
        <v>53</v>
      </c>
      <c r="C277" s="569">
        <v>3.3492822966507178E-2</v>
      </c>
      <c r="D277" s="569">
        <v>8.6956521739130436E-3</v>
      </c>
      <c r="E277" s="569">
        <v>7.1874999999999994E-2</v>
      </c>
      <c r="F277" s="569">
        <v>0.16804407713498623</v>
      </c>
      <c r="G277" s="569">
        <v>0</v>
      </c>
      <c r="H277" s="569">
        <v>0</v>
      </c>
      <c r="I277" s="569">
        <v>5.935251798561151E-2</v>
      </c>
    </row>
    <row r="278" spans="1:18" x14ac:dyDescent="0.25">
      <c r="A278" s="30"/>
      <c r="B278" s="34" t="s">
        <v>54</v>
      </c>
      <c r="C278" s="569">
        <v>2.1531100478468901E-2</v>
      </c>
      <c r="D278" s="569">
        <v>1.1594202898550725E-2</v>
      </c>
      <c r="E278" s="569">
        <v>1.5625E-2</v>
      </c>
      <c r="F278" s="569">
        <v>2.6170798898071626E-2</v>
      </c>
      <c r="G278" s="569">
        <v>8.389261744966443E-3</v>
      </c>
      <c r="H278" s="569">
        <v>0</v>
      </c>
      <c r="I278" s="569">
        <v>1.6546762589928057E-2</v>
      </c>
    </row>
    <row r="279" spans="1:18" x14ac:dyDescent="0.25">
      <c r="A279" s="30"/>
      <c r="B279" s="34" t="s">
        <v>55</v>
      </c>
      <c r="C279" s="569">
        <v>0.4354066985645933</v>
      </c>
      <c r="D279" s="569">
        <v>0.60579710144927534</v>
      </c>
      <c r="E279" s="569">
        <v>0.609375</v>
      </c>
      <c r="F279" s="569">
        <v>0.68732782369146006</v>
      </c>
      <c r="G279" s="569">
        <v>0.58892617449664431</v>
      </c>
      <c r="H279" s="569">
        <v>0.6333333333333333</v>
      </c>
      <c r="I279" s="569">
        <v>0.59856115107913666</v>
      </c>
    </row>
    <row r="280" spans="1:18" x14ac:dyDescent="0.25">
      <c r="A280" s="30"/>
      <c r="B280" s="34" t="s">
        <v>56</v>
      </c>
      <c r="C280" s="569">
        <v>0.39473684210526316</v>
      </c>
      <c r="D280" s="569">
        <v>0.33333333333333331</v>
      </c>
      <c r="E280" s="569">
        <v>0.28125</v>
      </c>
      <c r="F280" s="569">
        <v>9.366391184573003E-2</v>
      </c>
      <c r="G280" s="569">
        <v>0.38422818791946306</v>
      </c>
      <c r="H280" s="569">
        <v>0.36666666666666664</v>
      </c>
      <c r="I280" s="569">
        <v>0.28525179856115107</v>
      </c>
    </row>
    <row r="281" spans="1:18" x14ac:dyDescent="0.25">
      <c r="A281" s="30"/>
      <c r="B281" s="34" t="s">
        <v>57</v>
      </c>
      <c r="C281" s="569">
        <v>2.6315789473684209E-2</v>
      </c>
      <c r="D281" s="569">
        <v>4.0579710144927533E-2</v>
      </c>
      <c r="E281" s="569">
        <v>2.1874999999999999E-2</v>
      </c>
      <c r="F281" s="569">
        <v>1.1019283746556474E-2</v>
      </c>
      <c r="G281" s="569">
        <v>1.8456375838926176E-2</v>
      </c>
      <c r="H281" s="569">
        <v>0</v>
      </c>
      <c r="I281" s="569">
        <v>2.3381294964028777E-2</v>
      </c>
    </row>
    <row r="282" spans="1:18" x14ac:dyDescent="0.25">
      <c r="A282" s="30"/>
      <c r="B282" s="35" t="s">
        <v>31</v>
      </c>
      <c r="C282" s="345">
        <v>1</v>
      </c>
      <c r="D282" s="345">
        <v>0.99999999999999989</v>
      </c>
      <c r="E282" s="345">
        <v>1</v>
      </c>
      <c r="F282" s="345">
        <v>1</v>
      </c>
      <c r="G282" s="345">
        <v>1</v>
      </c>
      <c r="H282" s="345">
        <v>1</v>
      </c>
      <c r="I282" s="345">
        <v>0.99999999999999989</v>
      </c>
    </row>
    <row r="283" spans="1:18" ht="15" customHeight="1" x14ac:dyDescent="0.25">
      <c r="A283" s="615"/>
      <c r="B283" s="810"/>
      <c r="C283" s="810"/>
      <c r="D283" s="810"/>
      <c r="E283" s="810"/>
      <c r="F283" s="810"/>
      <c r="G283" s="810"/>
      <c r="H283" s="810"/>
      <c r="I283" s="810"/>
    </row>
    <row r="284" spans="1:18" ht="15" customHeight="1" x14ac:dyDescent="0.25">
      <c r="A284" s="30"/>
      <c r="J284" s="31"/>
      <c r="K284" s="31"/>
      <c r="L284" s="31"/>
      <c r="M284" s="31"/>
      <c r="N284" s="31"/>
      <c r="O284" s="31"/>
      <c r="P284" s="31"/>
      <c r="Q284" s="31"/>
      <c r="R284" s="31"/>
    </row>
    <row r="285" spans="1:18" ht="15.75" customHeight="1" x14ac:dyDescent="0.25">
      <c r="A285" s="30" t="s">
        <v>230</v>
      </c>
      <c r="B285" s="30" t="s">
        <v>991</v>
      </c>
      <c r="J285" s="31"/>
      <c r="K285" s="31"/>
      <c r="L285" s="31"/>
      <c r="M285" s="31"/>
      <c r="N285" s="31"/>
      <c r="O285" s="31"/>
      <c r="P285" s="31"/>
      <c r="Q285" s="31"/>
      <c r="R285" s="31"/>
    </row>
    <row r="286" spans="1:18" x14ac:dyDescent="0.25">
      <c r="A286" s="30"/>
      <c r="B286" s="34"/>
      <c r="C286" s="176" t="s">
        <v>224</v>
      </c>
      <c r="D286" s="245" t="s">
        <v>95</v>
      </c>
      <c r="E286" s="245" t="s">
        <v>96</v>
      </c>
      <c r="F286" s="245" t="s">
        <v>97</v>
      </c>
      <c r="G286" s="245" t="s">
        <v>98</v>
      </c>
      <c r="H286" s="244" t="s">
        <v>35</v>
      </c>
      <c r="I286" s="245" t="s">
        <v>36</v>
      </c>
      <c r="J286" s="31"/>
      <c r="K286" s="31"/>
      <c r="L286" s="31"/>
      <c r="M286" s="31"/>
      <c r="N286" s="31"/>
      <c r="O286" s="31"/>
      <c r="P286" s="31"/>
      <c r="Q286" s="31"/>
      <c r="R286" s="31"/>
    </row>
    <row r="287" spans="1:18" x14ac:dyDescent="0.25">
      <c r="A287" s="30"/>
      <c r="B287" s="34" t="s">
        <v>52</v>
      </c>
      <c r="C287" s="34">
        <v>22</v>
      </c>
      <c r="D287" s="34">
        <v>0</v>
      </c>
      <c r="E287" s="34">
        <v>2</v>
      </c>
      <c r="F287" s="34">
        <v>0</v>
      </c>
      <c r="G287" s="34">
        <v>0</v>
      </c>
      <c r="H287" s="34">
        <v>0</v>
      </c>
      <c r="I287" s="34">
        <v>24</v>
      </c>
      <c r="J287" s="31"/>
      <c r="K287" s="31"/>
      <c r="L287" s="31"/>
      <c r="M287" s="31"/>
      <c r="N287" s="31"/>
      <c r="O287" s="31"/>
      <c r="P287" s="31"/>
      <c r="Q287" s="31"/>
      <c r="R287" s="31"/>
    </row>
    <row r="288" spans="1:18" x14ac:dyDescent="0.25">
      <c r="A288" s="30"/>
      <c r="B288" s="34" t="s">
        <v>53</v>
      </c>
      <c r="C288" s="34">
        <v>4</v>
      </c>
      <c r="D288" s="34">
        <v>6</v>
      </c>
      <c r="E288" s="34">
        <v>7</v>
      </c>
      <c r="F288" s="34">
        <v>46</v>
      </c>
      <c r="G288" s="34">
        <v>5</v>
      </c>
      <c r="H288" s="34">
        <v>0</v>
      </c>
      <c r="I288" s="34">
        <v>68</v>
      </c>
      <c r="J288" s="31"/>
      <c r="K288" s="31"/>
      <c r="L288" s="31"/>
      <c r="M288" s="31"/>
      <c r="N288" s="31"/>
      <c r="O288" s="31"/>
      <c r="P288" s="31"/>
      <c r="Q288" s="31"/>
      <c r="R288" s="31"/>
    </row>
    <row r="289" spans="1:18" x14ac:dyDescent="0.25">
      <c r="A289" s="30"/>
      <c r="B289" s="34" t="s">
        <v>54</v>
      </c>
      <c r="C289" s="34">
        <v>3</v>
      </c>
      <c r="D289" s="34">
        <v>1</v>
      </c>
      <c r="E289" s="34">
        <v>0</v>
      </c>
      <c r="F289" s="34">
        <v>6</v>
      </c>
      <c r="G289" s="34">
        <v>0</v>
      </c>
      <c r="H289" s="34">
        <v>0</v>
      </c>
      <c r="I289" s="34">
        <v>10</v>
      </c>
      <c r="J289" s="31"/>
      <c r="K289" s="31"/>
      <c r="L289" s="31"/>
      <c r="M289" s="31"/>
      <c r="N289" s="31"/>
      <c r="O289" s="31"/>
      <c r="P289" s="31"/>
      <c r="Q289" s="31"/>
      <c r="R289" s="31"/>
    </row>
    <row r="290" spans="1:18" x14ac:dyDescent="0.25">
      <c r="A290" s="30"/>
      <c r="B290" s="34" t="s">
        <v>55</v>
      </c>
      <c r="C290" s="34">
        <v>23</v>
      </c>
      <c r="D290" s="34">
        <v>48</v>
      </c>
      <c r="E290" s="34">
        <v>26</v>
      </c>
      <c r="F290" s="34">
        <v>83</v>
      </c>
      <c r="G290" s="34">
        <v>37</v>
      </c>
      <c r="H290" s="34">
        <v>1</v>
      </c>
      <c r="I290" s="34">
        <v>218</v>
      </c>
      <c r="J290" s="31"/>
      <c r="K290" s="31"/>
      <c r="L290" s="31"/>
      <c r="M290" s="31"/>
      <c r="N290" s="31"/>
      <c r="O290" s="31"/>
      <c r="P290" s="31"/>
      <c r="Q290" s="31"/>
      <c r="R290" s="31"/>
    </row>
    <row r="291" spans="1:18" x14ac:dyDescent="0.25">
      <c r="A291" s="30"/>
      <c r="B291" s="34" t="s">
        <v>56</v>
      </c>
      <c r="C291" s="34">
        <v>14</v>
      </c>
      <c r="D291" s="34">
        <v>17</v>
      </c>
      <c r="E291" s="34">
        <v>7</v>
      </c>
      <c r="F291" s="34">
        <v>4</v>
      </c>
      <c r="G291" s="34">
        <v>24</v>
      </c>
      <c r="H291" s="34">
        <v>0</v>
      </c>
      <c r="I291" s="34">
        <v>66</v>
      </c>
      <c r="J291" s="31"/>
      <c r="K291" s="31"/>
      <c r="L291" s="31"/>
      <c r="M291" s="31"/>
      <c r="N291" s="31"/>
      <c r="O291" s="31"/>
      <c r="P291" s="31"/>
      <c r="Q291" s="31"/>
      <c r="R291" s="31"/>
    </row>
    <row r="292" spans="1:18" x14ac:dyDescent="0.25">
      <c r="A292" s="30"/>
      <c r="B292" s="34" t="s">
        <v>57</v>
      </c>
      <c r="C292" s="34">
        <v>0</v>
      </c>
      <c r="D292" s="34">
        <v>0</v>
      </c>
      <c r="E292" s="34">
        <v>0</v>
      </c>
      <c r="F292" s="34">
        <v>0</v>
      </c>
      <c r="G292" s="34">
        <v>0</v>
      </c>
      <c r="H292" s="34">
        <v>0</v>
      </c>
      <c r="I292" s="34">
        <v>0</v>
      </c>
      <c r="J292" s="31"/>
      <c r="K292" s="31"/>
      <c r="L292" s="31"/>
      <c r="M292" s="31"/>
      <c r="N292" s="31"/>
      <c r="O292" s="31"/>
      <c r="P292" s="31"/>
      <c r="Q292" s="31"/>
      <c r="R292" s="31"/>
    </row>
    <row r="293" spans="1:18" x14ac:dyDescent="0.25">
      <c r="A293" s="30"/>
      <c r="B293" s="35" t="s">
        <v>31</v>
      </c>
      <c r="C293" s="35">
        <v>66</v>
      </c>
      <c r="D293" s="35">
        <v>72</v>
      </c>
      <c r="E293" s="35">
        <v>42</v>
      </c>
      <c r="F293" s="35">
        <v>139</v>
      </c>
      <c r="G293" s="35">
        <v>66</v>
      </c>
      <c r="H293" s="35">
        <v>1</v>
      </c>
      <c r="I293" s="35">
        <v>386</v>
      </c>
      <c r="J293" s="31"/>
      <c r="K293" s="31"/>
      <c r="L293" s="31"/>
      <c r="M293" s="31"/>
      <c r="N293" s="31"/>
      <c r="O293" s="31"/>
      <c r="P293" s="31"/>
      <c r="Q293" s="31"/>
      <c r="R293" s="31"/>
    </row>
    <row r="294" spans="1:18" ht="15" customHeight="1" x14ac:dyDescent="0.25">
      <c r="A294" s="615"/>
      <c r="B294" s="810"/>
      <c r="C294" s="810"/>
      <c r="D294" s="810"/>
      <c r="E294" s="810"/>
      <c r="F294" s="810"/>
      <c r="G294" s="810"/>
      <c r="H294" s="810"/>
      <c r="I294" s="810"/>
      <c r="J294" s="31"/>
      <c r="K294" s="31"/>
      <c r="L294" s="31"/>
      <c r="M294" s="31"/>
      <c r="N294" s="31"/>
      <c r="O294" s="31"/>
      <c r="P294" s="31"/>
      <c r="Q294" s="31"/>
      <c r="R294" s="31"/>
    </row>
    <row r="295" spans="1:18" ht="15" customHeight="1" x14ac:dyDescent="0.25">
      <c r="A295" s="30"/>
      <c r="B295" s="31"/>
      <c r="C295" s="231"/>
      <c r="D295" s="231"/>
      <c r="E295" s="231"/>
      <c r="F295" s="231"/>
      <c r="G295" s="231"/>
      <c r="H295" s="231"/>
      <c r="I295" s="231"/>
      <c r="J295" s="31"/>
      <c r="K295" s="31"/>
      <c r="L295" s="31"/>
      <c r="M295" s="31"/>
      <c r="N295" s="31"/>
      <c r="O295" s="31"/>
      <c r="P295" s="31"/>
      <c r="Q295" s="31"/>
      <c r="R295" s="31"/>
    </row>
    <row r="296" spans="1:18" ht="15.75" customHeight="1" x14ac:dyDescent="0.25">
      <c r="A296" s="30" t="s">
        <v>231</v>
      </c>
      <c r="B296" s="30" t="s">
        <v>993</v>
      </c>
      <c r="C296" s="231"/>
      <c r="D296" s="231"/>
      <c r="E296" s="231"/>
      <c r="F296" s="231"/>
      <c r="G296" s="231"/>
      <c r="H296" s="231"/>
      <c r="I296" s="231"/>
      <c r="J296" s="31"/>
      <c r="K296" s="31" t="s">
        <v>58</v>
      </c>
      <c r="L296" s="31"/>
      <c r="M296" s="31"/>
      <c r="N296" s="31"/>
      <c r="O296" s="31"/>
      <c r="P296" s="31"/>
      <c r="Q296" s="31"/>
      <c r="R296" s="31"/>
    </row>
    <row r="297" spans="1:18" x14ac:dyDescent="0.25">
      <c r="A297" s="30"/>
      <c r="B297" s="34"/>
      <c r="C297" s="176" t="s">
        <v>224</v>
      </c>
      <c r="D297" s="245" t="s">
        <v>95</v>
      </c>
      <c r="E297" s="245" t="s">
        <v>96</v>
      </c>
      <c r="F297" s="245" t="s">
        <v>97</v>
      </c>
      <c r="G297" s="245" t="s">
        <v>98</v>
      </c>
      <c r="H297" s="244" t="s">
        <v>35</v>
      </c>
      <c r="I297" s="245" t="s">
        <v>36</v>
      </c>
      <c r="J297" s="31"/>
      <c r="K297" s="31"/>
      <c r="L297" s="31"/>
      <c r="M297" s="31"/>
      <c r="N297" s="31"/>
      <c r="O297" s="31"/>
      <c r="P297" s="31"/>
      <c r="Q297" s="31"/>
      <c r="R297" s="31"/>
    </row>
    <row r="298" spans="1:18" x14ac:dyDescent="0.25">
      <c r="A298" s="30"/>
      <c r="B298" s="34" t="s">
        <v>52</v>
      </c>
      <c r="C298" s="336">
        <v>0.33333333333333331</v>
      </c>
      <c r="D298" s="336">
        <v>0</v>
      </c>
      <c r="E298" s="336">
        <v>4.7619047619047616E-2</v>
      </c>
      <c r="F298" s="336">
        <v>0</v>
      </c>
      <c r="G298" s="336">
        <v>0</v>
      </c>
      <c r="H298" s="336">
        <v>0</v>
      </c>
      <c r="I298" s="336">
        <v>6.2176165803108807E-2</v>
      </c>
      <c r="J298" s="31"/>
      <c r="K298" s="31"/>
      <c r="L298" s="31"/>
      <c r="M298" s="31"/>
      <c r="N298" s="31"/>
      <c r="O298" s="31"/>
      <c r="P298" s="31"/>
      <c r="Q298" s="31"/>
      <c r="R298" s="31"/>
    </row>
    <row r="299" spans="1:18" x14ac:dyDescent="0.25">
      <c r="A299" s="30"/>
      <c r="B299" s="34" t="s">
        <v>53</v>
      </c>
      <c r="C299" s="336">
        <v>6.0606060606060608E-2</v>
      </c>
      <c r="D299" s="336">
        <v>8.3333333333333329E-2</v>
      </c>
      <c r="E299" s="336">
        <v>0.16666666666666666</v>
      </c>
      <c r="F299" s="336">
        <v>0.33093525179856115</v>
      </c>
      <c r="G299" s="336">
        <v>7.575757575757576E-2</v>
      </c>
      <c r="H299" s="336">
        <v>0</v>
      </c>
      <c r="I299" s="336">
        <v>0.17616580310880828</v>
      </c>
      <c r="J299" s="231"/>
      <c r="K299" s="231"/>
      <c r="L299" s="231"/>
      <c r="M299" s="231"/>
      <c r="N299" s="231"/>
      <c r="O299" s="231"/>
      <c r="P299" s="231"/>
      <c r="Q299" s="31"/>
    </row>
    <row r="300" spans="1:18" x14ac:dyDescent="0.25">
      <c r="A300" s="30"/>
      <c r="B300" s="34" t="s">
        <v>54</v>
      </c>
      <c r="C300" s="336">
        <v>4.5454545454545456E-2</v>
      </c>
      <c r="D300" s="336">
        <v>1.3888888888888888E-2</v>
      </c>
      <c r="E300" s="336">
        <v>0</v>
      </c>
      <c r="F300" s="336">
        <v>4.3165467625899283E-2</v>
      </c>
      <c r="G300" s="336">
        <v>0</v>
      </c>
      <c r="H300" s="336">
        <v>0</v>
      </c>
      <c r="I300" s="336">
        <v>2.5906735751295335E-2</v>
      </c>
      <c r="J300" s="231"/>
      <c r="K300" s="231"/>
      <c r="L300" s="231"/>
      <c r="M300" s="231"/>
      <c r="N300" s="231"/>
      <c r="O300" s="231"/>
      <c r="P300" s="231"/>
      <c r="Q300" s="31"/>
    </row>
    <row r="301" spans="1:18" x14ac:dyDescent="0.25">
      <c r="A301" s="30"/>
      <c r="B301" s="34" t="s">
        <v>55</v>
      </c>
      <c r="C301" s="336">
        <v>0.34848484848484851</v>
      </c>
      <c r="D301" s="336">
        <v>0.66666666666666663</v>
      </c>
      <c r="E301" s="336">
        <v>0.61904761904761907</v>
      </c>
      <c r="F301" s="336">
        <v>0.59712230215827333</v>
      </c>
      <c r="G301" s="336">
        <v>0.56060606060606055</v>
      </c>
      <c r="H301" s="336">
        <v>1</v>
      </c>
      <c r="I301" s="336">
        <v>0.56476683937823835</v>
      </c>
      <c r="J301" s="231"/>
      <c r="K301" s="231"/>
      <c r="L301" s="231"/>
      <c r="M301" s="231"/>
      <c r="N301" s="231"/>
      <c r="O301" s="231"/>
      <c r="P301" s="231"/>
      <c r="Q301" s="31"/>
    </row>
    <row r="302" spans="1:18" x14ac:dyDescent="0.25">
      <c r="A302" s="30"/>
      <c r="B302" s="34" t="s">
        <v>56</v>
      </c>
      <c r="C302" s="336">
        <v>0.21212121212121213</v>
      </c>
      <c r="D302" s="336">
        <v>0.2361111111111111</v>
      </c>
      <c r="E302" s="336">
        <v>0.16666666666666666</v>
      </c>
      <c r="F302" s="336">
        <v>2.8776978417266189E-2</v>
      </c>
      <c r="G302" s="336">
        <v>0.36363636363636365</v>
      </c>
      <c r="H302" s="336">
        <v>0</v>
      </c>
      <c r="I302" s="336">
        <v>0.17098445595854922</v>
      </c>
      <c r="J302" s="231"/>
      <c r="K302" s="231"/>
      <c r="L302" s="231"/>
      <c r="M302" s="231"/>
      <c r="N302" s="231"/>
      <c r="O302" s="231"/>
      <c r="P302" s="231"/>
      <c r="Q302" s="31"/>
    </row>
    <row r="303" spans="1:18" x14ac:dyDescent="0.25">
      <c r="A303" s="30"/>
      <c r="B303" s="34" t="s">
        <v>57</v>
      </c>
      <c r="C303" s="336">
        <v>0</v>
      </c>
      <c r="D303" s="336">
        <v>0</v>
      </c>
      <c r="E303" s="336">
        <v>0</v>
      </c>
      <c r="F303" s="336">
        <v>0</v>
      </c>
      <c r="G303" s="336">
        <v>0</v>
      </c>
      <c r="H303" s="336">
        <v>0</v>
      </c>
      <c r="I303" s="336">
        <v>0</v>
      </c>
      <c r="J303" s="231"/>
      <c r="K303" s="231"/>
      <c r="L303" s="231"/>
      <c r="M303" s="231"/>
      <c r="N303" s="231"/>
      <c r="O303" s="231"/>
      <c r="P303" s="231"/>
      <c r="Q303" s="31"/>
    </row>
    <row r="304" spans="1:18" x14ac:dyDescent="0.25">
      <c r="A304" s="30"/>
      <c r="B304" s="35" t="s">
        <v>31</v>
      </c>
      <c r="C304" s="345">
        <v>1</v>
      </c>
      <c r="D304" s="345">
        <v>1</v>
      </c>
      <c r="E304" s="345">
        <v>1</v>
      </c>
      <c r="F304" s="345">
        <v>1</v>
      </c>
      <c r="G304" s="345">
        <v>1</v>
      </c>
      <c r="H304" s="345">
        <v>1</v>
      </c>
      <c r="I304" s="345">
        <v>1</v>
      </c>
      <c r="J304" s="231"/>
      <c r="K304" s="231"/>
      <c r="L304" s="231"/>
      <c r="M304" s="231"/>
      <c r="N304" s="231"/>
      <c r="O304" s="231"/>
      <c r="P304" s="231"/>
      <c r="Q304" s="31"/>
    </row>
    <row r="305" spans="1:17" ht="15" customHeight="1" x14ac:dyDescent="0.25">
      <c r="A305" s="615"/>
      <c r="B305" s="810"/>
      <c r="C305" s="810"/>
      <c r="D305" s="810"/>
      <c r="E305" s="810"/>
      <c r="F305" s="810"/>
      <c r="G305" s="810"/>
      <c r="H305" s="810"/>
      <c r="I305" s="810"/>
      <c r="J305" s="231"/>
      <c r="K305" s="231"/>
      <c r="L305" s="231"/>
      <c r="M305" s="231"/>
      <c r="N305" s="231"/>
      <c r="O305" s="231"/>
      <c r="P305" s="231"/>
      <c r="Q305" s="31"/>
    </row>
    <row r="306" spans="1:17" ht="15" customHeight="1" x14ac:dyDescent="0.25">
      <c r="A306" s="30"/>
      <c r="J306" s="215"/>
      <c r="K306" s="215"/>
      <c r="L306" s="215"/>
      <c r="M306" s="215"/>
      <c r="N306" s="215"/>
      <c r="O306" s="215"/>
      <c r="P306" s="215"/>
      <c r="Q306" s="215"/>
    </row>
    <row r="307" spans="1:17" ht="15.75" customHeight="1" x14ac:dyDescent="0.25">
      <c r="A307" s="30" t="s">
        <v>412</v>
      </c>
      <c r="B307" s="30" t="s">
        <v>492</v>
      </c>
      <c r="C307" s="30"/>
      <c r="D307" s="30"/>
      <c r="F307" s="32"/>
      <c r="G307" s="31"/>
      <c r="H307" s="31"/>
      <c r="J307" s="215"/>
      <c r="K307" s="215"/>
      <c r="L307" s="215"/>
      <c r="M307" s="215"/>
      <c r="N307" s="215"/>
      <c r="O307" s="215"/>
      <c r="P307" s="215"/>
      <c r="Q307" s="215"/>
    </row>
    <row r="308" spans="1:17" x14ac:dyDescent="0.25">
      <c r="A308" s="30"/>
      <c r="B308" s="40"/>
      <c r="C308" s="245" t="s">
        <v>6</v>
      </c>
      <c r="D308" s="245" t="s">
        <v>59</v>
      </c>
      <c r="E308" s="31"/>
      <c r="G308" s="5"/>
      <c r="H308" s="232"/>
      <c r="I308" s="31"/>
      <c r="J308" s="30"/>
      <c r="K308" s="215"/>
      <c r="L308" s="215"/>
      <c r="M308" s="215"/>
      <c r="N308" s="215"/>
      <c r="O308" s="215"/>
      <c r="P308" s="215"/>
      <c r="Q308" s="215"/>
    </row>
    <row r="309" spans="1:17" x14ac:dyDescent="0.25">
      <c r="B309" s="34" t="s">
        <v>18</v>
      </c>
      <c r="C309" s="351">
        <v>116</v>
      </c>
      <c r="D309" s="689">
        <v>0.12366737739872068</v>
      </c>
      <c r="E309" s="31"/>
      <c r="F309" s="31"/>
      <c r="G309" s="31"/>
      <c r="H309" s="31"/>
      <c r="I309" s="31"/>
      <c r="J309" s="216"/>
      <c r="K309" s="215"/>
      <c r="L309" s="215"/>
      <c r="M309" s="215"/>
      <c r="N309" s="215"/>
      <c r="O309" s="215"/>
      <c r="P309" s="215"/>
      <c r="Q309" s="215"/>
    </row>
    <row r="310" spans="1:17" x14ac:dyDescent="0.25">
      <c r="B310" s="351" t="s">
        <v>19</v>
      </c>
      <c r="C310" s="351">
        <v>9</v>
      </c>
      <c r="D310" s="690">
        <v>9.5948827292110881E-3</v>
      </c>
      <c r="E310" s="31"/>
      <c r="F310" s="31"/>
      <c r="G310" s="31"/>
      <c r="H310" s="31"/>
      <c r="I310" s="31"/>
      <c r="J310" s="216"/>
      <c r="K310" s="215"/>
      <c r="L310" s="215"/>
      <c r="M310" s="215"/>
      <c r="N310" s="215"/>
      <c r="O310" s="215"/>
      <c r="P310" s="215"/>
      <c r="Q310" s="215"/>
    </row>
    <row r="311" spans="1:17" x14ac:dyDescent="0.25">
      <c r="B311" s="351" t="s">
        <v>20</v>
      </c>
      <c r="C311" s="351">
        <v>354</v>
      </c>
      <c r="D311" s="690">
        <v>0.377</v>
      </c>
      <c r="E311" s="31"/>
      <c r="F311" s="31"/>
      <c r="G311" s="31"/>
      <c r="H311" s="31"/>
      <c r="I311" s="31"/>
      <c r="J311" s="216"/>
      <c r="K311" s="215"/>
      <c r="L311" s="215"/>
      <c r="M311" s="215"/>
      <c r="N311" s="215"/>
      <c r="O311" s="215"/>
      <c r="P311" s="215"/>
      <c r="Q311" s="215"/>
    </row>
    <row r="312" spans="1:17" x14ac:dyDescent="0.25">
      <c r="B312" s="351" t="s">
        <v>21</v>
      </c>
      <c r="C312" s="351">
        <v>28</v>
      </c>
      <c r="D312" s="690">
        <v>2.9850746268656716E-2</v>
      </c>
      <c r="E312" s="31"/>
      <c r="F312" s="31"/>
      <c r="G312" s="31"/>
      <c r="H312" s="31"/>
      <c r="I312" s="31"/>
      <c r="J312" s="216"/>
      <c r="K312" s="215"/>
      <c r="L312" s="215"/>
      <c r="M312" s="215"/>
      <c r="N312" s="215"/>
      <c r="O312" s="215"/>
      <c r="P312" s="215"/>
      <c r="Q312" s="215"/>
    </row>
    <row r="313" spans="1:17" x14ac:dyDescent="0.25">
      <c r="B313" s="351" t="s">
        <v>22</v>
      </c>
      <c r="C313" s="351">
        <v>240</v>
      </c>
      <c r="D313" s="690">
        <v>0.25586353944562901</v>
      </c>
      <c r="E313" s="31"/>
      <c r="F313" s="31"/>
      <c r="G313" s="31"/>
      <c r="H313" s="31"/>
      <c r="I313" s="31"/>
      <c r="J313" s="216"/>
      <c r="K313" s="215"/>
      <c r="L313" s="215"/>
      <c r="M313" s="215"/>
      <c r="N313" s="215"/>
      <c r="O313" s="215"/>
      <c r="P313" s="215"/>
      <c r="Q313" s="215"/>
    </row>
    <row r="314" spans="1:17" x14ac:dyDescent="0.25">
      <c r="B314" s="351" t="s">
        <v>23</v>
      </c>
      <c r="C314" s="351">
        <v>7</v>
      </c>
      <c r="D314" s="690">
        <v>7.462686567164179E-3</v>
      </c>
      <c r="E314" s="31"/>
      <c r="F314" s="31"/>
      <c r="G314" s="31"/>
      <c r="H314" s="31"/>
      <c r="I314" s="31"/>
      <c r="J314" s="216"/>
      <c r="K314" s="215"/>
      <c r="L314" s="215"/>
      <c r="M314" s="215"/>
      <c r="N314" s="215"/>
      <c r="O314" s="215"/>
      <c r="P314" s="215"/>
      <c r="Q314" s="215"/>
    </row>
    <row r="315" spans="1:17" x14ac:dyDescent="0.25">
      <c r="B315" s="351" t="s">
        <v>24</v>
      </c>
      <c r="C315" s="351">
        <v>88</v>
      </c>
      <c r="D315" s="690">
        <v>9.4E-2</v>
      </c>
      <c r="E315" s="31"/>
      <c r="F315" s="31"/>
      <c r="G315" s="31"/>
      <c r="H315" s="31"/>
      <c r="I315" s="31"/>
      <c r="J315" s="216"/>
      <c r="K315" s="31"/>
      <c r="L315" s="31"/>
      <c r="M315" s="31"/>
      <c r="N315" s="31"/>
    </row>
    <row r="316" spans="1:17" x14ac:dyDescent="0.25">
      <c r="B316" s="351" t="s">
        <v>25</v>
      </c>
      <c r="C316" s="351">
        <v>2</v>
      </c>
      <c r="D316" s="690">
        <v>2.1321961620469083E-3</v>
      </c>
      <c r="E316" s="31"/>
      <c r="F316" s="31"/>
      <c r="G316" s="31"/>
      <c r="H316" s="31"/>
      <c r="I316" s="31"/>
      <c r="J316" s="216"/>
      <c r="K316" s="31"/>
      <c r="L316" s="31"/>
      <c r="M316" s="31"/>
      <c r="N316" s="31"/>
    </row>
    <row r="317" spans="1:17" x14ac:dyDescent="0.25">
      <c r="B317" s="351" t="s">
        <v>60</v>
      </c>
      <c r="C317" s="351">
        <v>0</v>
      </c>
      <c r="D317" s="691" t="s">
        <v>698</v>
      </c>
      <c r="E317" s="31"/>
      <c r="F317" s="31"/>
      <c r="G317" s="31"/>
      <c r="H317" s="31"/>
      <c r="I317" s="31"/>
      <c r="J317" s="216"/>
      <c r="K317" s="31"/>
      <c r="L317" s="31"/>
      <c r="M317" s="31"/>
      <c r="N317" s="31"/>
    </row>
    <row r="318" spans="1:17" x14ac:dyDescent="0.25">
      <c r="B318" s="351" t="s">
        <v>61</v>
      </c>
      <c r="C318" s="351">
        <v>0</v>
      </c>
      <c r="D318" s="691" t="s">
        <v>698</v>
      </c>
      <c r="E318" s="31"/>
      <c r="F318" s="31"/>
      <c r="G318" s="31"/>
      <c r="H318" s="31"/>
      <c r="I318" s="31"/>
      <c r="J318" s="216"/>
      <c r="K318" s="31"/>
      <c r="L318" s="31"/>
      <c r="M318" s="31"/>
      <c r="N318" s="31"/>
    </row>
    <row r="319" spans="1:17" x14ac:dyDescent="0.25">
      <c r="B319" s="351" t="s">
        <v>62</v>
      </c>
      <c r="C319" s="351">
        <v>0</v>
      </c>
      <c r="D319" s="691" t="s">
        <v>698</v>
      </c>
      <c r="E319" s="31"/>
      <c r="F319" s="31"/>
      <c r="G319" s="31"/>
      <c r="H319" s="31"/>
      <c r="I319" s="31"/>
      <c r="J319" s="216"/>
      <c r="K319" s="31"/>
      <c r="L319" s="31"/>
      <c r="M319" s="31"/>
      <c r="N319" s="31"/>
    </row>
    <row r="320" spans="1:17" x14ac:dyDescent="0.25">
      <c r="B320" s="351" t="s">
        <v>63</v>
      </c>
      <c r="C320" s="351">
        <v>4</v>
      </c>
      <c r="D320" s="690">
        <v>4.2643923240938165E-3</v>
      </c>
      <c r="E320" s="31"/>
      <c r="F320" s="31"/>
      <c r="G320" s="31"/>
      <c r="H320" s="31"/>
      <c r="I320" s="31"/>
      <c r="J320" s="216"/>
      <c r="K320" s="31"/>
      <c r="L320" s="31"/>
      <c r="M320" s="31"/>
      <c r="N320" s="31"/>
    </row>
    <row r="321" spans="1:17" x14ac:dyDescent="0.25">
      <c r="B321" s="351" t="s">
        <v>64</v>
      </c>
      <c r="C321" s="351">
        <v>4</v>
      </c>
      <c r="D321" s="690">
        <v>4.2643923240938165E-3</v>
      </c>
      <c r="E321" s="31"/>
      <c r="F321" s="31"/>
      <c r="G321" s="31"/>
      <c r="H321" s="31"/>
      <c r="I321" s="31"/>
      <c r="J321" s="216"/>
      <c r="K321" s="31"/>
      <c r="L321" s="31"/>
      <c r="M321" s="31"/>
      <c r="N321" s="31"/>
    </row>
    <row r="322" spans="1:17" x14ac:dyDescent="0.25">
      <c r="B322" s="351" t="s">
        <v>65</v>
      </c>
      <c r="C322" s="351">
        <v>0</v>
      </c>
      <c r="D322" s="691" t="s">
        <v>698</v>
      </c>
      <c r="E322" s="31"/>
      <c r="F322" s="31"/>
      <c r="G322" s="31"/>
      <c r="H322" s="31"/>
      <c r="I322" s="31"/>
      <c r="J322" s="216"/>
      <c r="K322" s="31"/>
      <c r="L322" s="31"/>
      <c r="M322" s="31"/>
      <c r="N322" s="31"/>
    </row>
    <row r="323" spans="1:17" x14ac:dyDescent="0.25">
      <c r="B323" s="351" t="s">
        <v>66</v>
      </c>
      <c r="C323" s="351">
        <v>35</v>
      </c>
      <c r="D323" s="690">
        <v>3.7313432835820892E-2</v>
      </c>
      <c r="E323" s="31"/>
      <c r="F323" s="31"/>
      <c r="G323" s="31"/>
      <c r="H323" s="31"/>
      <c r="I323" s="31"/>
      <c r="J323" s="216"/>
      <c r="K323" s="31"/>
      <c r="L323" s="31"/>
      <c r="M323" s="31"/>
      <c r="N323" s="31"/>
    </row>
    <row r="324" spans="1:17" x14ac:dyDescent="0.25">
      <c r="B324" s="351" t="s">
        <v>67</v>
      </c>
      <c r="C324" s="351">
        <v>0</v>
      </c>
      <c r="D324" s="691" t="s">
        <v>698</v>
      </c>
      <c r="E324" s="31"/>
      <c r="F324" s="31"/>
      <c r="G324" s="31"/>
      <c r="H324" s="31"/>
      <c r="I324" s="31"/>
      <c r="J324" s="216"/>
      <c r="K324" s="31"/>
      <c r="L324" s="31"/>
      <c r="M324" s="31"/>
      <c r="N324" s="31"/>
    </row>
    <row r="325" spans="1:17" x14ac:dyDescent="0.25">
      <c r="B325" s="351" t="s">
        <v>68</v>
      </c>
      <c r="C325" s="351">
        <v>26</v>
      </c>
      <c r="D325" s="690">
        <v>2.7718550106609809E-2</v>
      </c>
      <c r="E325" s="31"/>
      <c r="F325" s="31"/>
      <c r="G325" s="31"/>
      <c r="H325" s="233"/>
      <c r="I325" s="31"/>
      <c r="J325" s="216"/>
      <c r="K325" s="31"/>
      <c r="L325" s="31"/>
      <c r="M325" s="31"/>
      <c r="N325" s="31"/>
    </row>
    <row r="326" spans="1:17" x14ac:dyDescent="0.25">
      <c r="B326" s="351" t="s">
        <v>69</v>
      </c>
      <c r="C326" s="351">
        <v>0</v>
      </c>
      <c r="D326" s="691" t="s">
        <v>698</v>
      </c>
      <c r="E326" s="31"/>
      <c r="F326" s="31"/>
      <c r="G326" s="31"/>
      <c r="H326" s="31"/>
      <c r="I326" s="31"/>
      <c r="J326" s="216"/>
      <c r="K326" s="31"/>
      <c r="L326" s="31"/>
      <c r="M326" s="31"/>
      <c r="N326" s="31"/>
    </row>
    <row r="327" spans="1:17" x14ac:dyDescent="0.25">
      <c r="B327" s="351" t="s">
        <v>70</v>
      </c>
      <c r="C327" s="351">
        <v>9</v>
      </c>
      <c r="D327" s="690">
        <v>9.5948827292110881E-3</v>
      </c>
      <c r="E327" s="31"/>
      <c r="F327" s="31"/>
      <c r="G327" s="31"/>
      <c r="H327" s="31"/>
      <c r="I327" s="31"/>
      <c r="J327" s="216"/>
      <c r="K327" s="31"/>
      <c r="L327" s="31"/>
      <c r="M327" s="31"/>
      <c r="N327" s="31"/>
    </row>
    <row r="328" spans="1:17" x14ac:dyDescent="0.25">
      <c r="B328" s="351" t="s">
        <v>71</v>
      </c>
      <c r="C328" s="351">
        <v>0</v>
      </c>
      <c r="D328" s="691" t="s">
        <v>698</v>
      </c>
      <c r="E328" s="31"/>
      <c r="F328" s="31"/>
      <c r="G328" s="31"/>
      <c r="H328" s="31"/>
      <c r="I328" s="31"/>
      <c r="J328" s="216"/>
      <c r="K328" s="31"/>
      <c r="L328" s="31"/>
      <c r="M328" s="31"/>
      <c r="N328" s="31"/>
    </row>
    <row r="329" spans="1:17" x14ac:dyDescent="0.25">
      <c r="B329" s="351" t="s">
        <v>72</v>
      </c>
      <c r="C329" s="351">
        <v>6</v>
      </c>
      <c r="D329" s="690">
        <v>6.3965884861407248E-3</v>
      </c>
      <c r="E329" s="31"/>
      <c r="F329" s="31"/>
      <c r="G329" s="31"/>
      <c r="H329" s="31"/>
      <c r="I329" s="31"/>
      <c r="J329" s="216"/>
      <c r="K329" s="31"/>
      <c r="L329" s="31"/>
      <c r="M329" s="31"/>
      <c r="N329" s="31"/>
    </row>
    <row r="330" spans="1:17" x14ac:dyDescent="0.25">
      <c r="B330" s="351" t="s">
        <v>73</v>
      </c>
      <c r="C330" s="351">
        <v>10</v>
      </c>
      <c r="D330" s="690">
        <v>1.0660980810234541E-2</v>
      </c>
      <c r="E330" s="31"/>
      <c r="F330" s="31"/>
      <c r="G330" s="31"/>
      <c r="H330" s="31"/>
      <c r="I330" s="31"/>
      <c r="J330" s="216"/>
      <c r="K330" s="31"/>
      <c r="L330" s="31"/>
      <c r="M330" s="31"/>
      <c r="N330" s="31"/>
    </row>
    <row r="331" spans="1:17" x14ac:dyDescent="0.25">
      <c r="B331" s="351" t="s">
        <v>74</v>
      </c>
      <c r="C331" s="351">
        <v>0</v>
      </c>
      <c r="D331" s="691" t="s">
        <v>698</v>
      </c>
      <c r="E331" s="31"/>
      <c r="F331" s="31"/>
      <c r="G331" s="31"/>
      <c r="H331" s="31"/>
      <c r="I331" s="31"/>
      <c r="J331" s="216"/>
      <c r="K331" s="31"/>
      <c r="L331" s="31"/>
      <c r="M331" s="31"/>
      <c r="N331" s="31"/>
      <c r="O331" s="31"/>
      <c r="P331" s="31"/>
      <c r="Q331" s="31"/>
    </row>
    <row r="332" spans="1:17" x14ac:dyDescent="0.25">
      <c r="A332" s="234"/>
      <c r="B332" s="436" t="s">
        <v>31</v>
      </c>
      <c r="C332" s="436">
        <v>938</v>
      </c>
      <c r="D332" s="667">
        <v>1</v>
      </c>
      <c r="E332" s="31"/>
      <c r="F332" s="194"/>
      <c r="G332" s="215"/>
      <c r="H332" s="31"/>
      <c r="I332" s="31"/>
      <c r="J332" s="216"/>
      <c r="K332" s="31"/>
      <c r="L332" s="31"/>
      <c r="M332" s="31"/>
      <c r="N332" s="31"/>
      <c r="O332" s="31"/>
      <c r="P332" s="31"/>
      <c r="Q332" s="31"/>
    </row>
    <row r="333" spans="1:17" ht="15" customHeight="1" x14ac:dyDescent="0.25">
      <c r="A333" s="30"/>
      <c r="B333" s="822" t="s">
        <v>994</v>
      </c>
      <c r="C333" s="822"/>
      <c r="D333" s="822"/>
      <c r="F333" s="32"/>
      <c r="G333" s="32"/>
      <c r="H333" s="31"/>
      <c r="I333" s="31"/>
      <c r="L333" s="31"/>
      <c r="M333" s="31"/>
      <c r="N333" s="31"/>
      <c r="O333" s="31"/>
      <c r="P333" s="31"/>
      <c r="Q333" s="31"/>
    </row>
    <row r="334" spans="1:17" x14ac:dyDescent="0.25">
      <c r="A334" s="30"/>
      <c r="B334" s="823"/>
      <c r="C334" s="823"/>
      <c r="D334" s="823"/>
      <c r="F334" s="32"/>
      <c r="G334" s="32"/>
      <c r="H334" s="31"/>
      <c r="I334" s="31"/>
      <c r="L334" s="31"/>
      <c r="M334" s="31"/>
      <c r="N334" s="31"/>
      <c r="O334" s="31"/>
      <c r="P334" s="31"/>
      <c r="Q334" s="31"/>
    </row>
    <row r="335" spans="1:17" ht="15" customHeight="1" x14ac:dyDescent="0.25">
      <c r="A335" s="30"/>
      <c r="B335" s="31"/>
      <c r="C335" s="31"/>
      <c r="D335" s="31"/>
      <c r="F335" s="32"/>
      <c r="G335" s="32"/>
      <c r="H335" s="31"/>
      <c r="I335" s="31"/>
      <c r="L335" s="31"/>
      <c r="M335" s="31"/>
      <c r="N335" s="31"/>
      <c r="O335" s="31"/>
      <c r="P335" s="31"/>
      <c r="Q335" s="31"/>
    </row>
    <row r="336" spans="1:17" ht="15" customHeight="1" x14ac:dyDescent="0.25">
      <c r="A336" s="30"/>
      <c r="L336" s="31"/>
      <c r="M336" s="31"/>
      <c r="N336" s="31"/>
      <c r="O336" s="31"/>
      <c r="P336" s="31"/>
      <c r="Q336" s="31"/>
    </row>
    <row r="337" spans="1:17" ht="15.75" customHeight="1" x14ac:dyDescent="0.25">
      <c r="A337" s="30" t="s">
        <v>413</v>
      </c>
      <c r="B337" s="30" t="s">
        <v>493</v>
      </c>
      <c r="L337" s="31"/>
      <c r="M337" s="31"/>
      <c r="N337" s="31"/>
      <c r="O337" s="31"/>
      <c r="P337" s="31"/>
      <c r="Q337" s="31"/>
    </row>
    <row r="338" spans="1:17" x14ac:dyDescent="0.25">
      <c r="A338" s="30"/>
      <c r="B338" s="34" t="s">
        <v>58</v>
      </c>
      <c r="C338" s="176" t="s">
        <v>224</v>
      </c>
      <c r="D338" s="245" t="s">
        <v>95</v>
      </c>
      <c r="E338" s="245" t="s">
        <v>96</v>
      </c>
      <c r="F338" s="245" t="s">
        <v>97</v>
      </c>
      <c r="G338" s="245" t="s">
        <v>98</v>
      </c>
      <c r="H338" s="244" t="s">
        <v>35</v>
      </c>
      <c r="I338" s="245" t="s">
        <v>36</v>
      </c>
    </row>
    <row r="339" spans="1:17" ht="14.25" customHeight="1" x14ac:dyDescent="0.25">
      <c r="A339" s="734"/>
      <c r="B339" s="34" t="s">
        <v>75</v>
      </c>
      <c r="C339" s="799">
        <v>0</v>
      </c>
      <c r="D339" s="799">
        <v>0</v>
      </c>
      <c r="E339" s="799">
        <v>0</v>
      </c>
      <c r="F339" s="799">
        <v>0</v>
      </c>
      <c r="G339" s="799">
        <v>0</v>
      </c>
      <c r="H339" s="799">
        <v>0</v>
      </c>
      <c r="I339" s="799">
        <v>0</v>
      </c>
    </row>
    <row r="340" spans="1:17" ht="14.25" customHeight="1" x14ac:dyDescent="0.25">
      <c r="A340" s="734"/>
      <c r="B340" s="34" t="s">
        <v>66</v>
      </c>
      <c r="C340" s="799">
        <v>0</v>
      </c>
      <c r="D340" s="799">
        <v>0</v>
      </c>
      <c r="E340" s="799">
        <v>0</v>
      </c>
      <c r="F340" s="800" t="s">
        <v>1122</v>
      </c>
      <c r="G340" s="800" t="s">
        <v>1123</v>
      </c>
      <c r="H340" s="800">
        <v>1</v>
      </c>
      <c r="I340" s="801" t="s">
        <v>1124</v>
      </c>
    </row>
    <row r="341" spans="1:17" ht="14.25" customHeight="1" x14ac:dyDescent="0.25">
      <c r="A341" s="734"/>
      <c r="B341" s="34" t="s">
        <v>76</v>
      </c>
      <c r="C341" s="799">
        <v>0</v>
      </c>
      <c r="D341" s="800" t="s">
        <v>1125</v>
      </c>
      <c r="E341" s="800" t="s">
        <v>1123</v>
      </c>
      <c r="F341" s="800" t="s">
        <v>1125</v>
      </c>
      <c r="G341" s="799">
        <v>0</v>
      </c>
      <c r="H341" s="799">
        <v>0</v>
      </c>
      <c r="I341" s="801" t="s">
        <v>1126</v>
      </c>
    </row>
    <row r="342" spans="1:17" ht="14.25" customHeight="1" x14ac:dyDescent="0.25">
      <c r="A342" s="734"/>
      <c r="B342" s="34" t="s">
        <v>69</v>
      </c>
      <c r="C342" s="799">
        <v>0</v>
      </c>
      <c r="D342" s="799">
        <v>0</v>
      </c>
      <c r="E342" s="799">
        <v>0</v>
      </c>
      <c r="F342" s="799">
        <v>0</v>
      </c>
      <c r="G342" s="799">
        <v>0</v>
      </c>
      <c r="H342" s="799">
        <v>0</v>
      </c>
      <c r="I342" s="799">
        <v>0</v>
      </c>
    </row>
    <row r="343" spans="1:17" ht="14.25" customHeight="1" x14ac:dyDescent="0.25">
      <c r="A343" s="734"/>
      <c r="B343" s="34" t="s">
        <v>77</v>
      </c>
      <c r="C343" s="799">
        <v>0</v>
      </c>
      <c r="D343" s="799">
        <v>0</v>
      </c>
      <c r="E343" s="800" t="s">
        <v>1124</v>
      </c>
      <c r="F343" s="800" t="s">
        <v>1125</v>
      </c>
      <c r="G343" s="799">
        <v>0</v>
      </c>
      <c r="H343" s="799">
        <v>0</v>
      </c>
      <c r="I343" s="801" t="s">
        <v>1123</v>
      </c>
    </row>
    <row r="344" spans="1:17" ht="14.25" customHeight="1" x14ac:dyDescent="0.25">
      <c r="A344" s="734"/>
      <c r="B344" s="34" t="s">
        <v>78</v>
      </c>
      <c r="C344" s="800" t="s">
        <v>1125</v>
      </c>
      <c r="D344" s="800" t="s">
        <v>1125</v>
      </c>
      <c r="E344" s="800" t="s">
        <v>1127</v>
      </c>
      <c r="F344" s="800" t="s">
        <v>1125</v>
      </c>
      <c r="G344" s="799">
        <v>0</v>
      </c>
      <c r="H344" s="799">
        <v>0</v>
      </c>
      <c r="I344" s="801" t="s">
        <v>1125</v>
      </c>
    </row>
    <row r="345" spans="1:17" ht="14.25" customHeight="1" x14ac:dyDescent="0.25">
      <c r="A345" s="734"/>
      <c r="B345" s="34" t="s">
        <v>79</v>
      </c>
      <c r="C345" s="799" t="s">
        <v>1128</v>
      </c>
      <c r="D345" s="799" t="s">
        <v>1129</v>
      </c>
      <c r="E345" s="799" t="s">
        <v>1130</v>
      </c>
      <c r="F345" s="799" t="s">
        <v>1131</v>
      </c>
      <c r="G345" s="799" t="s">
        <v>1132</v>
      </c>
      <c r="H345" s="799">
        <v>0</v>
      </c>
      <c r="I345" s="799" t="s">
        <v>1133</v>
      </c>
    </row>
    <row r="346" spans="1:17" ht="14.25" customHeight="1" x14ac:dyDescent="0.25">
      <c r="A346" s="734"/>
      <c r="B346" s="34" t="s">
        <v>80</v>
      </c>
      <c r="C346" s="800" t="s">
        <v>1134</v>
      </c>
      <c r="D346" s="799">
        <v>0</v>
      </c>
      <c r="E346" s="800" t="s">
        <v>1135</v>
      </c>
      <c r="F346" s="800" t="s">
        <v>1123</v>
      </c>
      <c r="G346" s="800" t="s">
        <v>1123</v>
      </c>
      <c r="H346" s="799">
        <v>0</v>
      </c>
      <c r="I346" s="801" t="s">
        <v>1135</v>
      </c>
    </row>
    <row r="347" spans="1:17" ht="14.25" customHeight="1" x14ac:dyDescent="0.25">
      <c r="A347" s="734"/>
      <c r="B347" s="34" t="s">
        <v>74</v>
      </c>
      <c r="C347" s="799">
        <v>0</v>
      </c>
      <c r="D347" s="799">
        <v>0</v>
      </c>
      <c r="E347" s="799">
        <v>0</v>
      </c>
      <c r="F347" s="799"/>
      <c r="G347" s="799">
        <v>0</v>
      </c>
      <c r="H347" s="799">
        <v>0</v>
      </c>
      <c r="I347" s="799">
        <v>0</v>
      </c>
    </row>
    <row r="348" spans="1:17" x14ac:dyDescent="0.25">
      <c r="A348" s="30"/>
      <c r="B348" s="35" t="s">
        <v>31</v>
      </c>
      <c r="C348" s="670">
        <v>1</v>
      </c>
      <c r="D348" s="671">
        <v>1</v>
      </c>
      <c r="E348" s="670">
        <v>1</v>
      </c>
      <c r="F348" s="672">
        <v>1.0002212389380531</v>
      </c>
      <c r="G348" s="672">
        <v>1.0044444444444445</v>
      </c>
      <c r="H348" s="670">
        <v>1</v>
      </c>
      <c r="I348" s="670">
        <v>1</v>
      </c>
    </row>
    <row r="349" spans="1:17" x14ac:dyDescent="0.25">
      <c r="A349" s="30"/>
      <c r="B349" s="824" t="s">
        <v>994</v>
      </c>
      <c r="C349" s="824"/>
      <c r="D349" s="824"/>
      <c r="E349" s="824"/>
      <c r="F349" s="824"/>
      <c r="G349" s="824"/>
      <c r="H349" s="824"/>
      <c r="I349" s="824"/>
    </row>
    <row r="350" spans="1:17" x14ac:dyDescent="0.25">
      <c r="A350" s="30"/>
      <c r="B350" s="809" t="s">
        <v>1136</v>
      </c>
      <c r="C350" s="809"/>
      <c r="D350" s="809"/>
      <c r="E350" s="809"/>
      <c r="F350" s="809"/>
      <c r="G350" s="809"/>
      <c r="H350" s="809"/>
      <c r="I350" s="809"/>
    </row>
    <row r="351" spans="1:17" ht="15" customHeight="1" x14ac:dyDescent="0.25">
      <c r="A351" s="615"/>
      <c r="B351" s="809"/>
      <c r="C351" s="809"/>
      <c r="D351" s="809"/>
      <c r="E351" s="809"/>
      <c r="F351" s="809"/>
      <c r="G351" s="809"/>
      <c r="H351" s="809"/>
      <c r="I351" s="809"/>
    </row>
    <row r="352" spans="1:17" ht="15" customHeight="1" x14ac:dyDescent="0.25">
      <c r="A352" s="30"/>
    </row>
    <row r="353" spans="1:17" ht="15.75" customHeight="1" x14ac:dyDescent="0.25">
      <c r="A353" s="30" t="s">
        <v>414</v>
      </c>
      <c r="B353" s="30" t="s">
        <v>995</v>
      </c>
    </row>
    <row r="354" spans="1:17" x14ac:dyDescent="0.25">
      <c r="A354" s="30"/>
      <c r="B354" s="34" t="s">
        <v>58</v>
      </c>
      <c r="C354" s="176" t="s">
        <v>224</v>
      </c>
      <c r="D354" s="245" t="s">
        <v>95</v>
      </c>
      <c r="E354" s="245" t="s">
        <v>96</v>
      </c>
      <c r="F354" s="245" t="s">
        <v>97</v>
      </c>
      <c r="G354" s="245" t="s">
        <v>98</v>
      </c>
      <c r="H354" s="244" t="s">
        <v>35</v>
      </c>
      <c r="I354" s="245" t="s">
        <v>36</v>
      </c>
      <c r="L354" s="31"/>
      <c r="M354" s="31"/>
      <c r="N354" s="31"/>
      <c r="O354" s="31"/>
      <c r="P354" s="31"/>
      <c r="Q354" s="31"/>
    </row>
    <row r="355" spans="1:17" x14ac:dyDescent="0.25">
      <c r="B355" s="34" t="s">
        <v>18</v>
      </c>
      <c r="C355" s="728"/>
      <c r="D355" s="669">
        <v>9.9635202918376659E-2</v>
      </c>
      <c r="E355" s="728"/>
      <c r="F355" s="728"/>
      <c r="G355" s="669">
        <v>0.39712716518800173</v>
      </c>
      <c r="H355" s="728"/>
      <c r="I355" s="669">
        <v>0.13744075829383887</v>
      </c>
      <c r="J355" s="31"/>
      <c r="L355" s="31"/>
      <c r="M355" s="31"/>
      <c r="N355" s="31"/>
      <c r="O355" s="31"/>
      <c r="P355" s="31"/>
      <c r="Q355" s="31"/>
    </row>
    <row r="356" spans="1:17" x14ac:dyDescent="0.25">
      <c r="B356" s="34" t="s">
        <v>19</v>
      </c>
      <c r="C356" s="669">
        <v>1.6694490818030051E-3</v>
      </c>
      <c r="D356" s="728">
        <v>0</v>
      </c>
      <c r="E356" s="669">
        <v>9.5238095238095233E-2</v>
      </c>
      <c r="F356" s="728">
        <v>0</v>
      </c>
      <c r="G356" s="728">
        <v>0</v>
      </c>
      <c r="H356" s="728">
        <v>0</v>
      </c>
      <c r="I356" s="669">
        <v>1.066350710900474E-2</v>
      </c>
      <c r="L356" s="31"/>
      <c r="M356" s="31"/>
      <c r="N356" s="31"/>
      <c r="O356" s="31"/>
      <c r="P356" s="31"/>
      <c r="Q356" s="31"/>
    </row>
    <row r="357" spans="1:17" x14ac:dyDescent="0.25">
      <c r="B357" s="34" t="s">
        <v>20</v>
      </c>
      <c r="C357" s="669">
        <v>0.41928213689482469</v>
      </c>
      <c r="D357" s="669">
        <v>0.40041039671682627</v>
      </c>
      <c r="E357" s="669">
        <v>0.31553287981859407</v>
      </c>
      <c r="F357" s="669">
        <v>0.55415742793791567</v>
      </c>
      <c r="G357" s="669">
        <v>0.36991972961554714</v>
      </c>
      <c r="H357" s="728"/>
      <c r="I357" s="669">
        <v>0.41824644549763035</v>
      </c>
      <c r="L357" s="31"/>
      <c r="M357" s="31"/>
      <c r="N357" s="31"/>
      <c r="O357" s="31"/>
      <c r="P357" s="31"/>
      <c r="Q357" s="31"/>
    </row>
    <row r="358" spans="1:17" x14ac:dyDescent="0.25">
      <c r="B358" s="34" t="s">
        <v>21</v>
      </c>
      <c r="C358" s="669">
        <v>0.12103505843071787</v>
      </c>
      <c r="D358" s="728"/>
      <c r="E358" s="728"/>
      <c r="F358" s="728"/>
      <c r="G358" s="669">
        <v>5.8301647655259831E-2</v>
      </c>
      <c r="H358" s="728"/>
      <c r="I358" s="669">
        <v>3.3175355450236969E-2</v>
      </c>
      <c r="L358" s="31"/>
      <c r="M358" s="31"/>
      <c r="N358" s="31"/>
      <c r="O358" s="31"/>
      <c r="P358" s="31"/>
      <c r="Q358" s="31"/>
    </row>
    <row r="359" spans="1:17" x14ac:dyDescent="0.25">
      <c r="B359" s="34" t="s">
        <v>22</v>
      </c>
      <c r="C359" s="669">
        <v>0.32387312186978295</v>
      </c>
      <c r="D359" s="669">
        <v>0.3962608299133607</v>
      </c>
      <c r="E359" s="669">
        <v>0.24557823129251699</v>
      </c>
      <c r="F359" s="669">
        <v>0.32156319290465629</v>
      </c>
      <c r="G359" s="669">
        <v>0.14440219687367978</v>
      </c>
      <c r="H359" s="728"/>
      <c r="I359" s="669">
        <v>0.28436018957345971</v>
      </c>
      <c r="L359" s="31"/>
      <c r="M359" s="31"/>
      <c r="N359" s="31"/>
      <c r="O359" s="31"/>
      <c r="P359" s="31"/>
      <c r="Q359" s="31"/>
    </row>
    <row r="360" spans="1:17" x14ac:dyDescent="0.25">
      <c r="B360" s="34" t="s">
        <v>23</v>
      </c>
      <c r="C360" s="669">
        <v>2.5459098497495825E-2</v>
      </c>
      <c r="D360" s="728">
        <v>0</v>
      </c>
      <c r="E360" s="669">
        <v>4.7052154195011339E-2</v>
      </c>
      <c r="F360" s="728">
        <v>0</v>
      </c>
      <c r="G360" s="728">
        <v>0</v>
      </c>
      <c r="H360" s="728">
        <v>0</v>
      </c>
      <c r="I360" s="669">
        <v>8.2938388625592423E-3</v>
      </c>
      <c r="L360" s="31"/>
      <c r="M360" s="31"/>
      <c r="N360" s="31"/>
      <c r="O360" s="31"/>
      <c r="P360" s="31"/>
      <c r="Q360" s="31"/>
    </row>
    <row r="361" spans="1:17" x14ac:dyDescent="0.25">
      <c r="B361" s="34" t="s">
        <v>24</v>
      </c>
      <c r="C361" s="669">
        <v>0.10851419031719532</v>
      </c>
      <c r="D361" s="669">
        <v>0.10369357045143637</v>
      </c>
      <c r="E361" s="669">
        <v>0.2961451247165533</v>
      </c>
      <c r="F361" s="669">
        <v>0.12422394678492239</v>
      </c>
      <c r="G361" s="669">
        <v>2.0405576679340939E-2</v>
      </c>
      <c r="H361" s="728"/>
      <c r="I361" s="669">
        <v>0.10545023696682465</v>
      </c>
      <c r="L361" s="31"/>
      <c r="M361" s="31"/>
      <c r="N361" s="31"/>
      <c r="O361" s="31"/>
      <c r="P361" s="31"/>
      <c r="Q361" s="31"/>
    </row>
    <row r="362" spans="1:17" x14ac:dyDescent="0.25">
      <c r="B362" s="34" t="s">
        <v>25</v>
      </c>
      <c r="C362" s="728"/>
      <c r="D362" s="728"/>
      <c r="E362" s="728"/>
      <c r="F362" s="728"/>
      <c r="G362" s="669">
        <v>9.7169412758766373E-3</v>
      </c>
      <c r="H362" s="728"/>
      <c r="I362" s="669">
        <v>2.3696682464454978E-3</v>
      </c>
      <c r="L362" s="31"/>
      <c r="M362" s="31"/>
      <c r="N362" s="31"/>
      <c r="O362" s="31"/>
      <c r="P362" s="31"/>
      <c r="Q362" s="31"/>
    </row>
    <row r="363" spans="1:17" x14ac:dyDescent="0.25">
      <c r="A363" s="30"/>
      <c r="B363" s="35" t="s">
        <v>31</v>
      </c>
      <c r="C363" s="670">
        <v>0.99983305509181974</v>
      </c>
      <c r="D363" s="670">
        <v>1</v>
      </c>
      <c r="E363" s="670">
        <v>0.99954648526077083</v>
      </c>
      <c r="F363" s="670">
        <v>0.9999445676274944</v>
      </c>
      <c r="G363" s="670">
        <v>0.99987325728770604</v>
      </c>
      <c r="H363" s="673">
        <v>0</v>
      </c>
      <c r="I363" s="670">
        <v>1</v>
      </c>
      <c r="J363" s="191"/>
      <c r="L363" s="31"/>
      <c r="M363" s="31"/>
      <c r="N363" s="31"/>
      <c r="O363" s="31"/>
      <c r="P363" s="31"/>
      <c r="Q363" s="31"/>
    </row>
    <row r="364" spans="1:17" x14ac:dyDescent="0.25">
      <c r="A364" s="30"/>
      <c r="B364" s="824" t="s">
        <v>994</v>
      </c>
      <c r="C364" s="824"/>
      <c r="D364" s="824"/>
      <c r="E364" s="824"/>
      <c r="F364" s="824"/>
      <c r="G364" s="824"/>
      <c r="H364" s="824"/>
      <c r="I364" s="824"/>
      <c r="L364" s="31"/>
      <c r="M364" s="31"/>
      <c r="N364" s="31"/>
      <c r="O364" s="31"/>
      <c r="P364" s="31"/>
      <c r="Q364" s="31"/>
    </row>
    <row r="365" spans="1:17" ht="15" customHeight="1" x14ac:dyDescent="0.25">
      <c r="A365" s="615"/>
      <c r="B365" s="809"/>
      <c r="C365" s="809"/>
      <c r="D365" s="809"/>
      <c r="E365" s="809"/>
      <c r="F365" s="809"/>
      <c r="G365" s="809"/>
      <c r="H365" s="809"/>
      <c r="I365" s="809"/>
      <c r="L365" s="31"/>
      <c r="M365" s="31"/>
      <c r="N365" s="31"/>
      <c r="O365" s="31"/>
      <c r="P365" s="31"/>
      <c r="Q365" s="31"/>
    </row>
    <row r="366" spans="1:17" ht="15" customHeight="1" x14ac:dyDescent="0.25">
      <c r="A366" s="30"/>
      <c r="L366" s="31"/>
      <c r="M366" s="31"/>
      <c r="N366" s="31"/>
      <c r="O366" s="31"/>
      <c r="P366" s="31"/>
      <c r="Q366" s="31"/>
    </row>
    <row r="367" spans="1:17" ht="15.75" customHeight="1" x14ac:dyDescent="0.25">
      <c r="A367" s="30" t="s">
        <v>415</v>
      </c>
      <c r="B367" s="30" t="s">
        <v>996</v>
      </c>
      <c r="C367" s="30"/>
      <c r="D367" s="30"/>
      <c r="E367" s="30"/>
      <c r="F367" s="30"/>
      <c r="G367" s="30"/>
      <c r="H367" s="30"/>
      <c r="I367" s="30"/>
      <c r="J367" s="31"/>
      <c r="L367" s="31"/>
      <c r="M367" s="31"/>
      <c r="N367" s="31"/>
      <c r="O367" s="31"/>
      <c r="P367" s="31"/>
      <c r="Q367" s="31"/>
    </row>
    <row r="368" spans="1:17" x14ac:dyDescent="0.25">
      <c r="A368" s="30"/>
      <c r="B368" s="34"/>
      <c r="C368" s="176" t="s">
        <v>224</v>
      </c>
      <c r="D368" s="245" t="s">
        <v>95</v>
      </c>
      <c r="E368" s="245" t="s">
        <v>96</v>
      </c>
      <c r="F368" s="245" t="s">
        <v>97</v>
      </c>
      <c r="G368" s="245" t="s">
        <v>98</v>
      </c>
      <c r="H368" s="244" t="s">
        <v>35</v>
      </c>
      <c r="I368" s="245" t="s">
        <v>36</v>
      </c>
      <c r="J368" s="235"/>
      <c r="L368" s="31"/>
      <c r="M368" s="31"/>
      <c r="N368" s="31"/>
      <c r="O368" s="31"/>
      <c r="P368" s="31"/>
      <c r="Q368" s="31"/>
    </row>
    <row r="369" spans="1:17" x14ac:dyDescent="0.25">
      <c r="A369" s="30"/>
      <c r="B369" s="34" t="s">
        <v>82</v>
      </c>
      <c r="C369" s="34">
        <v>69.142809</v>
      </c>
      <c r="D369" s="34">
        <v>114.546249</v>
      </c>
      <c r="E369" s="34">
        <v>48.876438</v>
      </c>
      <c r="F369" s="34">
        <v>126.309386</v>
      </c>
      <c r="G369" s="34">
        <v>188.36361199999999</v>
      </c>
      <c r="H369" s="34">
        <v>1.597745</v>
      </c>
      <c r="I369" s="34">
        <v>548.83623899999998</v>
      </c>
      <c r="L369" s="31"/>
      <c r="M369" s="31"/>
      <c r="N369" s="31"/>
      <c r="O369" s="31"/>
      <c r="P369" s="31"/>
      <c r="Q369" s="31"/>
    </row>
    <row r="370" spans="1:17" x14ac:dyDescent="0.25">
      <c r="A370" s="30"/>
      <c r="B370" s="34" t="s">
        <v>83</v>
      </c>
      <c r="C370" s="34">
        <v>41.238106000000002</v>
      </c>
      <c r="D370" s="34">
        <v>86.899068</v>
      </c>
      <c r="E370" s="34">
        <v>21.663464000000001</v>
      </c>
      <c r="F370" s="34">
        <v>70.831224000000006</v>
      </c>
      <c r="G370" s="34">
        <v>34.181780000000003</v>
      </c>
      <c r="H370" s="34">
        <v>0</v>
      </c>
      <c r="I370" s="34">
        <v>254.81364200000002</v>
      </c>
      <c r="L370" s="31"/>
      <c r="M370" s="31"/>
      <c r="N370" s="31"/>
      <c r="O370" s="31"/>
      <c r="P370" s="31"/>
      <c r="Q370" s="31"/>
    </row>
    <row r="371" spans="1:17" x14ac:dyDescent="0.25">
      <c r="A371" s="30"/>
      <c r="B371" s="34" t="s">
        <v>84</v>
      </c>
      <c r="C371" s="34">
        <v>14.453556000000001</v>
      </c>
      <c r="D371" s="34">
        <v>0</v>
      </c>
      <c r="E371" s="34">
        <v>0</v>
      </c>
      <c r="F371" s="34">
        <v>0</v>
      </c>
      <c r="G371" s="34">
        <v>13.817102</v>
      </c>
      <c r="H371" s="34">
        <v>0</v>
      </c>
      <c r="I371" s="34">
        <v>28.270658000000001</v>
      </c>
      <c r="L371" s="31"/>
      <c r="M371" s="31"/>
      <c r="N371" s="31"/>
      <c r="O371" s="31"/>
      <c r="P371" s="31"/>
      <c r="Q371" s="31"/>
    </row>
    <row r="372" spans="1:17" x14ac:dyDescent="0.25">
      <c r="A372" s="30"/>
      <c r="B372" s="34" t="s">
        <v>85</v>
      </c>
      <c r="C372" s="34">
        <v>3.052934</v>
      </c>
      <c r="D372" s="34">
        <v>0</v>
      </c>
      <c r="E372" s="34">
        <v>4.1513720000000003</v>
      </c>
      <c r="F372" s="34">
        <v>0.1031</v>
      </c>
      <c r="G372" s="34">
        <v>0</v>
      </c>
      <c r="H372" s="34">
        <v>0</v>
      </c>
      <c r="I372" s="34">
        <v>7.3074060000000012</v>
      </c>
    </row>
    <row r="373" spans="1:17" x14ac:dyDescent="0.25">
      <c r="A373" s="30"/>
      <c r="B373" s="34" t="s">
        <v>86</v>
      </c>
      <c r="C373" s="34">
        <v>13.022207999999999</v>
      </c>
      <c r="D373" s="34">
        <v>22.748424</v>
      </c>
      <c r="E373" s="34">
        <v>26.123638</v>
      </c>
      <c r="F373" s="34">
        <v>23.735696999999998</v>
      </c>
      <c r="G373" s="34">
        <v>4.8311999999999999</v>
      </c>
      <c r="H373" s="34">
        <v>0</v>
      </c>
      <c r="I373" s="34">
        <v>90.461166999999989</v>
      </c>
    </row>
    <row r="374" spans="1:17" x14ac:dyDescent="0.25">
      <c r="A374" s="30"/>
      <c r="B374" s="34" t="s">
        <v>87</v>
      </c>
      <c r="C374" s="34">
        <v>0.09</v>
      </c>
      <c r="D374" s="34">
        <v>3.860903</v>
      </c>
      <c r="E374" s="34">
        <v>0</v>
      </c>
      <c r="F374" s="34">
        <v>4.8548200000000001</v>
      </c>
      <c r="G374" s="34">
        <v>0</v>
      </c>
      <c r="H374" s="34">
        <v>0</v>
      </c>
      <c r="I374" s="34">
        <v>8.8057230000000004</v>
      </c>
    </row>
    <row r="375" spans="1:17" x14ac:dyDescent="0.25">
      <c r="A375" s="30"/>
      <c r="B375" s="35" t="s">
        <v>31</v>
      </c>
      <c r="C375" s="35">
        <v>140.99961300000001</v>
      </c>
      <c r="D375" s="35">
        <v>228.054644</v>
      </c>
      <c r="E375" s="35">
        <v>100.81491199999999</v>
      </c>
      <c r="F375" s="35">
        <v>225.834227</v>
      </c>
      <c r="G375" s="35">
        <v>241.19369399999999</v>
      </c>
      <c r="H375" s="35">
        <v>1.597745</v>
      </c>
      <c r="I375" s="35">
        <v>938.49483499999997</v>
      </c>
      <c r="J375" s="191"/>
    </row>
    <row r="376" spans="1:17" x14ac:dyDescent="0.25">
      <c r="A376" s="30"/>
      <c r="B376" s="824" t="s">
        <v>997</v>
      </c>
      <c r="C376" s="824"/>
      <c r="D376" s="824"/>
      <c r="E376" s="824"/>
      <c r="F376" s="824"/>
      <c r="G376" s="824"/>
      <c r="H376" s="824"/>
      <c r="I376" s="824"/>
      <c r="J376" s="37"/>
    </row>
    <row r="377" spans="1:17" ht="15" customHeight="1" x14ac:dyDescent="0.25">
      <c r="A377" s="615"/>
      <c r="B377" s="809"/>
      <c r="C377" s="809"/>
      <c r="D377" s="809"/>
      <c r="E377" s="809"/>
      <c r="F377" s="809"/>
      <c r="G377" s="809"/>
      <c r="H377" s="809"/>
      <c r="I377" s="809"/>
      <c r="J377" s="37"/>
    </row>
    <row r="378" spans="1:17" ht="15" customHeight="1" x14ac:dyDescent="0.25">
      <c r="A378" s="615"/>
      <c r="C378" s="31"/>
      <c r="D378" s="31"/>
      <c r="E378" s="31"/>
      <c r="F378" s="31"/>
      <c r="G378" s="31"/>
      <c r="I378" s="31"/>
      <c r="J378" s="37"/>
    </row>
    <row r="379" spans="1:17" ht="15.75" customHeight="1" x14ac:dyDescent="0.25">
      <c r="A379" s="30" t="s">
        <v>416</v>
      </c>
      <c r="B379" s="30" t="s">
        <v>998</v>
      </c>
      <c r="C379" s="30"/>
      <c r="D379" s="30"/>
      <c r="E379" s="30"/>
      <c r="F379" s="30"/>
      <c r="G379" s="30"/>
      <c r="H379" s="30"/>
      <c r="I379" s="30"/>
      <c r="J379" s="37"/>
    </row>
    <row r="380" spans="1:17" x14ac:dyDescent="0.25">
      <c r="A380" s="30" t="s">
        <v>58</v>
      </c>
      <c r="B380" s="34"/>
      <c r="C380" s="176" t="s">
        <v>224</v>
      </c>
      <c r="D380" s="245" t="s">
        <v>95</v>
      </c>
      <c r="E380" s="245" t="s">
        <v>96</v>
      </c>
      <c r="F380" s="245" t="s">
        <v>97</v>
      </c>
      <c r="G380" s="245" t="s">
        <v>98</v>
      </c>
      <c r="H380" s="244" t="s">
        <v>35</v>
      </c>
      <c r="I380" s="245" t="s">
        <v>36</v>
      </c>
      <c r="J380" s="42"/>
    </row>
    <row r="381" spans="1:17" x14ac:dyDescent="0.25">
      <c r="A381" s="30"/>
      <c r="B381" s="34" t="s">
        <v>82</v>
      </c>
      <c r="C381" s="336">
        <v>0.49037587784017533</v>
      </c>
      <c r="D381" s="336">
        <v>0.50227545026445508</v>
      </c>
      <c r="E381" s="336">
        <v>0.48481357599161523</v>
      </c>
      <c r="F381" s="336">
        <v>0.5593013409787525</v>
      </c>
      <c r="G381" s="336">
        <v>0.78096408275085327</v>
      </c>
      <c r="H381" s="336">
        <v>1</v>
      </c>
      <c r="I381" s="336">
        <v>0.58480475174911328</v>
      </c>
    </row>
    <row r="382" spans="1:17" x14ac:dyDescent="0.25">
      <c r="A382" s="30"/>
      <c r="B382" s="34" t="s">
        <v>83</v>
      </c>
      <c r="C382" s="336">
        <v>0.29246963961525196</v>
      </c>
      <c r="D382" s="336">
        <v>0.38104493938742157</v>
      </c>
      <c r="E382" s="336">
        <v>0.21488352834152158</v>
      </c>
      <c r="F382" s="336">
        <v>0.31364255516503264</v>
      </c>
      <c r="G382" s="336">
        <v>0.14171921095084686</v>
      </c>
      <c r="H382" s="336">
        <v>0</v>
      </c>
      <c r="I382" s="336">
        <v>0.27151310001615514</v>
      </c>
    </row>
    <row r="383" spans="1:17" x14ac:dyDescent="0.25">
      <c r="A383" s="30"/>
      <c r="B383" s="34" t="s">
        <v>84</v>
      </c>
      <c r="C383" s="336">
        <v>0.10250777071281748</v>
      </c>
      <c r="D383" s="336">
        <v>0</v>
      </c>
      <c r="E383" s="336">
        <v>0</v>
      </c>
      <c r="F383" s="336">
        <v>0</v>
      </c>
      <c r="G383" s="336">
        <v>5.7286331872341577E-2</v>
      </c>
      <c r="H383" s="336">
        <v>0</v>
      </c>
      <c r="I383" s="336">
        <v>3.0123402863479799E-2</v>
      </c>
    </row>
    <row r="384" spans="1:17" x14ac:dyDescent="0.25">
      <c r="A384" s="30"/>
      <c r="B384" s="34" t="s">
        <v>85</v>
      </c>
      <c r="C384" s="336">
        <v>2.165207361242899E-2</v>
      </c>
      <c r="D384" s="336">
        <v>0</v>
      </c>
      <c r="E384" s="336">
        <v>4.1178154279398672E-2</v>
      </c>
      <c r="F384" s="336">
        <v>4.5652955873690484E-4</v>
      </c>
      <c r="G384" s="336">
        <v>0</v>
      </c>
      <c r="H384" s="336">
        <v>0</v>
      </c>
      <c r="I384" s="336">
        <v>7.7863039065100463E-3</v>
      </c>
    </row>
    <row r="385" spans="1:12" x14ac:dyDescent="0.25">
      <c r="A385" s="30"/>
      <c r="B385" s="34" t="s">
        <v>86</v>
      </c>
      <c r="C385" s="336">
        <v>9.2356338595056986E-2</v>
      </c>
      <c r="D385" s="336">
        <v>9.9749882751784702E-2</v>
      </c>
      <c r="E385" s="336">
        <v>0.25912474138746461</v>
      </c>
      <c r="F385" s="336">
        <v>0.10510230143281159</v>
      </c>
      <c r="G385" s="336">
        <v>2.0030374425958251E-2</v>
      </c>
      <c r="H385" s="336">
        <v>0</v>
      </c>
      <c r="I385" s="336">
        <v>9.6389626907216808E-2</v>
      </c>
    </row>
    <row r="386" spans="1:12" x14ac:dyDescent="0.25">
      <c r="A386" s="30"/>
      <c r="B386" s="34" t="s">
        <v>87</v>
      </c>
      <c r="C386" s="336">
        <v>6.3829962426918143E-4</v>
      </c>
      <c r="D386" s="336">
        <v>1.692972759633871E-2</v>
      </c>
      <c r="E386" s="336">
        <v>0</v>
      </c>
      <c r="F386" s="336">
        <v>2.1497272864666347E-2</v>
      </c>
      <c r="G386" s="336">
        <v>0</v>
      </c>
      <c r="H386" s="336">
        <v>0</v>
      </c>
      <c r="I386" s="336">
        <v>9.3828145575249756E-3</v>
      </c>
    </row>
    <row r="387" spans="1:12" x14ac:dyDescent="0.25">
      <c r="A387" s="30"/>
      <c r="B387" s="35" t="s">
        <v>31</v>
      </c>
      <c r="C387" s="345">
        <v>0.99999999999999989</v>
      </c>
      <c r="D387" s="345">
        <v>1</v>
      </c>
      <c r="E387" s="345">
        <v>1</v>
      </c>
      <c r="F387" s="345">
        <v>1</v>
      </c>
      <c r="G387" s="345">
        <v>0.99999999999999989</v>
      </c>
      <c r="H387" s="345">
        <v>1</v>
      </c>
      <c r="I387" s="345">
        <v>1</v>
      </c>
      <c r="J387" s="191"/>
    </row>
    <row r="388" spans="1:12" x14ac:dyDescent="0.25">
      <c r="A388" s="30"/>
      <c r="B388" s="824" t="s">
        <v>999</v>
      </c>
      <c r="C388" s="824"/>
      <c r="D388" s="824"/>
      <c r="E388" s="824"/>
      <c r="F388" s="824"/>
      <c r="G388" s="824"/>
      <c r="H388" s="824"/>
      <c r="I388" s="824"/>
    </row>
    <row r="389" spans="1:12" ht="15" customHeight="1" x14ac:dyDescent="0.25">
      <c r="A389" s="615"/>
      <c r="B389" s="809"/>
      <c r="C389" s="809"/>
      <c r="D389" s="809"/>
      <c r="E389" s="809"/>
      <c r="F389" s="809"/>
      <c r="G389" s="809"/>
      <c r="H389" s="809"/>
      <c r="I389" s="809"/>
    </row>
    <row r="390" spans="1:12" ht="15" customHeight="1" x14ac:dyDescent="0.25">
      <c r="A390" s="30"/>
      <c r="D390" s="32"/>
      <c r="E390" s="32"/>
      <c r="F390" s="32"/>
      <c r="G390" s="32"/>
      <c r="H390" s="32"/>
      <c r="I390" s="32"/>
      <c r="J390" s="32"/>
      <c r="K390" s="32"/>
      <c r="L390" s="32"/>
    </row>
    <row r="391" spans="1:12" ht="15.75" customHeight="1" x14ac:dyDescent="0.25">
      <c r="A391" s="30" t="s">
        <v>1003</v>
      </c>
      <c r="B391" s="30" t="s">
        <v>1000</v>
      </c>
      <c r="C391" s="30"/>
      <c r="D391" s="32"/>
      <c r="E391" s="32"/>
      <c r="F391" s="32"/>
      <c r="G391" s="32"/>
      <c r="H391" s="32"/>
      <c r="I391" s="32"/>
      <c r="J391" s="32"/>
      <c r="K391" s="32"/>
      <c r="L391" s="32"/>
    </row>
    <row r="392" spans="1:12" x14ac:dyDescent="0.25">
      <c r="A392" s="30"/>
      <c r="B392" s="34" t="s">
        <v>88</v>
      </c>
      <c r="C392" s="40"/>
      <c r="D392" s="176" t="s">
        <v>224</v>
      </c>
      <c r="E392" s="245" t="s">
        <v>95</v>
      </c>
      <c r="F392" s="245" t="s">
        <v>96</v>
      </c>
      <c r="G392" s="245" t="s">
        <v>97</v>
      </c>
      <c r="H392" s="245" t="s">
        <v>98</v>
      </c>
      <c r="I392" s="244" t="s">
        <v>35</v>
      </c>
      <c r="J392" s="245" t="s">
        <v>36</v>
      </c>
      <c r="K392" s="32"/>
      <c r="L392" s="32"/>
    </row>
    <row r="393" spans="1:12" x14ac:dyDescent="0.25">
      <c r="A393" s="30"/>
      <c r="B393" s="34" t="s">
        <v>89</v>
      </c>
      <c r="C393" s="34" t="s">
        <v>5</v>
      </c>
      <c r="D393" s="34">
        <v>19.818873</v>
      </c>
      <c r="E393" s="34">
        <v>29.725856</v>
      </c>
      <c r="F393" s="34">
        <v>31</v>
      </c>
      <c r="G393" s="34">
        <v>34.783346999999999</v>
      </c>
      <c r="H393" s="34">
        <v>43.318579999999997</v>
      </c>
      <c r="I393" s="34">
        <v>0</v>
      </c>
      <c r="J393" s="34">
        <v>159</v>
      </c>
      <c r="K393" s="32"/>
      <c r="L393" s="32"/>
    </row>
    <row r="394" spans="1:12" x14ac:dyDescent="0.25">
      <c r="A394" s="30"/>
      <c r="B394" s="34"/>
      <c r="C394" s="34" t="s">
        <v>6</v>
      </c>
      <c r="D394" s="34">
        <v>4.9000000000000004</v>
      </c>
      <c r="E394" s="34">
        <v>5.4</v>
      </c>
      <c r="F394" s="34">
        <v>6.8</v>
      </c>
      <c r="G394" s="34">
        <v>5.6</v>
      </c>
      <c r="H394" s="34">
        <v>6</v>
      </c>
      <c r="I394" s="34">
        <v>0</v>
      </c>
      <c r="J394" s="34">
        <v>28.7</v>
      </c>
      <c r="K394" s="32"/>
      <c r="L394" s="32"/>
    </row>
    <row r="395" spans="1:12" x14ac:dyDescent="0.25">
      <c r="A395" s="30"/>
      <c r="B395" s="34" t="s">
        <v>15</v>
      </c>
      <c r="C395" s="34" t="s">
        <v>5</v>
      </c>
      <c r="D395" s="34">
        <v>398.07230399999997</v>
      </c>
      <c r="E395" s="34">
        <v>1026</v>
      </c>
      <c r="F395" s="34">
        <v>412</v>
      </c>
      <c r="G395" s="34">
        <v>516</v>
      </c>
      <c r="H395" s="34">
        <v>823.21393699999999</v>
      </c>
      <c r="I395" s="34">
        <v>41.886237000000001</v>
      </c>
      <c r="J395" s="34">
        <v>3218</v>
      </c>
      <c r="K395" s="32"/>
      <c r="L395" s="32"/>
    </row>
    <row r="396" spans="1:12" x14ac:dyDescent="0.25">
      <c r="A396" s="30"/>
      <c r="B396" s="34"/>
      <c r="C396" s="34" t="s">
        <v>6</v>
      </c>
      <c r="D396" s="34">
        <v>55.731534000000003</v>
      </c>
      <c r="E396" s="34">
        <v>68.486858999999995</v>
      </c>
      <c r="F396" s="34">
        <v>44.2</v>
      </c>
      <c r="G396" s="34">
        <v>63.149008000000002</v>
      </c>
      <c r="H396" s="34">
        <v>74.198832999999993</v>
      </c>
      <c r="I396" s="34">
        <v>0</v>
      </c>
      <c r="J396" s="34">
        <v>306</v>
      </c>
      <c r="K396" s="32"/>
      <c r="L396" s="32"/>
    </row>
    <row r="397" spans="1:12" x14ac:dyDescent="0.25">
      <c r="A397" s="30"/>
      <c r="B397" s="34" t="s">
        <v>16</v>
      </c>
      <c r="C397" s="34" t="s">
        <v>5</v>
      </c>
      <c r="D397" s="34">
        <v>638</v>
      </c>
      <c r="E397" s="34">
        <v>1046.4427599999999</v>
      </c>
      <c r="F397" s="34">
        <v>468</v>
      </c>
      <c r="G397" s="34">
        <v>541.52121999999997</v>
      </c>
      <c r="H397" s="34">
        <v>893.18888000000004</v>
      </c>
      <c r="I397" s="34">
        <v>32.307191000000003</v>
      </c>
      <c r="J397" s="34">
        <v>3620</v>
      </c>
      <c r="K397" s="32"/>
      <c r="L397" s="32"/>
    </row>
    <row r="398" spans="1:12" x14ac:dyDescent="0.25">
      <c r="A398" s="30"/>
      <c r="B398" s="34"/>
      <c r="C398" s="34" t="s">
        <v>6</v>
      </c>
      <c r="D398" s="34">
        <v>52.737461000000003</v>
      </c>
      <c r="E398" s="34">
        <v>90.718436999999994</v>
      </c>
      <c r="F398" s="34">
        <v>36.532778999999998</v>
      </c>
      <c r="G398" s="34">
        <v>66.7</v>
      </c>
      <c r="H398" s="34">
        <v>104.156003</v>
      </c>
      <c r="I398" s="34">
        <v>0</v>
      </c>
      <c r="J398" s="34">
        <v>351</v>
      </c>
      <c r="K398" s="32"/>
      <c r="L398" s="32"/>
    </row>
    <row r="399" spans="1:12" x14ac:dyDescent="0.25">
      <c r="A399" s="30"/>
      <c r="B399" s="34" t="s">
        <v>17</v>
      </c>
      <c r="C399" s="34" t="s">
        <v>5</v>
      </c>
      <c r="D399" s="34">
        <v>332.472669</v>
      </c>
      <c r="E399" s="34">
        <v>479.02165600000001</v>
      </c>
      <c r="F399" s="34">
        <v>145.698835</v>
      </c>
      <c r="G399" s="34">
        <v>422</v>
      </c>
      <c r="H399" s="34">
        <v>541.514186</v>
      </c>
      <c r="I399" s="34">
        <v>36.607312999999998</v>
      </c>
      <c r="J399" s="34">
        <v>1958</v>
      </c>
      <c r="K399" s="32"/>
      <c r="L399" s="32"/>
    </row>
    <row r="400" spans="1:12" x14ac:dyDescent="0.25">
      <c r="A400" s="30"/>
      <c r="B400" s="34"/>
      <c r="C400" s="34" t="s">
        <v>6</v>
      </c>
      <c r="D400" s="34">
        <v>14.526405</v>
      </c>
      <c r="E400" s="34">
        <v>38.392051000000002</v>
      </c>
      <c r="F400" s="34">
        <v>6.3671540000000002</v>
      </c>
      <c r="G400" s="34">
        <v>69.111431999999994</v>
      </c>
      <c r="H400" s="34">
        <v>42.350436000000002</v>
      </c>
      <c r="I400" s="34">
        <v>1.597745</v>
      </c>
      <c r="J400" s="34">
        <v>172.345223</v>
      </c>
      <c r="K400" s="32"/>
      <c r="L400" s="32"/>
    </row>
    <row r="401" spans="1:13" x14ac:dyDescent="0.25">
      <c r="A401" s="30"/>
      <c r="B401" s="34" t="s">
        <v>90</v>
      </c>
      <c r="C401" s="34" t="s">
        <v>5</v>
      </c>
      <c r="D401" s="34">
        <v>150.50264236000001</v>
      </c>
      <c r="E401" s="34">
        <v>207</v>
      </c>
      <c r="F401" s="34">
        <v>50.150481999999997</v>
      </c>
      <c r="G401" s="34">
        <v>154.901544</v>
      </c>
      <c r="H401" s="34">
        <v>131.93062900000001</v>
      </c>
      <c r="I401" s="34">
        <v>0</v>
      </c>
      <c r="J401" s="34">
        <v>694</v>
      </c>
      <c r="K401" s="32"/>
      <c r="L401" s="32"/>
    </row>
    <row r="402" spans="1:13" x14ac:dyDescent="0.25">
      <c r="A402" s="30"/>
      <c r="B402" s="34"/>
      <c r="C402" s="34" t="s">
        <v>6</v>
      </c>
      <c r="D402" s="34">
        <v>13.115459</v>
      </c>
      <c r="E402" s="34">
        <v>25.043264000000001</v>
      </c>
      <c r="F402" s="34">
        <v>6.8824079999999999</v>
      </c>
      <c r="G402" s="34">
        <v>21.242623999999999</v>
      </c>
      <c r="H402" s="34">
        <v>14.418676</v>
      </c>
      <c r="I402" s="34">
        <v>0</v>
      </c>
      <c r="J402" s="34">
        <v>80.702431000000004</v>
      </c>
      <c r="K402" s="32"/>
      <c r="L402" s="32"/>
    </row>
    <row r="403" spans="1:13" x14ac:dyDescent="0.25">
      <c r="A403" s="30"/>
      <c r="B403" s="35" t="s">
        <v>92</v>
      </c>
      <c r="C403" s="34"/>
      <c r="D403" s="35">
        <v>1535.0229303599999</v>
      </c>
      <c r="E403" s="35">
        <v>2786.360463</v>
      </c>
      <c r="F403" s="35">
        <v>1108.6035179999999</v>
      </c>
      <c r="G403" s="35">
        <v>1668.598021</v>
      </c>
      <c r="H403" s="35">
        <v>2433.1662120000001</v>
      </c>
      <c r="I403" s="35">
        <v>110.80074100000002</v>
      </c>
      <c r="J403" s="35">
        <v>9649</v>
      </c>
      <c r="K403" s="191"/>
      <c r="L403" s="32"/>
    </row>
    <row r="404" spans="1:13" x14ac:dyDescent="0.25">
      <c r="A404" s="30"/>
      <c r="B404" s="35" t="s">
        <v>93</v>
      </c>
      <c r="C404" s="34"/>
      <c r="D404" s="35">
        <v>140.99961300000001</v>
      </c>
      <c r="E404" s="35">
        <v>228.054644</v>
      </c>
      <c r="F404" s="35">
        <v>100.81491199999999</v>
      </c>
      <c r="G404" s="35">
        <v>225.112156</v>
      </c>
      <c r="H404" s="35">
        <v>241.19369399999999</v>
      </c>
      <c r="I404" s="35">
        <v>1.597745</v>
      </c>
      <c r="J404" s="35">
        <v>937.77276400000005</v>
      </c>
      <c r="K404" s="191"/>
      <c r="L404" s="32"/>
    </row>
    <row r="405" spans="1:13" x14ac:dyDescent="0.25">
      <c r="A405" s="615"/>
      <c r="B405" s="825" t="s">
        <v>1001</v>
      </c>
      <c r="C405" s="825"/>
      <c r="D405" s="825"/>
      <c r="E405" s="825"/>
      <c r="F405" s="825"/>
      <c r="G405" s="825"/>
      <c r="H405" s="825"/>
      <c r="I405" s="825"/>
      <c r="J405" s="825"/>
      <c r="K405" s="32"/>
      <c r="L405" s="32"/>
    </row>
    <row r="406" spans="1:13" ht="15" customHeight="1" x14ac:dyDescent="0.25">
      <c r="A406" s="615"/>
      <c r="B406" s="841" t="s">
        <v>1043</v>
      </c>
      <c r="C406" s="841"/>
      <c r="D406" s="841"/>
      <c r="E406" s="841"/>
      <c r="F406" s="841"/>
      <c r="G406" s="841"/>
      <c r="H406" s="841"/>
      <c r="I406" s="841"/>
      <c r="J406" s="32"/>
      <c r="K406" s="237"/>
      <c r="M406" s="238"/>
    </row>
    <row r="407" spans="1:13" ht="15" customHeight="1" x14ac:dyDescent="0.25">
      <c r="A407" s="30"/>
      <c r="D407" s="32"/>
      <c r="E407" s="32"/>
      <c r="F407" s="32"/>
      <c r="G407" s="32"/>
      <c r="H407" s="32"/>
      <c r="I407" s="32"/>
      <c r="J407" s="32"/>
    </row>
    <row r="408" spans="1:13" ht="15.75" customHeight="1" x14ac:dyDescent="0.25">
      <c r="A408" s="30" t="s">
        <v>1005</v>
      </c>
      <c r="B408" s="30" t="s">
        <v>1002</v>
      </c>
      <c r="C408" s="30"/>
      <c r="D408" s="32"/>
      <c r="E408" s="32"/>
      <c r="F408" s="32"/>
      <c r="G408" s="32"/>
      <c r="H408" s="32"/>
      <c r="I408" s="32"/>
      <c r="J408" s="32"/>
      <c r="K408" s="31"/>
    </row>
    <row r="409" spans="1:13" x14ac:dyDescent="0.25">
      <c r="A409" s="30"/>
      <c r="B409" s="34" t="s">
        <v>88</v>
      </c>
      <c r="C409" s="40"/>
      <c r="D409" s="176" t="s">
        <v>224</v>
      </c>
      <c r="E409" s="245" t="s">
        <v>95</v>
      </c>
      <c r="F409" s="245" t="s">
        <v>96</v>
      </c>
      <c r="G409" s="245" t="s">
        <v>97</v>
      </c>
      <c r="H409" s="245" t="s">
        <v>98</v>
      </c>
      <c r="I409" s="244" t="s">
        <v>35</v>
      </c>
      <c r="J409" s="245" t="s">
        <v>36</v>
      </c>
      <c r="K409" s="31"/>
    </row>
    <row r="410" spans="1:13" x14ac:dyDescent="0.25">
      <c r="A410" s="30"/>
      <c r="B410" s="34" t="s">
        <v>89</v>
      </c>
      <c r="C410" s="34" t="s">
        <v>3</v>
      </c>
      <c r="D410" s="34">
        <v>9</v>
      </c>
      <c r="E410" s="34">
        <v>16</v>
      </c>
      <c r="F410" s="34">
        <v>15</v>
      </c>
      <c r="G410" s="34">
        <v>15</v>
      </c>
      <c r="H410" s="34">
        <v>21</v>
      </c>
      <c r="I410" s="34">
        <v>0</v>
      </c>
      <c r="J410" s="34">
        <v>76</v>
      </c>
      <c r="K410" s="32"/>
      <c r="L410" s="32"/>
    </row>
    <row r="411" spans="1:13" x14ac:dyDescent="0.25">
      <c r="A411" s="30"/>
      <c r="B411" s="34"/>
      <c r="C411" s="34" t="s">
        <v>94</v>
      </c>
      <c r="D411" s="34">
        <v>2</v>
      </c>
      <c r="E411" s="34">
        <v>4</v>
      </c>
      <c r="F411" s="34">
        <v>3</v>
      </c>
      <c r="G411" s="34">
        <v>3</v>
      </c>
      <c r="H411" s="34">
        <v>4</v>
      </c>
      <c r="I411" s="34">
        <v>0</v>
      </c>
      <c r="J411" s="34">
        <v>16</v>
      </c>
      <c r="K411" s="32"/>
      <c r="L411" s="32"/>
    </row>
    <row r="412" spans="1:13" x14ac:dyDescent="0.25">
      <c r="A412" s="30"/>
      <c r="B412" s="34" t="s">
        <v>15</v>
      </c>
      <c r="C412" s="34" t="s">
        <v>3</v>
      </c>
      <c r="D412" s="34">
        <v>135</v>
      </c>
      <c r="E412" s="34">
        <v>252</v>
      </c>
      <c r="F412" s="34">
        <v>148</v>
      </c>
      <c r="G412" s="34">
        <v>199</v>
      </c>
      <c r="H412" s="34">
        <v>240</v>
      </c>
      <c r="I412" s="34">
        <v>12</v>
      </c>
      <c r="J412" s="34">
        <v>986</v>
      </c>
      <c r="K412" s="32"/>
      <c r="L412" s="32"/>
    </row>
    <row r="413" spans="1:13" x14ac:dyDescent="0.25">
      <c r="A413" s="30"/>
      <c r="B413" s="34"/>
      <c r="C413" s="34" t="s">
        <v>94</v>
      </c>
      <c r="D413" s="34">
        <v>22</v>
      </c>
      <c r="E413" s="34">
        <v>19</v>
      </c>
      <c r="F413" s="34">
        <v>21</v>
      </c>
      <c r="G413" s="34">
        <v>30</v>
      </c>
      <c r="H413" s="34">
        <v>28</v>
      </c>
      <c r="I413" s="34">
        <v>0</v>
      </c>
      <c r="J413" s="34">
        <v>120</v>
      </c>
      <c r="K413" s="32"/>
      <c r="L413" s="32"/>
    </row>
    <row r="414" spans="1:13" x14ac:dyDescent="0.25">
      <c r="A414" s="30"/>
      <c r="B414" s="34" t="s">
        <v>16</v>
      </c>
      <c r="C414" s="34" t="s">
        <v>3</v>
      </c>
      <c r="D414" s="34">
        <v>147</v>
      </c>
      <c r="E414" s="34">
        <v>224</v>
      </c>
      <c r="F414" s="34">
        <v>108</v>
      </c>
      <c r="G414" s="34">
        <v>228</v>
      </c>
      <c r="H414" s="34">
        <v>185</v>
      </c>
      <c r="I414" s="34">
        <v>8</v>
      </c>
      <c r="J414" s="34">
        <v>900</v>
      </c>
      <c r="K414" s="32"/>
      <c r="L414" s="32"/>
    </row>
    <row r="415" spans="1:13" x14ac:dyDescent="0.25">
      <c r="A415" s="30"/>
      <c r="B415" s="34"/>
      <c r="C415" s="34" t="s">
        <v>94</v>
      </c>
      <c r="D415" s="34">
        <v>20</v>
      </c>
      <c r="E415" s="34">
        <v>28</v>
      </c>
      <c r="F415" s="34">
        <v>12</v>
      </c>
      <c r="G415" s="34">
        <v>46</v>
      </c>
      <c r="H415" s="34">
        <v>23</v>
      </c>
      <c r="I415" s="34">
        <v>0</v>
      </c>
      <c r="J415" s="34">
        <v>129</v>
      </c>
      <c r="K415" s="32"/>
      <c r="L415" s="32"/>
    </row>
    <row r="416" spans="1:13" x14ac:dyDescent="0.25">
      <c r="A416" s="30"/>
      <c r="B416" s="34" t="s">
        <v>17</v>
      </c>
      <c r="C416" s="34" t="s">
        <v>3</v>
      </c>
      <c r="D416" s="34">
        <v>75</v>
      </c>
      <c r="E416" s="34">
        <v>112</v>
      </c>
      <c r="F416" s="34">
        <v>32</v>
      </c>
      <c r="G416" s="34">
        <v>202</v>
      </c>
      <c r="H416" s="34">
        <v>110</v>
      </c>
      <c r="I416" s="34">
        <v>8</v>
      </c>
      <c r="J416" s="34">
        <v>539</v>
      </c>
      <c r="K416" s="32"/>
      <c r="L416" s="32"/>
    </row>
    <row r="417" spans="1:18" x14ac:dyDescent="0.25">
      <c r="A417" s="30"/>
      <c r="B417" s="34"/>
      <c r="C417" s="34" t="s">
        <v>94</v>
      </c>
      <c r="D417" s="34">
        <v>13</v>
      </c>
      <c r="E417" s="34">
        <v>14</v>
      </c>
      <c r="F417" s="34">
        <v>4</v>
      </c>
      <c r="G417" s="34">
        <v>47</v>
      </c>
      <c r="H417" s="34">
        <v>8</v>
      </c>
      <c r="I417" s="34">
        <v>1</v>
      </c>
      <c r="J417" s="34">
        <v>87</v>
      </c>
      <c r="K417" s="32"/>
      <c r="L417" s="32"/>
    </row>
    <row r="418" spans="1:18" x14ac:dyDescent="0.25">
      <c r="A418" s="30"/>
      <c r="B418" s="34" t="s">
        <v>90</v>
      </c>
      <c r="C418" s="34" t="s">
        <v>3</v>
      </c>
      <c r="D418" s="34">
        <v>35</v>
      </c>
      <c r="E418" s="34">
        <v>56</v>
      </c>
      <c r="F418" s="34">
        <v>12</v>
      </c>
      <c r="G418" s="34">
        <v>72</v>
      </c>
      <c r="H418" s="34">
        <v>27</v>
      </c>
      <c r="I418" s="34">
        <v>0</v>
      </c>
      <c r="J418" s="34">
        <v>202</v>
      </c>
      <c r="K418" s="32"/>
      <c r="L418" s="32"/>
    </row>
    <row r="419" spans="1:18" x14ac:dyDescent="0.25">
      <c r="A419" s="30"/>
      <c r="B419" s="34"/>
      <c r="C419" s="34" t="s">
        <v>94</v>
      </c>
      <c r="D419" s="34">
        <v>9</v>
      </c>
      <c r="E419" s="34">
        <v>7</v>
      </c>
      <c r="F419" s="34">
        <v>2</v>
      </c>
      <c r="G419" s="34">
        <v>13</v>
      </c>
      <c r="H419" s="34">
        <v>3</v>
      </c>
      <c r="I419" s="34">
        <v>0</v>
      </c>
      <c r="J419" s="34">
        <v>34</v>
      </c>
      <c r="K419" s="32"/>
      <c r="L419" s="32"/>
    </row>
    <row r="420" spans="1:18" s="236" customFormat="1" ht="30" customHeight="1" x14ac:dyDescent="0.25">
      <c r="A420" s="661"/>
      <c r="B420" s="674" t="s">
        <v>91</v>
      </c>
      <c r="C420" s="663"/>
      <c r="D420" s="674">
        <v>401</v>
      </c>
      <c r="E420" s="674">
        <v>659</v>
      </c>
      <c r="F420" s="674">
        <v>316</v>
      </c>
      <c r="G420" s="674">
        <v>716</v>
      </c>
      <c r="H420" s="674">
        <v>583</v>
      </c>
      <c r="I420" s="674">
        <v>28</v>
      </c>
      <c r="J420" s="674">
        <v>2703</v>
      </c>
      <c r="K420" s="675"/>
      <c r="L420" s="676"/>
    </row>
    <row r="421" spans="1:18" s="236" customFormat="1" ht="30" customHeight="1" x14ac:dyDescent="0.25">
      <c r="A421" s="661"/>
      <c r="B421" s="674" t="s">
        <v>299</v>
      </c>
      <c r="C421" s="663"/>
      <c r="D421" s="674">
        <v>66</v>
      </c>
      <c r="E421" s="674">
        <v>72</v>
      </c>
      <c r="F421" s="674">
        <v>42</v>
      </c>
      <c r="G421" s="674">
        <v>139</v>
      </c>
      <c r="H421" s="674">
        <v>66</v>
      </c>
      <c r="I421" s="674">
        <v>1</v>
      </c>
      <c r="J421" s="674">
        <v>386</v>
      </c>
      <c r="K421" s="675"/>
      <c r="L421" s="676"/>
    </row>
    <row r="422" spans="1:18" x14ac:dyDescent="0.25">
      <c r="A422" s="615"/>
      <c r="B422" s="825" t="s">
        <v>1001</v>
      </c>
      <c r="C422" s="825"/>
      <c r="D422" s="825"/>
      <c r="E422" s="825"/>
      <c r="F422" s="825"/>
      <c r="G422" s="825"/>
      <c r="H422" s="825"/>
      <c r="I422" s="825"/>
      <c r="J422" s="825"/>
      <c r="K422" s="32"/>
      <c r="L422" s="32"/>
    </row>
    <row r="423" spans="1:18" ht="15" customHeight="1" x14ac:dyDescent="0.25">
      <c r="A423" s="615"/>
      <c r="B423" s="841" t="s">
        <v>1044</v>
      </c>
      <c r="C423" s="841"/>
      <c r="D423" s="841"/>
      <c r="E423" s="841"/>
      <c r="F423" s="841"/>
      <c r="G423" s="841"/>
      <c r="H423" s="841"/>
      <c r="I423" s="841"/>
      <c r="J423" s="32"/>
      <c r="K423" s="32"/>
      <c r="L423" s="32"/>
    </row>
    <row r="424" spans="1:18" ht="15" customHeight="1" x14ac:dyDescent="0.25">
      <c r="A424" s="30"/>
      <c r="D424" s="32"/>
      <c r="E424" s="32"/>
      <c r="F424" s="32"/>
      <c r="G424" s="32"/>
      <c r="H424" s="32"/>
      <c r="I424" s="32"/>
      <c r="J424" s="32"/>
      <c r="K424" s="237"/>
    </row>
    <row r="425" spans="1:18" ht="15.75" customHeight="1" x14ac:dyDescent="0.25">
      <c r="A425" s="30" t="s">
        <v>1007</v>
      </c>
      <c r="B425" s="30" t="s">
        <v>1004</v>
      </c>
      <c r="C425" s="30"/>
      <c r="D425" s="32"/>
      <c r="E425" s="32"/>
      <c r="F425" s="32"/>
      <c r="G425" s="32"/>
      <c r="H425" s="32"/>
      <c r="I425" s="32"/>
      <c r="J425" s="32"/>
      <c r="K425" s="237"/>
    </row>
    <row r="426" spans="1:18" x14ac:dyDescent="0.25">
      <c r="A426" s="30"/>
      <c r="B426" s="34" t="s">
        <v>88</v>
      </c>
      <c r="C426" s="40"/>
      <c r="D426" s="176" t="s">
        <v>224</v>
      </c>
      <c r="E426" s="245" t="s">
        <v>95</v>
      </c>
      <c r="F426" s="245" t="s">
        <v>96</v>
      </c>
      <c r="G426" s="245" t="s">
        <v>97</v>
      </c>
      <c r="H426" s="245" t="s">
        <v>98</v>
      </c>
      <c r="I426" s="244" t="s">
        <v>35</v>
      </c>
      <c r="J426" s="245" t="s">
        <v>36</v>
      </c>
      <c r="K426" s="237"/>
    </row>
    <row r="427" spans="1:18" s="680" customFormat="1" ht="30" customHeight="1" x14ac:dyDescent="0.25">
      <c r="A427" s="677"/>
      <c r="B427" s="662" t="s">
        <v>89</v>
      </c>
      <c r="C427" s="662" t="s">
        <v>329</v>
      </c>
      <c r="D427" s="693">
        <v>0.22222222222222221</v>
      </c>
      <c r="E427" s="693">
        <v>0.25</v>
      </c>
      <c r="F427" s="693">
        <v>0.2</v>
      </c>
      <c r="G427" s="693">
        <v>0.2</v>
      </c>
      <c r="H427" s="693">
        <v>0.19047619047619047</v>
      </c>
      <c r="I427" s="693"/>
      <c r="J427" s="693">
        <v>0.21052631578947367</v>
      </c>
      <c r="K427" s="678"/>
      <c r="L427" s="679"/>
      <c r="M427" s="679"/>
      <c r="N427" s="679"/>
      <c r="O427" s="679"/>
      <c r="P427" s="679"/>
      <c r="Q427" s="679"/>
      <c r="R427" s="678"/>
    </row>
    <row r="428" spans="1:18" s="680" customFormat="1" ht="30" customHeight="1" x14ac:dyDescent="0.25">
      <c r="A428" s="677"/>
      <c r="B428" s="662"/>
      <c r="C428" s="662" t="s">
        <v>394</v>
      </c>
      <c r="D428" s="693">
        <v>0.24723908367544412</v>
      </c>
      <c r="E428" s="693">
        <v>0.18166003360845187</v>
      </c>
      <c r="F428" s="693">
        <v>0.21935483870967742</v>
      </c>
      <c r="G428" s="693">
        <v>0.16099658264628761</v>
      </c>
      <c r="H428" s="693">
        <v>0.13850869534504595</v>
      </c>
      <c r="I428" s="693"/>
      <c r="J428" s="693">
        <v>0.18050314465408804</v>
      </c>
      <c r="K428" s="678"/>
      <c r="L428" s="679"/>
      <c r="M428" s="679"/>
      <c r="N428" s="679"/>
      <c r="O428" s="679"/>
      <c r="P428" s="679"/>
      <c r="Q428" s="679"/>
      <c r="R428" s="678"/>
    </row>
    <row r="429" spans="1:18" s="680" customFormat="1" ht="30" customHeight="1" x14ac:dyDescent="0.25">
      <c r="A429" s="677"/>
      <c r="B429" s="662" t="s">
        <v>15</v>
      </c>
      <c r="C429" s="662" t="s">
        <v>329</v>
      </c>
      <c r="D429" s="693">
        <v>0.16296296296296298</v>
      </c>
      <c r="E429" s="693">
        <v>7.5396825396825393E-2</v>
      </c>
      <c r="F429" s="693">
        <v>0.14189189189189189</v>
      </c>
      <c r="G429" s="693">
        <v>0.15075376884422109</v>
      </c>
      <c r="H429" s="693">
        <v>0.11666666666666667</v>
      </c>
      <c r="I429" s="693"/>
      <c r="J429" s="693">
        <v>0.12170385395537525</v>
      </c>
      <c r="K429" s="678"/>
      <c r="L429" s="679"/>
      <c r="M429" s="679"/>
      <c r="N429" s="679"/>
      <c r="O429" s="679"/>
      <c r="P429" s="679"/>
      <c r="Q429" s="679"/>
      <c r="R429" s="678"/>
    </row>
    <row r="430" spans="1:18" s="680" customFormat="1" ht="30" customHeight="1" x14ac:dyDescent="0.25">
      <c r="A430" s="677"/>
      <c r="B430" s="662"/>
      <c r="C430" s="662" t="s">
        <v>394</v>
      </c>
      <c r="D430" s="693">
        <v>0.14000354568751913</v>
      </c>
      <c r="E430" s="693">
        <v>6.6751324561403508E-2</v>
      </c>
      <c r="F430" s="693">
        <v>0.10728155339805825</v>
      </c>
      <c r="G430" s="693">
        <v>0.1223817984496124</v>
      </c>
      <c r="H430" s="693">
        <v>9.013311080519279E-2</v>
      </c>
      <c r="I430" s="693"/>
      <c r="J430" s="693">
        <v>9.5090118085767561E-2</v>
      </c>
      <c r="K430" s="679"/>
      <c r="L430" s="679"/>
      <c r="M430" s="679"/>
      <c r="N430" s="679"/>
      <c r="O430" s="679"/>
      <c r="P430" s="679"/>
      <c r="Q430" s="679"/>
      <c r="R430" s="678"/>
    </row>
    <row r="431" spans="1:18" s="680" customFormat="1" ht="30" customHeight="1" x14ac:dyDescent="0.25">
      <c r="A431" s="677"/>
      <c r="B431" s="662" t="s">
        <v>16</v>
      </c>
      <c r="C431" s="662" t="s">
        <v>329</v>
      </c>
      <c r="D431" s="693">
        <v>0.1360544217687075</v>
      </c>
      <c r="E431" s="693">
        <v>0.125</v>
      </c>
      <c r="F431" s="693">
        <v>0.1111111111111111</v>
      </c>
      <c r="G431" s="693">
        <v>0.20175438596491227</v>
      </c>
      <c r="H431" s="693">
        <v>0.12432432432432433</v>
      </c>
      <c r="I431" s="693"/>
      <c r="J431" s="693">
        <v>0.14333333333333334</v>
      </c>
      <c r="K431" s="679"/>
      <c r="L431" s="679"/>
      <c r="M431" s="679"/>
      <c r="N431" s="679"/>
      <c r="O431" s="679"/>
      <c r="P431" s="679"/>
      <c r="Q431" s="679"/>
      <c r="R431" s="678"/>
    </row>
    <row r="432" spans="1:18" s="680" customFormat="1" ht="30" customHeight="1" x14ac:dyDescent="0.25">
      <c r="A432" s="677"/>
      <c r="B432" s="662"/>
      <c r="C432" s="662" t="s">
        <v>394</v>
      </c>
      <c r="D432" s="693">
        <v>8.266059717868339E-2</v>
      </c>
      <c r="E432" s="693">
        <v>8.6692211430656752E-2</v>
      </c>
      <c r="F432" s="693">
        <v>7.8061493589743583E-2</v>
      </c>
      <c r="G432" s="693">
        <v>0.12317153518009877</v>
      </c>
      <c r="H432" s="693">
        <v>0.11661139690856875</v>
      </c>
      <c r="I432" s="693"/>
      <c r="J432" s="693">
        <v>9.6961325966850823E-2</v>
      </c>
      <c r="K432" s="679"/>
      <c r="L432" s="679"/>
      <c r="M432" s="679"/>
      <c r="N432" s="679"/>
      <c r="O432" s="679"/>
      <c r="P432" s="679"/>
      <c r="Q432" s="679"/>
      <c r="R432" s="678"/>
    </row>
    <row r="433" spans="1:18" s="680" customFormat="1" ht="30" customHeight="1" x14ac:dyDescent="0.25">
      <c r="A433" s="677"/>
      <c r="B433" s="662" t="s">
        <v>17</v>
      </c>
      <c r="C433" s="662" t="s">
        <v>329</v>
      </c>
      <c r="D433" s="693">
        <v>0.17333333333333334</v>
      </c>
      <c r="E433" s="693">
        <v>0.125</v>
      </c>
      <c r="F433" s="693">
        <v>0.125</v>
      </c>
      <c r="G433" s="693">
        <v>0.23267326732673269</v>
      </c>
      <c r="H433" s="693">
        <v>7.2727272727272724E-2</v>
      </c>
      <c r="I433" s="693">
        <v>0.125</v>
      </c>
      <c r="J433" s="693">
        <v>0.16141001855287571</v>
      </c>
      <c r="K433" s="679"/>
      <c r="L433" s="679"/>
      <c r="M433" s="679"/>
      <c r="N433" s="679"/>
      <c r="O433" s="679"/>
      <c r="P433" s="679"/>
      <c r="Q433" s="679"/>
      <c r="R433" s="678"/>
    </row>
    <row r="434" spans="1:18" s="680" customFormat="1" ht="30" customHeight="1" x14ac:dyDescent="0.25">
      <c r="A434" s="677"/>
      <c r="B434" s="662"/>
      <c r="C434" s="662" t="s">
        <v>394</v>
      </c>
      <c r="D434" s="693">
        <v>4.3692027509184522E-2</v>
      </c>
      <c r="E434" s="693">
        <v>8.0146796118962943E-2</v>
      </c>
      <c r="F434" s="693">
        <v>4.3700788685098274E-2</v>
      </c>
      <c r="G434" s="693">
        <v>0.16377116587677723</v>
      </c>
      <c r="H434" s="693">
        <v>7.8207435917477516E-2</v>
      </c>
      <c r="I434" s="693">
        <v>4.3645514217336846E-2</v>
      </c>
      <c r="J434" s="693">
        <v>8.8021053626149134E-2</v>
      </c>
      <c r="K434" s="679"/>
      <c r="L434" s="679"/>
      <c r="M434" s="679"/>
      <c r="N434" s="679"/>
      <c r="O434" s="679"/>
      <c r="P434" s="679"/>
      <c r="Q434" s="679"/>
      <c r="R434" s="678"/>
    </row>
    <row r="435" spans="1:18" s="680" customFormat="1" ht="30" customHeight="1" x14ac:dyDescent="0.25">
      <c r="A435" s="677"/>
      <c r="B435" s="662" t="s">
        <v>90</v>
      </c>
      <c r="C435" s="662" t="s">
        <v>329</v>
      </c>
      <c r="D435" s="693">
        <v>0.25714285714285712</v>
      </c>
      <c r="E435" s="693">
        <v>0.125</v>
      </c>
      <c r="F435" s="693">
        <v>0.16666666666666666</v>
      </c>
      <c r="G435" s="693">
        <v>0.18055555555555555</v>
      </c>
      <c r="H435" s="693">
        <v>0.1111111111111111</v>
      </c>
      <c r="I435" s="693"/>
      <c r="J435" s="693">
        <v>0.16831683168316833</v>
      </c>
      <c r="K435" s="679"/>
      <c r="L435" s="679"/>
      <c r="M435" s="679"/>
      <c r="N435" s="679"/>
      <c r="O435" s="679"/>
      <c r="P435" s="679"/>
      <c r="Q435" s="679"/>
      <c r="R435" s="678"/>
    </row>
    <row r="436" spans="1:18" s="680" customFormat="1" ht="30" customHeight="1" x14ac:dyDescent="0.25">
      <c r="A436" s="677"/>
      <c r="B436" s="662"/>
      <c r="C436" s="662" t="s">
        <v>394</v>
      </c>
      <c r="D436" s="693">
        <v>8.7144376964678291E-2</v>
      </c>
      <c r="E436" s="693">
        <v>0.12098195169082127</v>
      </c>
      <c r="F436" s="693">
        <v>0.13723513165835574</v>
      </c>
      <c r="G436" s="693">
        <v>0.13713629607203914</v>
      </c>
      <c r="H436" s="693">
        <v>0.10928982988476466</v>
      </c>
      <c r="I436" s="693"/>
      <c r="J436" s="693">
        <v>0.11628592363112393</v>
      </c>
      <c r="K436" s="679"/>
      <c r="L436" s="679"/>
      <c r="M436" s="679"/>
      <c r="N436" s="679"/>
      <c r="O436" s="679"/>
      <c r="P436" s="679"/>
      <c r="Q436" s="679"/>
      <c r="R436" s="678"/>
    </row>
    <row r="437" spans="1:18" ht="30" customHeight="1" x14ac:dyDescent="0.25">
      <c r="A437" s="30"/>
      <c r="B437" s="681" t="s">
        <v>329</v>
      </c>
      <c r="C437" s="682"/>
      <c r="D437" s="694">
        <v>0.16458852867830423</v>
      </c>
      <c r="E437" s="694">
        <v>0.10925644916540213</v>
      </c>
      <c r="F437" s="694">
        <v>0.13291139240506328</v>
      </c>
      <c r="G437" s="694">
        <v>0.19413407821229051</v>
      </c>
      <c r="H437" s="694">
        <v>0.11320754716981132</v>
      </c>
      <c r="I437" s="694">
        <v>3.5714285714285712E-2</v>
      </c>
      <c r="J437" s="694">
        <v>0.14280429152793192</v>
      </c>
      <c r="K437" s="191"/>
      <c r="L437" s="239"/>
      <c r="M437" s="239"/>
      <c r="N437" s="239"/>
      <c r="O437" s="239"/>
      <c r="P437" s="239"/>
      <c r="Q437" s="239"/>
      <c r="R437" s="237"/>
    </row>
    <row r="438" spans="1:18" ht="30" customHeight="1" x14ac:dyDescent="0.25">
      <c r="A438" s="30"/>
      <c r="B438" s="681" t="s">
        <v>394</v>
      </c>
      <c r="C438" s="682"/>
      <c r="D438" s="694">
        <v>9.1855053244665336E-2</v>
      </c>
      <c r="E438" s="694">
        <v>8.1846784372779841E-2</v>
      </c>
      <c r="F438" s="694">
        <v>9.0938654228589599E-2</v>
      </c>
      <c r="G438" s="694">
        <v>0.13491095708305409</v>
      </c>
      <c r="H438" s="694">
        <v>9.9127504241374856E-2</v>
      </c>
      <c r="I438" s="694">
        <v>1.4419984790534928E-2</v>
      </c>
      <c r="J438" s="694">
        <v>9.7188596123950671E-2</v>
      </c>
      <c r="K438" s="191"/>
      <c r="L438" s="239"/>
      <c r="M438" s="239"/>
      <c r="N438" s="239"/>
      <c r="O438" s="239"/>
      <c r="P438" s="239"/>
      <c r="Q438" s="239"/>
      <c r="R438" s="237"/>
    </row>
    <row r="439" spans="1:18" x14ac:dyDescent="0.25">
      <c r="A439" s="615"/>
      <c r="B439" s="825" t="s">
        <v>1001</v>
      </c>
      <c r="C439" s="825"/>
      <c r="D439" s="825"/>
      <c r="E439" s="825"/>
      <c r="F439" s="825"/>
      <c r="G439" s="825"/>
      <c r="H439" s="825"/>
      <c r="I439" s="825"/>
      <c r="J439" s="825"/>
      <c r="K439" s="32"/>
      <c r="L439" s="32"/>
    </row>
    <row r="440" spans="1:18" ht="15" customHeight="1" x14ac:dyDescent="0.25">
      <c r="A440" s="615"/>
      <c r="B440" s="841" t="s">
        <v>1045</v>
      </c>
      <c r="C440" s="841"/>
      <c r="D440" s="841"/>
      <c r="E440" s="841"/>
      <c r="F440" s="841"/>
      <c r="G440" s="841"/>
      <c r="H440" s="841"/>
      <c r="I440" s="841"/>
    </row>
    <row r="441" spans="1:18" ht="15" customHeight="1" x14ac:dyDescent="0.25">
      <c r="A441" s="32"/>
      <c r="B441" s="41"/>
      <c r="C441" s="32"/>
      <c r="D441" s="5"/>
      <c r="E441" s="32"/>
      <c r="F441" s="32"/>
      <c r="G441" s="31"/>
    </row>
    <row r="442" spans="1:18" ht="15.75" customHeight="1" x14ac:dyDescent="0.25">
      <c r="A442" s="30" t="s">
        <v>1009</v>
      </c>
      <c r="B442" s="32" t="s">
        <v>1006</v>
      </c>
      <c r="J442" s="5"/>
    </row>
    <row r="443" spans="1:18" x14ac:dyDescent="0.25">
      <c r="A443" s="30"/>
      <c r="B443" s="34" t="s">
        <v>58</v>
      </c>
      <c r="C443" s="176" t="s">
        <v>224</v>
      </c>
      <c r="D443" s="245" t="s">
        <v>95</v>
      </c>
      <c r="E443" s="245" t="s">
        <v>96</v>
      </c>
      <c r="F443" s="245" t="s">
        <v>97</v>
      </c>
      <c r="G443" s="245" t="s">
        <v>98</v>
      </c>
      <c r="H443" s="244" t="s">
        <v>35</v>
      </c>
      <c r="I443" s="245" t="s">
        <v>36</v>
      </c>
    </row>
    <row r="444" spans="1:18" ht="14.25" customHeight="1" x14ac:dyDescent="0.25">
      <c r="A444" s="734"/>
      <c r="B444" s="34" t="s">
        <v>296</v>
      </c>
      <c r="C444" s="34">
        <v>799.3</v>
      </c>
      <c r="D444" s="34">
        <v>1524.8</v>
      </c>
      <c r="E444" s="34">
        <v>589.5</v>
      </c>
      <c r="F444" s="34">
        <v>982</v>
      </c>
      <c r="G444" s="34">
        <v>1622.7</v>
      </c>
      <c r="H444" s="34">
        <v>79.3</v>
      </c>
      <c r="I444" s="34">
        <v>5597.6</v>
      </c>
    </row>
    <row r="445" spans="1:18" ht="14.25" customHeight="1" x14ac:dyDescent="0.25">
      <c r="A445" s="734"/>
      <c r="B445" s="34" t="s">
        <v>377</v>
      </c>
      <c r="C445" s="34">
        <v>228.4</v>
      </c>
      <c r="D445" s="34">
        <v>261.3</v>
      </c>
      <c r="E445" s="34">
        <v>189.4</v>
      </c>
      <c r="F445" s="34">
        <v>269.7</v>
      </c>
      <c r="G445" s="34">
        <v>383.7</v>
      </c>
      <c r="H445" s="34">
        <v>15</v>
      </c>
      <c r="I445" s="34">
        <v>1347.5</v>
      </c>
    </row>
    <row r="446" spans="1:18" ht="14.25" customHeight="1" x14ac:dyDescent="0.25">
      <c r="A446" s="734"/>
      <c r="B446" s="34" t="s">
        <v>378</v>
      </c>
      <c r="C446" s="34">
        <v>420.8</v>
      </c>
      <c r="D446" s="34">
        <v>1059.5</v>
      </c>
      <c r="E446" s="34">
        <v>303.2</v>
      </c>
      <c r="F446" s="34">
        <v>390</v>
      </c>
      <c r="G446" s="34">
        <v>457.4</v>
      </c>
      <c r="H446" s="34">
        <v>20.7</v>
      </c>
      <c r="I446" s="34">
        <v>2651.6</v>
      </c>
    </row>
    <row r="447" spans="1:18" ht="14.25" customHeight="1" x14ac:dyDescent="0.25">
      <c r="A447" s="734"/>
      <c r="B447" s="34" t="s">
        <v>27</v>
      </c>
      <c r="C447" s="34">
        <v>131.80000000000001</v>
      </c>
      <c r="D447" s="34">
        <v>9.9</v>
      </c>
      <c r="E447" s="34">
        <v>33.700000000000003</v>
      </c>
      <c r="F447" s="34">
        <v>66.400000000000006</v>
      </c>
      <c r="G447" s="34">
        <v>3</v>
      </c>
      <c r="H447" s="34">
        <v>0</v>
      </c>
      <c r="I447" s="34">
        <v>244.80000000000004</v>
      </c>
    </row>
    <row r="448" spans="1:18" x14ac:dyDescent="0.25">
      <c r="A448" s="30"/>
      <c r="B448" s="35" t="s">
        <v>31</v>
      </c>
      <c r="C448" s="35">
        <v>1580.3</v>
      </c>
      <c r="D448" s="35">
        <v>2855.5</v>
      </c>
      <c r="E448" s="35">
        <v>1115.8</v>
      </c>
      <c r="F448" s="35">
        <v>1708.1000000000001</v>
      </c>
      <c r="G448" s="35">
        <v>2466.8000000000002</v>
      </c>
      <c r="H448" s="35">
        <v>115</v>
      </c>
      <c r="I448" s="35">
        <v>9841.5</v>
      </c>
    </row>
    <row r="449" spans="1:9" ht="15" customHeight="1" x14ac:dyDescent="0.25">
      <c r="A449" s="615"/>
      <c r="B449" s="810" t="s">
        <v>1043</v>
      </c>
      <c r="C449" s="810"/>
      <c r="D449" s="810"/>
      <c r="E449" s="810"/>
      <c r="F449" s="810"/>
      <c r="G449" s="810"/>
      <c r="H449" s="810"/>
      <c r="I449" s="810"/>
    </row>
    <row r="450" spans="1:9" ht="15" customHeight="1" x14ac:dyDescent="0.25">
      <c r="A450" s="32"/>
      <c r="B450" s="41"/>
      <c r="C450" s="32"/>
      <c r="D450" s="5"/>
      <c r="E450" s="32"/>
      <c r="F450" s="32"/>
      <c r="G450" s="31"/>
    </row>
    <row r="451" spans="1:9" ht="15.75" customHeight="1" x14ac:dyDescent="0.25">
      <c r="A451" s="30" t="s">
        <v>1011</v>
      </c>
      <c r="B451" s="32" t="s">
        <v>1008</v>
      </c>
    </row>
    <row r="452" spans="1:9" x14ac:dyDescent="0.25">
      <c r="A452" s="30"/>
      <c r="B452" s="34" t="s">
        <v>58</v>
      </c>
      <c r="C452" s="176" t="s">
        <v>224</v>
      </c>
      <c r="D452" s="245" t="s">
        <v>95</v>
      </c>
      <c r="E452" s="245" t="s">
        <v>96</v>
      </c>
      <c r="F452" s="245" t="s">
        <v>97</v>
      </c>
      <c r="G452" s="245" t="s">
        <v>98</v>
      </c>
      <c r="H452" s="244" t="s">
        <v>35</v>
      </c>
      <c r="I452" s="245" t="s">
        <v>36</v>
      </c>
    </row>
    <row r="453" spans="1:9" ht="14.25" customHeight="1" x14ac:dyDescent="0.25">
      <c r="A453" s="734"/>
      <c r="B453" s="34" t="s">
        <v>296</v>
      </c>
      <c r="C453" s="34">
        <v>76.3</v>
      </c>
      <c r="D453" s="34">
        <v>163.1</v>
      </c>
      <c r="E453" s="34">
        <v>61.9</v>
      </c>
      <c r="F453" s="34">
        <v>152.6</v>
      </c>
      <c r="G453" s="34">
        <v>175.3</v>
      </c>
      <c r="H453" s="34">
        <v>1.5</v>
      </c>
      <c r="I453" s="34">
        <v>630.70000000000005</v>
      </c>
    </row>
    <row r="454" spans="1:9" ht="14.25" customHeight="1" x14ac:dyDescent="0.25">
      <c r="A454" s="734"/>
      <c r="B454" s="34" t="s">
        <v>377</v>
      </c>
      <c r="C454" s="34">
        <v>28</v>
      </c>
      <c r="D454" s="34">
        <v>17.3</v>
      </c>
      <c r="E454" s="34">
        <v>20</v>
      </c>
      <c r="F454" s="34">
        <v>39.700000000000003</v>
      </c>
      <c r="G454" s="34">
        <v>34.9</v>
      </c>
      <c r="H454" s="34">
        <v>0</v>
      </c>
      <c r="I454" s="34">
        <v>139.9</v>
      </c>
    </row>
    <row r="455" spans="1:9" ht="14.25" customHeight="1" x14ac:dyDescent="0.25">
      <c r="A455" s="734"/>
      <c r="B455" s="34" t="s">
        <v>378</v>
      </c>
      <c r="C455" s="34">
        <v>14.4</v>
      </c>
      <c r="D455" s="34">
        <v>47.5</v>
      </c>
      <c r="E455" s="34">
        <v>12.6</v>
      </c>
      <c r="F455" s="34">
        <v>21.4</v>
      </c>
      <c r="G455" s="34">
        <v>28.1</v>
      </c>
      <c r="H455" s="34">
        <v>0</v>
      </c>
      <c r="I455" s="34">
        <v>124</v>
      </c>
    </row>
    <row r="456" spans="1:9" ht="14.25" customHeight="1" x14ac:dyDescent="0.25">
      <c r="A456" s="734"/>
      <c r="B456" s="34" t="s">
        <v>27</v>
      </c>
      <c r="C456" s="34">
        <v>22.2</v>
      </c>
      <c r="D456" s="34"/>
      <c r="E456" s="34">
        <v>6.2</v>
      </c>
      <c r="F456" s="34">
        <v>11.9</v>
      </c>
      <c r="G456" s="34">
        <v>2.7</v>
      </c>
      <c r="H456" s="34">
        <v>0</v>
      </c>
      <c r="I456" s="34">
        <v>43</v>
      </c>
    </row>
    <row r="457" spans="1:9" x14ac:dyDescent="0.25">
      <c r="A457" s="30"/>
      <c r="B457" s="35" t="s">
        <v>31</v>
      </c>
      <c r="C457" s="35">
        <v>140.9</v>
      </c>
      <c r="D457" s="35">
        <v>227.9</v>
      </c>
      <c r="E457" s="35">
        <v>100.7</v>
      </c>
      <c r="F457" s="35">
        <v>225.60000000000002</v>
      </c>
      <c r="G457" s="35">
        <v>241</v>
      </c>
      <c r="H457" s="35">
        <v>1.5</v>
      </c>
      <c r="I457" s="35">
        <v>937.6</v>
      </c>
    </row>
    <row r="458" spans="1:9" ht="15" customHeight="1" x14ac:dyDescent="0.25">
      <c r="A458" s="615"/>
      <c r="B458" s="810"/>
      <c r="C458" s="810"/>
      <c r="D458" s="810"/>
      <c r="E458" s="810"/>
      <c r="F458" s="810"/>
      <c r="G458" s="810"/>
      <c r="H458" s="810"/>
      <c r="I458" s="810"/>
    </row>
    <row r="459" spans="1:9" ht="15" customHeight="1" x14ac:dyDescent="0.25"/>
    <row r="460" spans="1:9" ht="15.75" customHeight="1" x14ac:dyDescent="0.25">
      <c r="A460" s="30" t="s">
        <v>1014</v>
      </c>
      <c r="B460" s="32" t="s">
        <v>1010</v>
      </c>
    </row>
    <row r="461" spans="1:9" x14ac:dyDescent="0.25">
      <c r="A461" s="30"/>
      <c r="B461" s="34" t="s">
        <v>58</v>
      </c>
      <c r="C461" s="176" t="s">
        <v>224</v>
      </c>
      <c r="D461" s="245" t="s">
        <v>95</v>
      </c>
      <c r="E461" s="245" t="s">
        <v>96</v>
      </c>
      <c r="F461" s="245" t="s">
        <v>97</v>
      </c>
      <c r="G461" s="245" t="s">
        <v>98</v>
      </c>
      <c r="H461" s="244" t="s">
        <v>35</v>
      </c>
      <c r="I461" s="245" t="s">
        <v>36</v>
      </c>
    </row>
    <row r="462" spans="1:9" ht="14.25" customHeight="1" x14ac:dyDescent="0.25">
      <c r="A462" s="734"/>
      <c r="B462" s="34" t="s">
        <v>296</v>
      </c>
      <c r="C462" s="34">
        <v>132</v>
      </c>
      <c r="D462" s="34">
        <v>416</v>
      </c>
      <c r="E462" s="34">
        <v>143</v>
      </c>
      <c r="F462" s="34">
        <v>388</v>
      </c>
      <c r="G462" s="34">
        <v>367</v>
      </c>
      <c r="H462" s="34">
        <v>20</v>
      </c>
      <c r="I462" s="34">
        <v>1466</v>
      </c>
    </row>
    <row r="463" spans="1:9" ht="14.25" customHeight="1" x14ac:dyDescent="0.25">
      <c r="A463" s="734"/>
      <c r="B463" s="34" t="s">
        <v>377</v>
      </c>
      <c r="C463" s="34">
        <v>122</v>
      </c>
      <c r="D463" s="34">
        <v>131</v>
      </c>
      <c r="E463" s="34">
        <v>103</v>
      </c>
      <c r="F463" s="34">
        <v>126</v>
      </c>
      <c r="G463" s="34">
        <v>164</v>
      </c>
      <c r="H463" s="34">
        <v>7</v>
      </c>
      <c r="I463" s="34">
        <v>653</v>
      </c>
    </row>
    <row r="464" spans="1:9" ht="14.25" customHeight="1" x14ac:dyDescent="0.25">
      <c r="A464" s="734"/>
      <c r="B464" s="34" t="s">
        <v>378</v>
      </c>
      <c r="C464" s="34">
        <v>57</v>
      </c>
      <c r="D464" s="34">
        <v>140</v>
      </c>
      <c r="E464" s="34">
        <v>43</v>
      </c>
      <c r="F464" s="34">
        <v>58</v>
      </c>
      <c r="G464" s="34">
        <v>64</v>
      </c>
      <c r="H464" s="34">
        <v>3</v>
      </c>
      <c r="I464" s="34">
        <v>365</v>
      </c>
    </row>
    <row r="465" spans="1:10" ht="14.25" customHeight="1" x14ac:dyDescent="0.25">
      <c r="A465" s="734"/>
      <c r="B465" s="34" t="s">
        <v>27</v>
      </c>
      <c r="C465" s="34">
        <v>107</v>
      </c>
      <c r="D465" s="34">
        <v>3</v>
      </c>
      <c r="E465" s="34">
        <v>31</v>
      </c>
      <c r="F465" s="34">
        <v>154</v>
      </c>
      <c r="G465" s="34">
        <v>1</v>
      </c>
      <c r="H465" s="34">
        <v>0</v>
      </c>
      <c r="I465" s="34">
        <v>296</v>
      </c>
    </row>
    <row r="466" spans="1:10" x14ac:dyDescent="0.25">
      <c r="A466" s="30"/>
      <c r="B466" s="35" t="s">
        <v>31</v>
      </c>
      <c r="C466" s="35">
        <v>418</v>
      </c>
      <c r="D466" s="35">
        <v>690</v>
      </c>
      <c r="E466" s="35">
        <v>320</v>
      </c>
      <c r="F466" s="35">
        <v>726</v>
      </c>
      <c r="G466" s="35">
        <v>596</v>
      </c>
      <c r="H466" s="35">
        <v>30</v>
      </c>
      <c r="I466" s="35">
        <v>2780</v>
      </c>
    </row>
    <row r="467" spans="1:10" ht="15" customHeight="1" x14ac:dyDescent="0.25">
      <c r="A467" s="615"/>
      <c r="B467" s="810" t="s">
        <v>1044</v>
      </c>
      <c r="C467" s="810"/>
      <c r="D467" s="810"/>
      <c r="E467" s="810"/>
      <c r="F467" s="810"/>
      <c r="G467" s="810"/>
      <c r="H467" s="810"/>
      <c r="I467" s="810"/>
    </row>
    <row r="468" spans="1:10" ht="15" customHeight="1" x14ac:dyDescent="0.25">
      <c r="A468" s="32"/>
      <c r="B468" s="41"/>
      <c r="C468" s="32"/>
      <c r="D468" s="5"/>
      <c r="E468" s="32"/>
      <c r="F468" s="32"/>
      <c r="G468" s="31"/>
    </row>
    <row r="469" spans="1:10" ht="15.75" customHeight="1" x14ac:dyDescent="0.25">
      <c r="A469" s="30" t="s">
        <v>1017</v>
      </c>
      <c r="B469" s="32" t="s">
        <v>1012</v>
      </c>
    </row>
    <row r="470" spans="1:10" x14ac:dyDescent="0.25">
      <c r="A470" s="30"/>
      <c r="B470" s="34" t="s">
        <v>58</v>
      </c>
      <c r="C470" s="176" t="s">
        <v>224</v>
      </c>
      <c r="D470" s="245" t="s">
        <v>95</v>
      </c>
      <c r="E470" s="245" t="s">
        <v>96</v>
      </c>
      <c r="F470" s="245" t="s">
        <v>97</v>
      </c>
      <c r="G470" s="245" t="s">
        <v>98</v>
      </c>
      <c r="H470" s="244" t="s">
        <v>35</v>
      </c>
      <c r="I470" s="245" t="s">
        <v>36</v>
      </c>
    </row>
    <row r="471" spans="1:10" ht="14.25" customHeight="1" x14ac:dyDescent="0.25">
      <c r="A471" s="30"/>
      <c r="B471" s="34" t="s">
        <v>296</v>
      </c>
      <c r="C471" s="34">
        <v>13</v>
      </c>
      <c r="D471" s="34">
        <v>51</v>
      </c>
      <c r="E471" s="34">
        <v>17</v>
      </c>
      <c r="F471" s="34">
        <v>65</v>
      </c>
      <c r="G471" s="34">
        <v>40</v>
      </c>
      <c r="H471" s="34">
        <v>1</v>
      </c>
      <c r="I471" s="34">
        <v>187</v>
      </c>
    </row>
    <row r="472" spans="1:10" ht="14.25" customHeight="1" x14ac:dyDescent="0.25">
      <c r="A472" s="805"/>
      <c r="B472" s="34" t="s">
        <v>377</v>
      </c>
      <c r="C472" s="34">
        <v>14</v>
      </c>
      <c r="D472" s="34">
        <v>9</v>
      </c>
      <c r="E472" s="34">
        <v>12</v>
      </c>
      <c r="F472" s="34">
        <v>21</v>
      </c>
      <c r="G472" s="34">
        <v>16</v>
      </c>
      <c r="H472" s="34">
        <v>0</v>
      </c>
      <c r="I472" s="34">
        <v>72</v>
      </c>
    </row>
    <row r="473" spans="1:10" ht="14.25" customHeight="1" x14ac:dyDescent="0.25">
      <c r="A473" s="805"/>
      <c r="B473" s="34" t="s">
        <v>378</v>
      </c>
      <c r="C473" s="34">
        <v>5</v>
      </c>
      <c r="D473" s="34">
        <v>12</v>
      </c>
      <c r="E473" s="34">
        <v>4</v>
      </c>
      <c r="F473" s="34">
        <v>6</v>
      </c>
      <c r="G473" s="34">
        <v>9</v>
      </c>
      <c r="H473" s="34">
        <v>0</v>
      </c>
      <c r="I473" s="34">
        <v>36</v>
      </c>
    </row>
    <row r="474" spans="1:10" ht="14.25" customHeight="1" x14ac:dyDescent="0.25">
      <c r="A474" s="805"/>
      <c r="B474" s="34" t="s">
        <v>27</v>
      </c>
      <c r="C474" s="34">
        <v>34</v>
      </c>
      <c r="D474" s="34"/>
      <c r="E474" s="34">
        <v>9</v>
      </c>
      <c r="F474" s="34">
        <v>47</v>
      </c>
      <c r="G474" s="34">
        <v>1</v>
      </c>
      <c r="H474" s="34">
        <v>0</v>
      </c>
      <c r="I474" s="34">
        <v>91</v>
      </c>
    </row>
    <row r="475" spans="1:10" x14ac:dyDescent="0.25">
      <c r="A475" s="805"/>
      <c r="B475" s="35" t="s">
        <v>31</v>
      </c>
      <c r="C475" s="35">
        <v>66</v>
      </c>
      <c r="D475" s="35">
        <v>72</v>
      </c>
      <c r="E475" s="35">
        <v>42</v>
      </c>
      <c r="F475" s="35">
        <v>139</v>
      </c>
      <c r="G475" s="35">
        <v>66</v>
      </c>
      <c r="H475" s="35">
        <v>1</v>
      </c>
      <c r="I475" s="35">
        <v>386</v>
      </c>
    </row>
    <row r="476" spans="1:10" ht="15" customHeight="1" x14ac:dyDescent="0.25">
      <c r="A476" s="30"/>
      <c r="B476" s="810"/>
      <c r="C476" s="810"/>
      <c r="D476" s="810"/>
      <c r="E476" s="810"/>
      <c r="F476" s="810"/>
      <c r="G476" s="810"/>
      <c r="H476" s="810"/>
      <c r="I476" s="810"/>
    </row>
    <row r="477" spans="1:10" ht="15" customHeight="1" x14ac:dyDescent="0.25">
      <c r="D477" s="32"/>
      <c r="G477" s="32"/>
      <c r="H477" s="32"/>
      <c r="I477" s="32"/>
    </row>
    <row r="478" spans="1:10" ht="15" customHeight="1" x14ac:dyDescent="0.25">
      <c r="A478" s="30" t="s">
        <v>954</v>
      </c>
      <c r="B478" s="806" t="s">
        <v>1013</v>
      </c>
      <c r="C478" s="806"/>
      <c r="D478" s="806"/>
      <c r="E478" s="806"/>
      <c r="F478" s="806"/>
      <c r="G478" s="31"/>
      <c r="H478" s="25"/>
      <c r="I478" s="241"/>
      <c r="J478" s="188"/>
    </row>
    <row r="479" spans="1:10" ht="15" customHeight="1" x14ac:dyDescent="0.25">
      <c r="A479" s="247"/>
      <c r="B479" s="806"/>
      <c r="C479" s="806"/>
      <c r="D479" s="806"/>
      <c r="E479" s="806"/>
      <c r="F479" s="806"/>
      <c r="G479" s="31"/>
      <c r="H479" s="25"/>
      <c r="I479" s="241"/>
      <c r="J479" s="188"/>
    </row>
    <row r="480" spans="1:10" ht="15" customHeight="1" x14ac:dyDescent="0.25">
      <c r="A480" s="247"/>
      <c r="B480" s="806"/>
      <c r="C480" s="806"/>
      <c r="D480" s="806"/>
      <c r="E480" s="806"/>
      <c r="F480" s="806"/>
      <c r="G480" s="25"/>
      <c r="H480" s="240"/>
      <c r="I480" s="188"/>
      <c r="J480" s="25"/>
    </row>
    <row r="481" spans="1:13" ht="15" customHeight="1" x14ac:dyDescent="0.25">
      <c r="A481" s="30"/>
      <c r="B481" s="242"/>
      <c r="C481" s="242"/>
      <c r="G481" s="25"/>
      <c r="H481" s="25"/>
      <c r="I481" s="25"/>
      <c r="J481" s="25"/>
      <c r="K481" s="25"/>
    </row>
    <row r="482" spans="1:13" ht="15.75" customHeight="1" x14ac:dyDescent="0.25">
      <c r="A482" s="30" t="s">
        <v>1020</v>
      </c>
      <c r="B482" s="30" t="s">
        <v>1015</v>
      </c>
      <c r="C482" s="30"/>
      <c r="G482" s="25"/>
      <c r="H482" s="25"/>
      <c r="I482" s="25"/>
      <c r="J482" s="25"/>
      <c r="K482" s="25"/>
    </row>
    <row r="483" spans="1:13" x14ac:dyDescent="0.25">
      <c r="A483" s="30"/>
      <c r="B483" s="34"/>
      <c r="C483" s="34"/>
      <c r="D483" s="244" t="s">
        <v>409</v>
      </c>
      <c r="E483" s="230"/>
      <c r="F483" s="31"/>
      <c r="G483" s="25"/>
      <c r="H483" s="25"/>
      <c r="I483" s="25"/>
      <c r="J483" s="25"/>
    </row>
    <row r="484" spans="1:13" x14ac:dyDescent="0.25">
      <c r="A484" s="30"/>
      <c r="B484" s="814" t="s">
        <v>5</v>
      </c>
      <c r="C484" s="34" t="s">
        <v>38</v>
      </c>
      <c r="D484" s="34">
        <v>504.7</v>
      </c>
      <c r="E484" s="31"/>
      <c r="F484" s="623"/>
      <c r="G484" s="25"/>
      <c r="H484" s="25"/>
      <c r="I484" s="25"/>
      <c r="J484" s="25"/>
    </row>
    <row r="485" spans="1:13" x14ac:dyDescent="0.25">
      <c r="A485" s="30"/>
      <c r="B485" s="815"/>
      <c r="C485" s="34" t="s">
        <v>39</v>
      </c>
      <c r="D485" s="34">
        <v>1248.3</v>
      </c>
      <c r="E485" s="31"/>
      <c r="F485" s="7"/>
      <c r="H485" s="25"/>
      <c r="I485" s="25"/>
      <c r="J485" s="25"/>
    </row>
    <row r="486" spans="1:13" x14ac:dyDescent="0.25">
      <c r="A486" s="30"/>
      <c r="B486" s="816"/>
      <c r="C486" s="35" t="s">
        <v>40</v>
      </c>
      <c r="D486" s="695">
        <v>0.28789002338714276</v>
      </c>
      <c r="E486" s="634"/>
      <c r="F486" s="243"/>
      <c r="G486" s="225"/>
      <c r="I486" s="25"/>
      <c r="J486" s="25"/>
    </row>
    <row r="487" spans="1:13" x14ac:dyDescent="0.25">
      <c r="A487" s="30"/>
      <c r="B487" s="814" t="s">
        <v>6</v>
      </c>
      <c r="C487" s="34" t="s">
        <v>38</v>
      </c>
      <c r="D487" s="34">
        <v>28.1</v>
      </c>
      <c r="E487" s="31"/>
      <c r="F487" s="31"/>
      <c r="G487" s="191"/>
      <c r="I487" s="25"/>
      <c r="J487" s="25"/>
    </row>
    <row r="488" spans="1:13" x14ac:dyDescent="0.25">
      <c r="A488" s="30"/>
      <c r="B488" s="815"/>
      <c r="C488" s="34" t="s">
        <v>39</v>
      </c>
      <c r="D488" s="34">
        <v>93.5</v>
      </c>
      <c r="E488" s="31"/>
      <c r="F488" s="31"/>
      <c r="G488" s="31"/>
      <c r="I488" s="25"/>
      <c r="J488" s="25"/>
    </row>
    <row r="489" spans="1:13" x14ac:dyDescent="0.25">
      <c r="A489" s="30"/>
      <c r="B489" s="816"/>
      <c r="C489" s="35" t="s">
        <v>40</v>
      </c>
      <c r="D489" s="695">
        <v>0.23089564502875926</v>
      </c>
      <c r="E489" s="634"/>
      <c r="F489" s="31"/>
      <c r="G489" s="31"/>
      <c r="I489" s="25"/>
      <c r="J489" s="25"/>
    </row>
    <row r="490" spans="1:13" ht="15" customHeight="1" x14ac:dyDescent="0.25">
      <c r="A490" s="30"/>
      <c r="B490" s="828" t="s">
        <v>1016</v>
      </c>
      <c r="C490" s="828"/>
      <c r="D490" s="828"/>
      <c r="E490" s="828"/>
      <c r="F490" s="828"/>
      <c r="G490" s="31"/>
      <c r="H490" s="735"/>
      <c r="I490" s="735"/>
      <c r="J490" s="735"/>
      <c r="K490" s="735"/>
      <c r="L490" s="735"/>
      <c r="M490" s="735"/>
    </row>
    <row r="491" spans="1:13" x14ac:dyDescent="0.25">
      <c r="A491" s="30"/>
      <c r="B491" s="828"/>
      <c r="C491" s="828"/>
      <c r="D491" s="828"/>
      <c r="E491" s="828"/>
      <c r="F491" s="828"/>
      <c r="H491" s="735"/>
      <c r="I491" s="735"/>
      <c r="J491" s="735"/>
      <c r="K491" s="735"/>
      <c r="L491" s="735"/>
      <c r="M491" s="735"/>
    </row>
    <row r="492" spans="1:13" x14ac:dyDescent="0.25">
      <c r="A492" s="30"/>
      <c r="B492" s="828"/>
      <c r="C492" s="828"/>
      <c r="D492" s="828"/>
      <c r="E492" s="828"/>
      <c r="F492" s="828"/>
      <c r="H492" s="31"/>
      <c r="I492" s="31"/>
      <c r="J492" s="31"/>
      <c r="K492" s="25"/>
    </row>
    <row r="493" spans="1:13" x14ac:dyDescent="0.25">
      <c r="A493" s="30"/>
      <c r="B493" s="828"/>
      <c r="C493" s="828"/>
      <c r="D493" s="828"/>
      <c r="E493" s="828"/>
      <c r="F493" s="828"/>
      <c r="G493" s="629"/>
      <c r="H493" s="31"/>
      <c r="I493" s="25"/>
      <c r="J493" s="25"/>
    </row>
    <row r="494" spans="1:13" x14ac:dyDescent="0.25">
      <c r="A494" s="30"/>
      <c r="B494" s="828"/>
      <c r="C494" s="828"/>
      <c r="D494" s="828"/>
      <c r="E494" s="828"/>
      <c r="F494" s="828"/>
      <c r="G494" s="629"/>
      <c r="H494" s="31"/>
      <c r="I494" s="240"/>
      <c r="J494" s="188"/>
      <c r="K494" s="31"/>
    </row>
    <row r="495" spans="1:13" x14ac:dyDescent="0.25">
      <c r="A495" s="30"/>
      <c r="B495" s="828"/>
      <c r="C495" s="828"/>
      <c r="D495" s="828"/>
      <c r="E495" s="828"/>
      <c r="F495" s="828"/>
      <c r="G495" s="629"/>
      <c r="H495" s="31"/>
      <c r="I495" s="241"/>
      <c r="J495" s="188"/>
      <c r="K495" s="31"/>
    </row>
    <row r="496" spans="1:13" x14ac:dyDescent="0.25">
      <c r="A496" s="30"/>
      <c r="B496" s="736"/>
      <c r="C496" s="736"/>
      <c r="D496" s="736"/>
      <c r="E496" s="736"/>
      <c r="F496" s="736"/>
      <c r="G496" s="623"/>
      <c r="H496" s="31"/>
      <c r="I496" s="241"/>
      <c r="J496" s="188"/>
      <c r="K496" s="31"/>
    </row>
    <row r="497" spans="1:11" ht="15" customHeight="1" x14ac:dyDescent="0.25">
      <c r="A497" s="247"/>
      <c r="B497" s="733"/>
      <c r="C497" s="733"/>
      <c r="D497" s="733"/>
      <c r="E497" s="733"/>
      <c r="F497" s="629"/>
      <c r="G497" s="627"/>
      <c r="H497" s="32"/>
      <c r="I497" s="240"/>
      <c r="J497" s="188"/>
      <c r="K497" s="25"/>
    </row>
    <row r="498" spans="1:11" ht="15.75" customHeight="1" x14ac:dyDescent="0.25">
      <c r="A498" s="30" t="s">
        <v>1058</v>
      </c>
      <c r="B498" s="615" t="s">
        <v>1018</v>
      </c>
      <c r="C498" s="615"/>
      <c r="D498" s="627"/>
      <c r="E498" s="627"/>
      <c r="F498" s="627"/>
      <c r="G498" s="216"/>
      <c r="H498" s="32"/>
      <c r="I498" s="240"/>
      <c r="J498" s="188"/>
      <c r="K498" s="25"/>
    </row>
    <row r="499" spans="1:11" x14ac:dyDescent="0.25">
      <c r="A499" s="30"/>
      <c r="B499" s="351"/>
      <c r="C499" s="351"/>
      <c r="D499" s="638" t="s">
        <v>409</v>
      </c>
      <c r="E499" s="628"/>
      <c r="F499" s="628"/>
      <c r="H499" s="32"/>
      <c r="I499" s="240"/>
      <c r="J499" s="188"/>
      <c r="K499" s="25"/>
    </row>
    <row r="500" spans="1:11" x14ac:dyDescent="0.25">
      <c r="A500" s="30"/>
      <c r="B500" s="838" t="s">
        <v>3</v>
      </c>
      <c r="C500" s="351" t="s">
        <v>38</v>
      </c>
      <c r="D500" s="351">
        <v>77</v>
      </c>
      <c r="E500" s="623"/>
      <c r="F500" s="623"/>
      <c r="H500" s="32"/>
      <c r="I500" s="240"/>
      <c r="J500" s="188"/>
      <c r="K500" s="25"/>
    </row>
    <row r="501" spans="1:11" x14ac:dyDescent="0.25">
      <c r="A501" s="30"/>
      <c r="B501" s="839"/>
      <c r="C501" s="351" t="s">
        <v>39</v>
      </c>
      <c r="D501" s="351">
        <v>186</v>
      </c>
      <c r="E501" s="623"/>
      <c r="F501" s="623"/>
      <c r="G501" s="31"/>
      <c r="H501" s="32"/>
      <c r="I501" s="240"/>
      <c r="J501" s="188"/>
      <c r="K501" s="25"/>
    </row>
    <row r="502" spans="1:11" x14ac:dyDescent="0.25">
      <c r="A502" s="30"/>
      <c r="B502" s="840"/>
      <c r="C502" s="436" t="s">
        <v>40</v>
      </c>
      <c r="D502" s="697">
        <v>0.29277566539923955</v>
      </c>
      <c r="E502" s="714"/>
      <c r="F502" s="714"/>
      <c r="G502" s="225"/>
      <c r="H502" s="32"/>
      <c r="I502" s="240"/>
      <c r="J502" s="188"/>
      <c r="K502" s="25"/>
    </row>
    <row r="503" spans="1:11" x14ac:dyDescent="0.25">
      <c r="A503" s="30"/>
      <c r="B503" s="838" t="s">
        <v>94</v>
      </c>
      <c r="C503" s="351" t="s">
        <v>38</v>
      </c>
      <c r="D503" s="351">
        <v>4</v>
      </c>
      <c r="E503" s="623"/>
      <c r="F503" s="623"/>
      <c r="G503" s="191"/>
      <c r="H503" s="5"/>
      <c r="I503" s="25"/>
      <c r="J503" s="25"/>
      <c r="K503" s="25"/>
    </row>
    <row r="504" spans="1:11" x14ac:dyDescent="0.25">
      <c r="A504" s="30"/>
      <c r="B504" s="839"/>
      <c r="C504" s="351" t="s">
        <v>39</v>
      </c>
      <c r="D504" s="351">
        <v>14</v>
      </c>
      <c r="E504" s="623"/>
      <c r="F504" s="623"/>
      <c r="G504" s="31"/>
      <c r="H504" s="25"/>
      <c r="I504" s="25"/>
      <c r="J504" s="25"/>
      <c r="K504" s="25"/>
    </row>
    <row r="505" spans="1:11" x14ac:dyDescent="0.25">
      <c r="A505" s="30"/>
      <c r="B505" s="840"/>
      <c r="C505" s="436" t="s">
        <v>40</v>
      </c>
      <c r="D505" s="697">
        <v>0.22222222222222221</v>
      </c>
      <c r="E505" s="714"/>
      <c r="F505" s="715"/>
      <c r="G505" s="31"/>
      <c r="H505" s="25"/>
      <c r="I505" s="25"/>
      <c r="J505" s="25"/>
      <c r="K505" s="25"/>
    </row>
    <row r="506" spans="1:11" ht="15" customHeight="1" x14ac:dyDescent="0.25">
      <c r="A506" s="30"/>
      <c r="B506" s="829" t="s">
        <v>1019</v>
      </c>
      <c r="C506" s="829"/>
      <c r="D506" s="829"/>
      <c r="E506" s="829"/>
      <c r="F506" s="829"/>
      <c r="G506" s="31"/>
      <c r="H506" s="9"/>
      <c r="I506" s="5"/>
    </row>
    <row r="507" spans="1:11" x14ac:dyDescent="0.25">
      <c r="A507" s="30"/>
      <c r="B507" s="829"/>
      <c r="C507" s="829"/>
      <c r="D507" s="829"/>
      <c r="E507" s="829"/>
      <c r="F507" s="829"/>
      <c r="G507" s="31"/>
    </row>
    <row r="508" spans="1:11" x14ac:dyDescent="0.25">
      <c r="A508" s="30"/>
      <c r="B508" s="829"/>
      <c r="C508" s="829"/>
      <c r="D508" s="829"/>
      <c r="E508" s="829"/>
      <c r="F508" s="829"/>
      <c r="G508" s="5"/>
    </row>
    <row r="509" spans="1:11" x14ac:dyDescent="0.25">
      <c r="A509" s="30"/>
      <c r="B509" s="829"/>
      <c r="C509" s="829"/>
      <c r="D509" s="829"/>
      <c r="E509" s="829"/>
      <c r="F509" s="829"/>
      <c r="G509" s="5"/>
    </row>
    <row r="510" spans="1:11" x14ac:dyDescent="0.25">
      <c r="A510" s="30"/>
      <c r="B510" s="829"/>
      <c r="C510" s="829"/>
      <c r="D510" s="829"/>
      <c r="E510" s="829"/>
      <c r="F510" s="829"/>
      <c r="G510" s="5"/>
    </row>
    <row r="511" spans="1:11" x14ac:dyDescent="0.25">
      <c r="A511" s="30"/>
      <c r="B511" s="829"/>
      <c r="C511" s="829"/>
      <c r="D511" s="829"/>
      <c r="E511" s="829"/>
      <c r="F511" s="829"/>
      <c r="G511" s="5"/>
    </row>
    <row r="512" spans="1:11" x14ac:dyDescent="0.25">
      <c r="A512" s="30"/>
      <c r="B512" s="737"/>
      <c r="C512" s="737"/>
      <c r="D512" s="737"/>
      <c r="E512" s="737"/>
      <c r="F512" s="737"/>
      <c r="G512" s="5"/>
    </row>
    <row r="513" spans="1:7" ht="15" customHeight="1" x14ac:dyDescent="0.25">
      <c r="A513" s="30"/>
      <c r="B513" s="242"/>
      <c r="C513" s="242"/>
      <c r="D513" s="25"/>
      <c r="E513" s="25"/>
      <c r="F513" s="25"/>
      <c r="G513" s="8"/>
    </row>
    <row r="514" spans="1:7" ht="15.75" customHeight="1" x14ac:dyDescent="0.25">
      <c r="A514" s="30" t="s">
        <v>1059</v>
      </c>
      <c r="B514" s="30" t="s">
        <v>1021</v>
      </c>
      <c r="C514" s="30"/>
      <c r="D514" s="25"/>
      <c r="E514" s="25"/>
      <c r="G514" s="8"/>
    </row>
    <row r="515" spans="1:7" x14ac:dyDescent="0.25">
      <c r="A515" s="30"/>
      <c r="B515" s="34"/>
      <c r="C515" s="34"/>
      <c r="D515" s="245" t="s">
        <v>409</v>
      </c>
      <c r="E515" s="628"/>
      <c r="F515" s="629"/>
      <c r="G515" s="8"/>
    </row>
    <row r="516" spans="1:7" ht="15" customHeight="1" x14ac:dyDescent="0.25">
      <c r="A516" s="30"/>
      <c r="B516" s="826" t="s">
        <v>329</v>
      </c>
      <c r="C516" s="34" t="s">
        <v>38</v>
      </c>
      <c r="D516" s="569">
        <v>5.1948051948051951E-2</v>
      </c>
      <c r="E516" s="686"/>
      <c r="F516" s="623"/>
      <c r="G516" s="5"/>
    </row>
    <row r="517" spans="1:7" x14ac:dyDescent="0.25">
      <c r="A517" s="30"/>
      <c r="B517" s="827"/>
      <c r="C517" s="34" t="s">
        <v>39</v>
      </c>
      <c r="D517" s="569">
        <v>7.5268817204301078E-2</v>
      </c>
      <c r="E517" s="686"/>
      <c r="F517" s="623"/>
      <c r="G517" s="31"/>
    </row>
    <row r="518" spans="1:7" x14ac:dyDescent="0.25">
      <c r="A518" s="30"/>
      <c r="B518" s="826" t="s">
        <v>394</v>
      </c>
      <c r="C518" s="34" t="s">
        <v>38</v>
      </c>
      <c r="D518" s="569">
        <v>5.5676639587873986E-2</v>
      </c>
      <c r="E518" s="686"/>
      <c r="F518" s="627"/>
    </row>
    <row r="519" spans="1:7" x14ac:dyDescent="0.25">
      <c r="A519" s="30"/>
      <c r="B519" s="827"/>
      <c r="C519" s="34" t="s">
        <v>39</v>
      </c>
      <c r="D519" s="569">
        <v>7.4901866538492345E-2</v>
      </c>
      <c r="E519" s="686"/>
      <c r="F519" s="627"/>
    </row>
    <row r="520" spans="1:7" ht="15" customHeight="1" x14ac:dyDescent="0.25">
      <c r="A520" s="30"/>
      <c r="B520" s="215"/>
      <c r="C520" s="215"/>
      <c r="D520" s="215"/>
      <c r="E520" s="215"/>
    </row>
    <row r="521" spans="1:7" ht="15" customHeight="1" x14ac:dyDescent="0.25">
      <c r="A521" s="615"/>
      <c r="B521" s="41"/>
      <c r="C521" s="32"/>
      <c r="D521" s="32"/>
      <c r="E521" s="32"/>
      <c r="F521" s="31"/>
    </row>
    <row r="522" spans="1:7" ht="15" customHeight="1" x14ac:dyDescent="0.25">
      <c r="A522" s="32"/>
      <c r="F522" s="32"/>
      <c r="G522" s="31"/>
    </row>
    <row r="523" spans="1:7" ht="15" customHeight="1" x14ac:dyDescent="0.25"/>
    <row r="524" spans="1:7" ht="15" customHeight="1" x14ac:dyDescent="0.25"/>
    <row r="525" spans="1:7" ht="15" customHeight="1" x14ac:dyDescent="0.25"/>
    <row r="526" spans="1:7" ht="15" customHeight="1" x14ac:dyDescent="0.25">
      <c r="B526" s="31"/>
      <c r="C526" s="31"/>
      <c r="D526" s="31"/>
      <c r="E526" s="31"/>
    </row>
    <row r="527" spans="1:7" x14ac:dyDescent="0.25">
      <c r="F527" s="31"/>
    </row>
  </sheetData>
  <mergeCells count="66">
    <mergeCell ref="B160:I160"/>
    <mergeCell ref="B217:I217"/>
    <mergeCell ref="B150:I150"/>
    <mergeCell ref="B6:G8"/>
    <mergeCell ref="B35:I35"/>
    <mergeCell ref="A83:A84"/>
    <mergeCell ref="B108:G110"/>
    <mergeCell ref="B117:G120"/>
    <mergeCell ref="B128:G131"/>
    <mergeCell ref="B145:I145"/>
    <mergeCell ref="B294:I294"/>
    <mergeCell ref="B305:I305"/>
    <mergeCell ref="B194:I194"/>
    <mergeCell ref="B151:I151"/>
    <mergeCell ref="B154:B156"/>
    <mergeCell ref="B157:B159"/>
    <mergeCell ref="B161:I161"/>
    <mergeCell ref="B164:B166"/>
    <mergeCell ref="B167:B169"/>
    <mergeCell ref="B170:I170"/>
    <mergeCell ref="B174:B176"/>
    <mergeCell ref="B177:B179"/>
    <mergeCell ref="B180:H183"/>
    <mergeCell ref="B192:I193"/>
    <mergeCell ref="B283:I283"/>
    <mergeCell ref="B202:I204"/>
    <mergeCell ref="J202:Q202"/>
    <mergeCell ref="B205:I205"/>
    <mergeCell ref="B209:B211"/>
    <mergeCell ref="B212:B214"/>
    <mergeCell ref="B216:I216"/>
    <mergeCell ref="B228:I228"/>
    <mergeCell ref="B239:I239"/>
    <mergeCell ref="B250:I250"/>
    <mergeCell ref="B261:I261"/>
    <mergeCell ref="B272:I272"/>
    <mergeCell ref="B333:D334"/>
    <mergeCell ref="B349:I349"/>
    <mergeCell ref="B351:I351"/>
    <mergeCell ref="B364:I364"/>
    <mergeCell ref="B365:I365"/>
    <mergeCell ref="B350:I350"/>
    <mergeCell ref="B376:I376"/>
    <mergeCell ref="B377:I377"/>
    <mergeCell ref="B388:I388"/>
    <mergeCell ref="B389:I389"/>
    <mergeCell ref="B422:J422"/>
    <mergeCell ref="B406:I406"/>
    <mergeCell ref="B405:J405"/>
    <mergeCell ref="B423:I423"/>
    <mergeCell ref="B439:J439"/>
    <mergeCell ref="B440:I440"/>
    <mergeCell ref="A472:A475"/>
    <mergeCell ref="B449:I449"/>
    <mergeCell ref="B458:I458"/>
    <mergeCell ref="B467:I467"/>
    <mergeCell ref="B476:I476"/>
    <mergeCell ref="B478:F480"/>
    <mergeCell ref="B518:B519"/>
    <mergeCell ref="B487:B489"/>
    <mergeCell ref="B490:F495"/>
    <mergeCell ref="B500:B502"/>
    <mergeCell ref="B503:B505"/>
    <mergeCell ref="B506:F511"/>
    <mergeCell ref="B516:B517"/>
    <mergeCell ref="B484:B48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6"/>
  <sheetViews>
    <sheetView zoomScale="85" zoomScaleNormal="85" workbookViewId="0"/>
  </sheetViews>
  <sheetFormatPr defaultColWidth="9.140625" defaultRowHeight="15" x14ac:dyDescent="0.25"/>
  <cols>
    <col min="1" max="1" width="18.7109375" style="18" customWidth="1"/>
    <col min="2" max="2" width="91" style="18" customWidth="1"/>
    <col min="3" max="10" width="31.42578125" style="18" customWidth="1"/>
    <col min="11" max="14" width="19.42578125" style="18" customWidth="1"/>
    <col min="15" max="16384" width="9.140625" style="18"/>
  </cols>
  <sheetData>
    <row r="1" spans="1:9" ht="34.5" x14ac:dyDescent="0.25">
      <c r="A1" s="255" t="s">
        <v>233</v>
      </c>
    </row>
    <row r="4" spans="1:9" x14ac:dyDescent="0.25">
      <c r="A4" s="30" t="s">
        <v>213</v>
      </c>
      <c r="B4" s="32" t="s">
        <v>910</v>
      </c>
      <c r="C4" s="32"/>
      <c r="D4" s="32"/>
      <c r="G4" s="32"/>
      <c r="H4" s="32"/>
      <c r="I4" s="32"/>
    </row>
    <row r="5" spans="1:9" x14ac:dyDescent="0.25">
      <c r="B5" s="35"/>
      <c r="C5" s="20">
        <v>2014</v>
      </c>
      <c r="D5" s="20">
        <v>2015</v>
      </c>
      <c r="E5" s="20">
        <v>2016</v>
      </c>
    </row>
    <row r="6" spans="1:9" x14ac:dyDescent="0.25">
      <c r="B6" s="34" t="s">
        <v>5</v>
      </c>
      <c r="C6" s="73">
        <v>7683</v>
      </c>
      <c r="D6" s="73">
        <v>8998.3283480000009</v>
      </c>
      <c r="E6" s="73">
        <v>7819.9445591600006</v>
      </c>
    </row>
    <row r="7" spans="1:9" x14ac:dyDescent="0.25">
      <c r="B7" s="34" t="s">
        <v>6</v>
      </c>
      <c r="C7" s="73">
        <v>1620</v>
      </c>
      <c r="D7" s="73">
        <v>1407.382329</v>
      </c>
      <c r="E7" s="73">
        <v>1507.03595</v>
      </c>
      <c r="F7" s="346"/>
    </row>
    <row r="8" spans="1:9" x14ac:dyDescent="0.25">
      <c r="B8" s="18" t="s">
        <v>1063</v>
      </c>
    </row>
    <row r="10" spans="1:9" x14ac:dyDescent="0.25">
      <c r="A10" s="30" t="s">
        <v>214</v>
      </c>
      <c r="B10" s="32" t="s">
        <v>911</v>
      </c>
      <c r="C10" s="32"/>
      <c r="D10" s="32"/>
      <c r="E10" s="32"/>
    </row>
    <row r="11" spans="1:9" x14ac:dyDescent="0.25">
      <c r="B11" s="35" t="s">
        <v>325</v>
      </c>
      <c r="C11" s="20">
        <v>2014</v>
      </c>
      <c r="D11" s="20">
        <v>2015</v>
      </c>
      <c r="E11" s="20">
        <v>2016</v>
      </c>
    </row>
    <row r="12" spans="1:9" x14ac:dyDescent="0.25">
      <c r="B12" s="34" t="s">
        <v>3</v>
      </c>
      <c r="C12" s="73">
        <v>2041</v>
      </c>
      <c r="D12" s="73">
        <v>2090</v>
      </c>
      <c r="E12" s="73">
        <v>3091</v>
      </c>
    </row>
    <row r="13" spans="1:9" x14ac:dyDescent="0.25">
      <c r="B13" s="34" t="s">
        <v>94</v>
      </c>
      <c r="C13" s="19">
        <v>907</v>
      </c>
      <c r="D13" s="71">
        <v>590</v>
      </c>
      <c r="E13" s="73">
        <v>824</v>
      </c>
    </row>
    <row r="14" spans="1:9" x14ac:dyDescent="0.25">
      <c r="B14" s="18" t="s">
        <v>1063</v>
      </c>
    </row>
    <row r="16" spans="1:9" x14ac:dyDescent="0.25">
      <c r="A16" s="30" t="s">
        <v>152</v>
      </c>
      <c r="B16" s="32" t="s">
        <v>499</v>
      </c>
      <c r="C16" s="32"/>
      <c r="D16" s="32"/>
    </row>
    <row r="17" spans="1:8" ht="30" x14ac:dyDescent="0.25">
      <c r="B17" s="35"/>
      <c r="C17" s="267" t="s">
        <v>326</v>
      </c>
      <c r="D17" s="267" t="s">
        <v>103</v>
      </c>
      <c r="E17" s="267" t="s">
        <v>301</v>
      </c>
      <c r="F17" s="268" t="s">
        <v>327</v>
      </c>
      <c r="G17" s="347"/>
    </row>
    <row r="18" spans="1:8" x14ac:dyDescent="0.25">
      <c r="B18" s="34" t="s">
        <v>5</v>
      </c>
      <c r="C18" s="73">
        <v>6072</v>
      </c>
      <c r="D18" s="73">
        <v>1305.7973001600001</v>
      </c>
      <c r="E18" s="73">
        <v>442.14725899999996</v>
      </c>
      <c r="F18" s="73" t="s">
        <v>698</v>
      </c>
      <c r="G18" s="148"/>
    </row>
    <row r="19" spans="1:8" x14ac:dyDescent="0.25">
      <c r="B19" s="34" t="s">
        <v>6</v>
      </c>
      <c r="C19" s="73">
        <v>873.47798599999999</v>
      </c>
      <c r="D19" s="73">
        <v>282.65713599999998</v>
      </c>
      <c r="E19" s="73">
        <v>179.90082799999999</v>
      </c>
      <c r="F19" s="348">
        <v>171</v>
      </c>
      <c r="G19" s="148"/>
      <c r="H19" s="346"/>
    </row>
    <row r="20" spans="1:8" x14ac:dyDescent="0.25">
      <c r="B20" s="782" t="s">
        <v>1084</v>
      </c>
    </row>
    <row r="21" spans="1:8" x14ac:dyDescent="0.25">
      <c r="B21" s="18" t="s">
        <v>1063</v>
      </c>
    </row>
    <row r="23" spans="1:8" x14ac:dyDescent="0.25">
      <c r="A23" s="30" t="s">
        <v>261</v>
      </c>
      <c r="B23" s="32" t="s">
        <v>483</v>
      </c>
      <c r="C23" s="32"/>
      <c r="D23" s="32"/>
    </row>
    <row r="24" spans="1:8" ht="30" x14ac:dyDescent="0.25">
      <c r="B24" s="35"/>
      <c r="C24" s="267" t="s">
        <v>326</v>
      </c>
      <c r="D24" s="267" t="s">
        <v>103</v>
      </c>
      <c r="E24" s="267" t="s">
        <v>301</v>
      </c>
      <c r="F24" s="268" t="s">
        <v>327</v>
      </c>
      <c r="G24" s="347"/>
    </row>
    <row r="25" spans="1:8" x14ac:dyDescent="0.25">
      <c r="B25" s="34" t="s">
        <v>3</v>
      </c>
      <c r="C25" s="73">
        <v>493</v>
      </c>
      <c r="D25" s="73">
        <v>1897</v>
      </c>
      <c r="E25" s="73">
        <v>701</v>
      </c>
      <c r="F25" s="348" t="s">
        <v>698</v>
      </c>
      <c r="G25" s="148"/>
    </row>
    <row r="26" spans="1:8" x14ac:dyDescent="0.25">
      <c r="B26" s="34" t="s">
        <v>94</v>
      </c>
      <c r="C26" s="73">
        <v>66</v>
      </c>
      <c r="D26" s="73">
        <v>474</v>
      </c>
      <c r="E26" s="73">
        <v>211</v>
      </c>
      <c r="F26" s="348">
        <v>73</v>
      </c>
      <c r="G26" s="148"/>
    </row>
    <row r="27" spans="1:8" x14ac:dyDescent="0.25">
      <c r="B27" s="782" t="s">
        <v>1085</v>
      </c>
    </row>
    <row r="28" spans="1:8" x14ac:dyDescent="0.25">
      <c r="B28" s="18" t="s">
        <v>1063</v>
      </c>
    </row>
    <row r="30" spans="1:8" x14ac:dyDescent="0.25">
      <c r="A30" s="30" t="s">
        <v>262</v>
      </c>
      <c r="B30" s="32" t="s">
        <v>912</v>
      </c>
      <c r="C30" s="32"/>
      <c r="D30" s="32"/>
    </row>
    <row r="31" spans="1:8" x14ac:dyDescent="0.25">
      <c r="B31" s="35"/>
      <c r="C31" s="20">
        <v>2014</v>
      </c>
      <c r="D31" s="20">
        <v>2015</v>
      </c>
      <c r="E31" s="20">
        <v>2016</v>
      </c>
    </row>
    <row r="32" spans="1:8" x14ac:dyDescent="0.25">
      <c r="B32" s="34" t="s">
        <v>326</v>
      </c>
      <c r="C32" s="147">
        <v>15.9357328076923</v>
      </c>
      <c r="D32" s="147">
        <v>16.833639344262295</v>
      </c>
      <c r="E32" s="147">
        <v>13.2</v>
      </c>
    </row>
    <row r="33" spans="1:5" x14ac:dyDescent="0.25">
      <c r="B33" s="34" t="s">
        <v>103</v>
      </c>
      <c r="C33" s="147">
        <v>0.13547856706281833</v>
      </c>
      <c r="D33" s="147">
        <v>0.38200977966101696</v>
      </c>
      <c r="E33" s="147">
        <v>0.59632306999999996</v>
      </c>
    </row>
    <row r="34" spans="1:5" x14ac:dyDescent="0.25">
      <c r="B34" s="34" t="s">
        <v>301</v>
      </c>
      <c r="C34" s="147">
        <v>0.93448106010928955</v>
      </c>
      <c r="D34" s="147">
        <v>0.92393055263157897</v>
      </c>
      <c r="E34" s="147">
        <v>0.85261055924170615</v>
      </c>
    </row>
    <row r="35" spans="1:5" x14ac:dyDescent="0.25">
      <c r="B35" s="34" t="s">
        <v>328</v>
      </c>
      <c r="C35" s="147">
        <v>1.7861080485115766</v>
      </c>
      <c r="D35" s="147">
        <v>2.3853937779661019</v>
      </c>
      <c r="E35" s="147">
        <v>1.8289271237864078</v>
      </c>
    </row>
    <row r="36" spans="1:5" x14ac:dyDescent="0.25">
      <c r="B36" s="18" t="s">
        <v>1063</v>
      </c>
    </row>
    <row r="38" spans="1:5" x14ac:dyDescent="0.25">
      <c r="A38" s="30" t="s">
        <v>263</v>
      </c>
      <c r="B38" s="32" t="s">
        <v>913</v>
      </c>
      <c r="C38" s="32"/>
      <c r="D38" s="32"/>
    </row>
    <row r="39" spans="1:5" x14ac:dyDescent="0.25">
      <c r="B39" s="35"/>
      <c r="C39" s="20">
        <v>2014</v>
      </c>
      <c r="D39" s="20">
        <v>2015</v>
      </c>
      <c r="E39" s="20">
        <v>2016</v>
      </c>
    </row>
    <row r="40" spans="1:5" x14ac:dyDescent="0.25">
      <c r="B40" s="34" t="s">
        <v>329</v>
      </c>
      <c r="C40" s="334">
        <v>0.44439000489955904</v>
      </c>
      <c r="D40" s="334">
        <v>0.28229665071770332</v>
      </c>
      <c r="E40" s="327">
        <v>0.26658039469427369</v>
      </c>
    </row>
    <row r="41" spans="1:5" x14ac:dyDescent="0.25">
      <c r="B41" s="34" t="s">
        <v>394</v>
      </c>
      <c r="C41" s="334">
        <v>0.21085513471300274</v>
      </c>
      <c r="D41" s="334">
        <v>0.15640486483390104</v>
      </c>
      <c r="E41" s="327">
        <v>0.19271696091946233</v>
      </c>
    </row>
    <row r="42" spans="1:5" x14ac:dyDescent="0.25">
      <c r="B42" s="18" t="s">
        <v>1063</v>
      </c>
    </row>
    <row r="44" spans="1:5" x14ac:dyDescent="0.25">
      <c r="A44" s="30" t="s">
        <v>264</v>
      </c>
      <c r="B44" s="32" t="s">
        <v>498</v>
      </c>
      <c r="C44" s="32"/>
      <c r="D44" s="32"/>
    </row>
    <row r="45" spans="1:5" x14ac:dyDescent="0.25">
      <c r="B45" s="35"/>
      <c r="C45" s="267" t="s">
        <v>326</v>
      </c>
      <c r="D45" s="267" t="s">
        <v>103</v>
      </c>
      <c r="E45" s="267" t="s">
        <v>301</v>
      </c>
    </row>
    <row r="46" spans="1:5" x14ac:dyDescent="0.25">
      <c r="B46" s="34" t="s">
        <v>329</v>
      </c>
      <c r="C46" s="334">
        <v>0.13400000000000001</v>
      </c>
      <c r="D46" s="334">
        <v>0.24986821296784398</v>
      </c>
      <c r="E46" s="327">
        <v>0.30099857346647646</v>
      </c>
    </row>
    <row r="47" spans="1:5" x14ac:dyDescent="0.25">
      <c r="B47" s="34" t="s">
        <v>394</v>
      </c>
      <c r="C47" s="334">
        <v>0.14400000000000002</v>
      </c>
      <c r="D47" s="334">
        <v>0.21646325656008469</v>
      </c>
      <c r="E47" s="327">
        <v>0.40687988976089073</v>
      </c>
    </row>
    <row r="48" spans="1:5" x14ac:dyDescent="0.25">
      <c r="B48" s="782" t="s">
        <v>1086</v>
      </c>
    </row>
    <row r="49" spans="1:10" x14ac:dyDescent="0.25">
      <c r="B49" s="18" t="s">
        <v>1063</v>
      </c>
    </row>
    <row r="51" spans="1:10" x14ac:dyDescent="0.25">
      <c r="A51" s="30" t="s">
        <v>215</v>
      </c>
      <c r="B51" s="78" t="s">
        <v>497</v>
      </c>
      <c r="C51" s="25"/>
      <c r="D51" s="25"/>
      <c r="E51" s="25"/>
      <c r="F51" s="25"/>
      <c r="G51" s="25"/>
      <c r="H51" s="25"/>
      <c r="I51" s="25"/>
      <c r="J51" s="25"/>
    </row>
    <row r="52" spans="1:10" x14ac:dyDescent="0.25">
      <c r="B52" s="83"/>
      <c r="C52" s="844" t="s">
        <v>476</v>
      </c>
      <c r="D52" s="846" t="s">
        <v>103</v>
      </c>
      <c r="E52" s="848" t="s">
        <v>301</v>
      </c>
      <c r="F52" s="849"/>
      <c r="G52" s="849"/>
      <c r="H52" s="850"/>
      <c r="I52" s="848" t="s">
        <v>104</v>
      </c>
      <c r="J52" s="850"/>
    </row>
    <row r="53" spans="1:10" x14ac:dyDescent="0.25">
      <c r="B53" s="84"/>
      <c r="C53" s="845"/>
      <c r="D53" s="847"/>
      <c r="E53" s="50" t="s">
        <v>106</v>
      </c>
      <c r="F53" s="50" t="s">
        <v>105</v>
      </c>
      <c r="G53" s="50" t="s">
        <v>107</v>
      </c>
      <c r="H53" s="146" t="s">
        <v>695</v>
      </c>
      <c r="I53" s="50" t="s">
        <v>108</v>
      </c>
      <c r="J53" s="50" t="s">
        <v>109</v>
      </c>
    </row>
    <row r="54" spans="1:10" x14ac:dyDescent="0.25">
      <c r="B54" s="75" t="s">
        <v>112</v>
      </c>
      <c r="C54" s="322">
        <v>6072</v>
      </c>
      <c r="D54" s="322">
        <v>1305.7973001600001</v>
      </c>
      <c r="E54" s="322">
        <v>285.38099999999997</v>
      </c>
      <c r="F54" s="322">
        <v>44.797215000000001</v>
      </c>
      <c r="G54" s="322">
        <v>97.869044000000002</v>
      </c>
      <c r="H54" s="322">
        <v>14.1</v>
      </c>
      <c r="I54" s="322"/>
      <c r="J54" s="322"/>
    </row>
    <row r="55" spans="1:10" x14ac:dyDescent="0.25">
      <c r="B55" s="75" t="s">
        <v>6</v>
      </c>
      <c r="C55" s="322">
        <v>873.47798599999999</v>
      </c>
      <c r="D55" s="322">
        <v>282.65713599999998</v>
      </c>
      <c r="E55" s="322">
        <v>137.26900000000001</v>
      </c>
      <c r="F55" s="322">
        <v>26.184788000000001</v>
      </c>
      <c r="G55" s="322">
        <v>8.3470399999999998</v>
      </c>
      <c r="H55" s="322">
        <v>8.1</v>
      </c>
      <c r="I55" s="322"/>
      <c r="J55" s="322"/>
    </row>
    <row r="56" spans="1:10" x14ac:dyDescent="0.25">
      <c r="B56" s="75" t="s">
        <v>222</v>
      </c>
      <c r="C56" s="322">
        <v>6072</v>
      </c>
      <c r="D56" s="322">
        <v>1305.7973001600001</v>
      </c>
      <c r="E56" s="851">
        <v>442.14725899999996</v>
      </c>
      <c r="F56" s="851"/>
      <c r="G56" s="851"/>
      <c r="H56" s="851"/>
      <c r="I56" s="851"/>
      <c r="J56" s="851"/>
    </row>
    <row r="57" spans="1:10" x14ac:dyDescent="0.25">
      <c r="B57" s="75" t="s">
        <v>223</v>
      </c>
      <c r="C57" s="322">
        <v>873.47798599999999</v>
      </c>
      <c r="D57" s="322">
        <v>282.65713599999998</v>
      </c>
      <c r="E57" s="851">
        <v>179.90082799999999</v>
      </c>
      <c r="F57" s="851"/>
      <c r="G57" s="851"/>
      <c r="H57" s="851"/>
      <c r="I57" s="851"/>
      <c r="J57" s="851"/>
    </row>
    <row r="58" spans="1:10" x14ac:dyDescent="0.25">
      <c r="B58" s="188"/>
      <c r="C58" s="25"/>
      <c r="D58" s="25"/>
      <c r="E58" s="25"/>
      <c r="F58" s="25"/>
      <c r="G58" s="25"/>
      <c r="H58" s="25"/>
      <c r="I58" s="25"/>
      <c r="J58" s="25"/>
    </row>
    <row r="59" spans="1:10" x14ac:dyDescent="0.25">
      <c r="B59" s="188"/>
      <c r="C59" s="25"/>
      <c r="D59" s="25"/>
      <c r="E59" s="25"/>
      <c r="F59" s="25"/>
      <c r="G59" s="25"/>
      <c r="H59" s="25"/>
      <c r="I59" s="25"/>
      <c r="J59" s="25"/>
    </row>
    <row r="60" spans="1:10" x14ac:dyDescent="0.25">
      <c r="A60" s="30" t="s">
        <v>216</v>
      </c>
      <c r="B60" s="78" t="s">
        <v>496</v>
      </c>
      <c r="C60" s="25"/>
      <c r="D60" s="25"/>
      <c r="E60" s="25"/>
      <c r="F60" s="25"/>
      <c r="G60" s="25"/>
      <c r="H60" s="25"/>
      <c r="I60" s="25"/>
      <c r="J60" s="25"/>
    </row>
    <row r="61" spans="1:10" ht="15" customHeight="1" x14ac:dyDescent="0.25">
      <c r="B61" s="80"/>
      <c r="C61" s="844" t="s">
        <v>476</v>
      </c>
      <c r="D61" s="846" t="s">
        <v>103</v>
      </c>
      <c r="E61" s="848" t="s">
        <v>301</v>
      </c>
      <c r="F61" s="849"/>
      <c r="G61" s="849"/>
      <c r="H61" s="850"/>
      <c r="I61" s="848" t="s">
        <v>104</v>
      </c>
      <c r="J61" s="850"/>
    </row>
    <row r="62" spans="1:10" x14ac:dyDescent="0.25">
      <c r="B62" s="251"/>
      <c r="C62" s="845"/>
      <c r="D62" s="847"/>
      <c r="E62" s="50" t="s">
        <v>106</v>
      </c>
      <c r="F62" s="50" t="s">
        <v>105</v>
      </c>
      <c r="G62" s="50" t="s">
        <v>107</v>
      </c>
      <c r="H62" s="146" t="s">
        <v>695</v>
      </c>
      <c r="I62" s="50" t="s">
        <v>108</v>
      </c>
      <c r="J62" s="50" t="s">
        <v>109</v>
      </c>
    </row>
    <row r="63" spans="1:10" x14ac:dyDescent="0.25">
      <c r="B63" s="75" t="s">
        <v>110</v>
      </c>
      <c r="C63" s="322">
        <v>493</v>
      </c>
      <c r="D63" s="322">
        <v>1897</v>
      </c>
      <c r="E63" s="323">
        <v>274</v>
      </c>
      <c r="F63" s="323">
        <v>45</v>
      </c>
      <c r="G63" s="322">
        <v>334</v>
      </c>
      <c r="H63" s="322">
        <v>48</v>
      </c>
      <c r="I63" s="323"/>
      <c r="J63" s="323"/>
    </row>
    <row r="64" spans="1:10" x14ac:dyDescent="0.25">
      <c r="B64" s="75" t="s">
        <v>94</v>
      </c>
      <c r="C64" s="322">
        <v>66</v>
      </c>
      <c r="D64" s="322">
        <v>474</v>
      </c>
      <c r="E64" s="323">
        <v>130</v>
      </c>
      <c r="F64" s="323">
        <v>26</v>
      </c>
      <c r="G64" s="322">
        <v>27</v>
      </c>
      <c r="H64" s="322">
        <v>28</v>
      </c>
      <c r="I64" s="323"/>
      <c r="J64" s="323"/>
    </row>
    <row r="65" spans="1:10" x14ac:dyDescent="0.25">
      <c r="B65" s="75" t="s">
        <v>220</v>
      </c>
      <c r="C65" s="323">
        <v>493</v>
      </c>
      <c r="D65" s="323">
        <v>1897</v>
      </c>
      <c r="E65" s="852">
        <v>701</v>
      </c>
      <c r="F65" s="853"/>
      <c r="G65" s="853"/>
      <c r="H65" s="854"/>
      <c r="I65" s="855"/>
      <c r="J65" s="855"/>
    </row>
    <row r="66" spans="1:10" x14ac:dyDescent="0.25">
      <c r="B66" s="75" t="s">
        <v>221</v>
      </c>
      <c r="C66" s="323">
        <v>66</v>
      </c>
      <c r="D66" s="323">
        <v>474</v>
      </c>
      <c r="E66" s="852">
        <v>211</v>
      </c>
      <c r="F66" s="853"/>
      <c r="G66" s="853"/>
      <c r="H66" s="854"/>
      <c r="I66" s="855"/>
      <c r="J66" s="855"/>
    </row>
    <row r="67" spans="1:10" x14ac:dyDescent="0.25">
      <c r="B67" s="188"/>
      <c r="C67" s="25"/>
      <c r="D67" s="25"/>
      <c r="E67" s="25"/>
      <c r="F67" s="25"/>
      <c r="G67" s="25"/>
      <c r="H67" s="25"/>
      <c r="I67" s="25"/>
      <c r="J67" s="25"/>
    </row>
    <row r="68" spans="1:10" x14ac:dyDescent="0.25">
      <c r="B68" s="188"/>
      <c r="C68" s="25"/>
      <c r="D68" s="25"/>
      <c r="E68" s="25"/>
      <c r="F68" s="25"/>
      <c r="G68" s="25"/>
      <c r="H68" s="25"/>
      <c r="I68" s="25"/>
      <c r="J68" s="25"/>
    </row>
    <row r="69" spans="1:10" x14ac:dyDescent="0.25">
      <c r="A69" s="30" t="s">
        <v>217</v>
      </c>
      <c r="B69" s="78" t="s">
        <v>495</v>
      </c>
      <c r="C69" s="25"/>
      <c r="D69" s="25"/>
      <c r="E69" s="25"/>
      <c r="F69" s="25"/>
      <c r="G69" s="25"/>
      <c r="H69" s="25"/>
      <c r="I69" s="25"/>
      <c r="J69" s="25"/>
    </row>
    <row r="70" spans="1:10" x14ac:dyDescent="0.25">
      <c r="B70" s="83"/>
      <c r="C70" s="844" t="s">
        <v>476</v>
      </c>
      <c r="D70" s="846" t="s">
        <v>103</v>
      </c>
      <c r="E70" s="848" t="s">
        <v>301</v>
      </c>
      <c r="F70" s="849"/>
      <c r="G70" s="849"/>
      <c r="H70" s="850"/>
      <c r="I70" s="848" t="s">
        <v>104</v>
      </c>
      <c r="J70" s="850"/>
    </row>
    <row r="71" spans="1:10" x14ac:dyDescent="0.25">
      <c r="B71" s="84"/>
      <c r="C71" s="845"/>
      <c r="D71" s="847"/>
      <c r="E71" s="50" t="s">
        <v>106</v>
      </c>
      <c r="F71" s="50" t="s">
        <v>105</v>
      </c>
      <c r="G71" s="50" t="s">
        <v>107</v>
      </c>
      <c r="H71" s="146" t="s">
        <v>695</v>
      </c>
      <c r="I71" s="50" t="s">
        <v>108</v>
      </c>
      <c r="J71" s="50" t="s">
        <v>109</v>
      </c>
    </row>
    <row r="72" spans="1:10" x14ac:dyDescent="0.25">
      <c r="B72" s="75" t="s">
        <v>9</v>
      </c>
      <c r="C72" s="856">
        <v>13.2</v>
      </c>
      <c r="D72" s="856">
        <v>0.59632306999999996</v>
      </c>
      <c r="E72" s="252">
        <v>1.0559153846153846</v>
      </c>
      <c r="F72" s="252">
        <v>1.0071072307692308</v>
      </c>
      <c r="G72" s="252">
        <v>0.30914962962962961</v>
      </c>
      <c r="H72" s="252">
        <v>0.28928571428571426</v>
      </c>
      <c r="I72" s="252"/>
      <c r="J72" s="252"/>
    </row>
    <row r="73" spans="1:10" x14ac:dyDescent="0.25">
      <c r="B73" s="75" t="s">
        <v>302</v>
      </c>
      <c r="C73" s="857"/>
      <c r="D73" s="857"/>
      <c r="E73" s="858">
        <v>0.85261055924170615</v>
      </c>
      <c r="F73" s="859"/>
      <c r="G73" s="859"/>
      <c r="H73" s="860"/>
      <c r="I73" s="858"/>
      <c r="J73" s="860"/>
    </row>
    <row r="74" spans="1:10" x14ac:dyDescent="0.25">
      <c r="B74" s="188"/>
      <c r="C74" s="25"/>
      <c r="D74" s="25"/>
      <c r="E74" s="25"/>
      <c r="F74" s="25"/>
      <c r="G74" s="25"/>
      <c r="H74" s="25"/>
      <c r="I74" s="25"/>
      <c r="J74" s="25"/>
    </row>
    <row r="75" spans="1:10" x14ac:dyDescent="0.25">
      <c r="B75" s="188"/>
      <c r="C75" s="25"/>
      <c r="D75" s="25"/>
      <c r="E75" s="25"/>
      <c r="F75" s="25"/>
      <c r="G75" s="25"/>
      <c r="H75" s="25"/>
      <c r="I75" s="25"/>
      <c r="J75" s="25"/>
    </row>
    <row r="76" spans="1:10" x14ac:dyDescent="0.25">
      <c r="A76" s="30" t="s">
        <v>218</v>
      </c>
      <c r="B76" s="78" t="s">
        <v>494</v>
      </c>
      <c r="C76" s="25"/>
      <c r="D76" s="25"/>
      <c r="E76" s="25"/>
      <c r="F76" s="25"/>
      <c r="G76" s="25"/>
      <c r="H76" s="25"/>
      <c r="I76" s="25"/>
      <c r="J76" s="25"/>
    </row>
    <row r="77" spans="1:10" x14ac:dyDescent="0.25">
      <c r="B77" s="253"/>
      <c r="C77" s="844" t="s">
        <v>476</v>
      </c>
      <c r="D77" s="846" t="s">
        <v>103</v>
      </c>
      <c r="E77" s="848" t="s">
        <v>301</v>
      </c>
      <c r="F77" s="849"/>
      <c r="G77" s="849"/>
      <c r="H77" s="850"/>
      <c r="I77" s="848" t="s">
        <v>104</v>
      </c>
      <c r="J77" s="850"/>
    </row>
    <row r="78" spans="1:10" x14ac:dyDescent="0.25">
      <c r="B78" s="254"/>
      <c r="C78" s="845"/>
      <c r="D78" s="847"/>
      <c r="E78" s="50" t="s">
        <v>106</v>
      </c>
      <c r="F78" s="50" t="s">
        <v>105</v>
      </c>
      <c r="G78" s="50" t="s">
        <v>107</v>
      </c>
      <c r="H78" s="146" t="s">
        <v>695</v>
      </c>
      <c r="I78" s="50" t="s">
        <v>108</v>
      </c>
      <c r="J78" s="50" t="s">
        <v>109</v>
      </c>
    </row>
    <row r="79" spans="1:10" x14ac:dyDescent="0.25">
      <c r="B79" s="62" t="s">
        <v>417</v>
      </c>
      <c r="C79" s="269">
        <v>13.387423935091277</v>
      </c>
      <c r="D79" s="269">
        <v>24.986821296784399</v>
      </c>
      <c r="E79" s="269">
        <v>47.445255474452551</v>
      </c>
      <c r="F79" s="269">
        <v>57.777777777777771</v>
      </c>
      <c r="G79" s="269">
        <v>8.0838323353293404</v>
      </c>
      <c r="H79" s="269">
        <v>58.333333333333336</v>
      </c>
      <c r="I79" s="252"/>
      <c r="J79" s="252"/>
    </row>
    <row r="80" spans="1:10" x14ac:dyDescent="0.25">
      <c r="B80" s="62" t="s">
        <v>418</v>
      </c>
      <c r="C80" s="269">
        <v>14.385342325428194</v>
      </c>
      <c r="D80" s="269">
        <v>21.646325656008468</v>
      </c>
      <c r="E80" s="269">
        <v>48.100258952067591</v>
      </c>
      <c r="F80" s="269">
        <v>58.451821167900732</v>
      </c>
      <c r="G80" s="269">
        <v>8.5287846481876333</v>
      </c>
      <c r="H80" s="269">
        <v>57.446808510638292</v>
      </c>
      <c r="I80" s="252"/>
      <c r="J80" s="252"/>
    </row>
    <row r="81" spans="1:10" x14ac:dyDescent="0.25">
      <c r="B81" s="75" t="s">
        <v>419</v>
      </c>
      <c r="C81" s="270">
        <v>14.2</v>
      </c>
      <c r="D81" s="270">
        <v>24.986821296784399</v>
      </c>
      <c r="E81" s="861">
        <v>30.099857346647646</v>
      </c>
      <c r="F81" s="862"/>
      <c r="G81" s="862"/>
      <c r="H81" s="863"/>
      <c r="I81" s="864"/>
      <c r="J81" s="865"/>
    </row>
    <row r="82" spans="1:10" x14ac:dyDescent="0.25">
      <c r="B82" s="75" t="s">
        <v>420</v>
      </c>
      <c r="C82" s="270">
        <v>14.7</v>
      </c>
      <c r="D82" s="270">
        <v>21.646325656008468</v>
      </c>
      <c r="E82" s="861">
        <v>40.687988976089073</v>
      </c>
      <c r="F82" s="862"/>
      <c r="G82" s="862"/>
      <c r="H82" s="863"/>
      <c r="I82" s="864"/>
      <c r="J82" s="865"/>
    </row>
    <row r="83" spans="1:10" x14ac:dyDescent="0.25">
      <c r="B83" s="144"/>
      <c r="C83" s="307"/>
      <c r="D83" s="307"/>
      <c r="E83" s="308"/>
      <c r="F83" s="308"/>
      <c r="G83" s="308"/>
      <c r="H83" s="308"/>
      <c r="I83" s="309"/>
      <c r="J83" s="309"/>
    </row>
    <row r="85" spans="1:10" x14ac:dyDescent="0.25">
      <c r="A85" s="146" t="s">
        <v>219</v>
      </c>
      <c r="B85" s="85" t="s">
        <v>608</v>
      </c>
    </row>
    <row r="86" spans="1:10" x14ac:dyDescent="0.25">
      <c r="B86" s="866" t="s">
        <v>308</v>
      </c>
      <c r="C86" s="868" t="s">
        <v>6</v>
      </c>
      <c r="D86" s="868" t="s">
        <v>59</v>
      </c>
    </row>
    <row r="87" spans="1:10" ht="15" customHeight="1" x14ac:dyDescent="0.25">
      <c r="B87" s="867"/>
      <c r="C87" s="869"/>
      <c r="D87" s="869"/>
    </row>
    <row r="88" spans="1:10" x14ac:dyDescent="0.25">
      <c r="B88" s="86" t="s">
        <v>18</v>
      </c>
      <c r="C88" s="349">
        <v>160.281611</v>
      </c>
      <c r="D88" s="451">
        <v>0.12001097318154286</v>
      </c>
    </row>
    <row r="89" spans="1:10" x14ac:dyDescent="0.25">
      <c r="B89" s="86" t="s">
        <v>19</v>
      </c>
      <c r="C89" s="349">
        <v>6.5119999999999996</v>
      </c>
      <c r="D89" s="451">
        <v>4.8758647513107859E-3</v>
      </c>
    </row>
    <row r="90" spans="1:10" x14ac:dyDescent="0.25">
      <c r="B90" s="86" t="s">
        <v>20</v>
      </c>
      <c r="C90" s="349">
        <v>110.21429299999998</v>
      </c>
      <c r="D90" s="451">
        <v>8.2523032298731425E-2</v>
      </c>
    </row>
    <row r="91" spans="1:10" x14ac:dyDescent="0.25">
      <c r="B91" s="86" t="s">
        <v>21</v>
      </c>
      <c r="C91" s="349">
        <v>113.87178900000001</v>
      </c>
      <c r="D91" s="451">
        <v>8.526158509732791E-2</v>
      </c>
    </row>
    <row r="92" spans="1:10" x14ac:dyDescent="0.25">
      <c r="B92" s="86" t="s">
        <v>22</v>
      </c>
      <c r="C92" s="349">
        <v>85.492000000000004</v>
      </c>
      <c r="D92" s="451">
        <v>6.4012197377005794E-2</v>
      </c>
    </row>
    <row r="93" spans="1:10" x14ac:dyDescent="0.25">
      <c r="B93" s="86" t="s">
        <v>23</v>
      </c>
      <c r="C93" s="349">
        <v>4.7559999999999993</v>
      </c>
      <c r="D93" s="451">
        <v>3.5610584700912309E-3</v>
      </c>
    </row>
    <row r="94" spans="1:10" x14ac:dyDescent="0.25">
      <c r="B94" s="86" t="s">
        <v>24</v>
      </c>
      <c r="C94" s="349">
        <v>29.501999999999999</v>
      </c>
      <c r="D94" s="451">
        <v>2.2089644025364067E-2</v>
      </c>
    </row>
    <row r="95" spans="1:10" x14ac:dyDescent="0.25">
      <c r="B95" s="86" t="s">
        <v>309</v>
      </c>
      <c r="C95" s="349">
        <v>0.61199999999999999</v>
      </c>
      <c r="D95" s="451">
        <v>4.5823544652982199E-4</v>
      </c>
    </row>
    <row r="96" spans="1:10" x14ac:dyDescent="0.25">
      <c r="B96" s="86" t="s">
        <v>121</v>
      </c>
      <c r="C96" s="349">
        <v>0.36</v>
      </c>
      <c r="D96" s="451">
        <v>2.6955026266460119E-4</v>
      </c>
    </row>
    <row r="97" spans="2:8" x14ac:dyDescent="0.25">
      <c r="B97" s="86" t="s">
        <v>60</v>
      </c>
      <c r="C97" s="349">
        <v>22</v>
      </c>
      <c r="D97" s="451">
        <v>1.6472516051725627E-2</v>
      </c>
    </row>
    <row r="98" spans="2:8" x14ac:dyDescent="0.25">
      <c r="B98" s="86" t="s">
        <v>310</v>
      </c>
      <c r="C98" s="349">
        <v>0</v>
      </c>
      <c r="D98" s="451">
        <v>0</v>
      </c>
    </row>
    <row r="99" spans="2:8" x14ac:dyDescent="0.25">
      <c r="B99" s="86" t="s">
        <v>122</v>
      </c>
      <c r="C99" s="349">
        <v>0</v>
      </c>
      <c r="D99" s="451">
        <v>0</v>
      </c>
    </row>
    <row r="100" spans="2:8" x14ac:dyDescent="0.25">
      <c r="B100" s="86" t="s">
        <v>62</v>
      </c>
      <c r="C100" s="349">
        <v>0</v>
      </c>
      <c r="D100" s="451">
        <v>0</v>
      </c>
    </row>
    <row r="101" spans="2:8" x14ac:dyDescent="0.25">
      <c r="B101" s="86" t="s">
        <v>63</v>
      </c>
      <c r="C101" s="349">
        <v>8</v>
      </c>
      <c r="D101" s="451">
        <v>5.9900058369911375E-3</v>
      </c>
    </row>
    <row r="102" spans="2:8" x14ac:dyDescent="0.25">
      <c r="B102" s="86" t="s">
        <v>64</v>
      </c>
      <c r="C102" s="349">
        <v>0</v>
      </c>
      <c r="D102" s="451">
        <v>0</v>
      </c>
    </row>
    <row r="103" spans="2:8" x14ac:dyDescent="0.25">
      <c r="B103" s="86" t="s">
        <v>26</v>
      </c>
      <c r="C103" s="349">
        <v>58.862000000000002</v>
      </c>
      <c r="D103" s="451">
        <v>4.4072965447121547E-2</v>
      </c>
    </row>
    <row r="104" spans="2:8" x14ac:dyDescent="0.25">
      <c r="B104" s="86" t="s">
        <v>123</v>
      </c>
      <c r="C104" s="349">
        <v>49</v>
      </c>
      <c r="D104" s="451">
        <v>3.6688785751570717E-2</v>
      </c>
    </row>
    <row r="105" spans="2:8" x14ac:dyDescent="0.25">
      <c r="B105" s="86" t="s">
        <v>124</v>
      </c>
      <c r="C105" s="349">
        <v>5.7119999999999997</v>
      </c>
      <c r="D105" s="451">
        <v>4.276864167611672E-3</v>
      </c>
      <c r="H105" s="29"/>
    </row>
    <row r="106" spans="2:8" x14ac:dyDescent="0.25">
      <c r="B106" s="86" t="s">
        <v>125</v>
      </c>
      <c r="C106" s="349">
        <v>0.71199999999999997</v>
      </c>
      <c r="D106" s="451">
        <v>5.3311051949221124E-4</v>
      </c>
    </row>
    <row r="107" spans="2:8" x14ac:dyDescent="0.25">
      <c r="B107" s="86" t="s">
        <v>69</v>
      </c>
      <c r="C107" s="349">
        <v>595.07217600000001</v>
      </c>
      <c r="D107" s="451">
        <v>0.44556072595887719</v>
      </c>
    </row>
    <row r="108" spans="2:8" x14ac:dyDescent="0.25">
      <c r="B108" s="86" t="s">
        <v>76</v>
      </c>
      <c r="C108" s="349">
        <v>82.847999999999999</v>
      </c>
      <c r="D108" s="451">
        <v>6.2032500447880216E-2</v>
      </c>
    </row>
    <row r="109" spans="2:8" x14ac:dyDescent="0.25">
      <c r="B109" s="86" t="s">
        <v>126</v>
      </c>
      <c r="C109" s="349">
        <v>0.71199999999999997</v>
      </c>
      <c r="D109" s="451">
        <v>5.3311051949221124E-4</v>
      </c>
    </row>
    <row r="110" spans="2:8" x14ac:dyDescent="0.25">
      <c r="B110" s="86" t="s">
        <v>72</v>
      </c>
      <c r="C110" s="349">
        <v>2.0380950000000002</v>
      </c>
      <c r="D110" s="451">
        <v>1.5260251182928066E-3</v>
      </c>
    </row>
    <row r="111" spans="2:8" x14ac:dyDescent="0.25">
      <c r="B111" s="86" t="s">
        <v>73</v>
      </c>
      <c r="C111" s="349">
        <v>0</v>
      </c>
      <c r="D111" s="451">
        <v>0</v>
      </c>
    </row>
    <row r="112" spans="2:8" x14ac:dyDescent="0.25">
      <c r="B112" s="259" t="s">
        <v>74</v>
      </c>
      <c r="C112" s="349">
        <v>0</v>
      </c>
      <c r="D112" s="451">
        <v>0</v>
      </c>
    </row>
    <row r="113" spans="1:4" x14ac:dyDescent="0.25">
      <c r="B113" s="96" t="s">
        <v>31</v>
      </c>
      <c r="C113" s="449">
        <v>1335.5579640000001</v>
      </c>
      <c r="D113" s="452">
        <v>1</v>
      </c>
    </row>
    <row r="114" spans="1:4" x14ac:dyDescent="0.25">
      <c r="B114" s="18" t="s">
        <v>726</v>
      </c>
    </row>
    <row r="116" spans="1:4" x14ac:dyDescent="0.25">
      <c r="A116" s="146" t="s">
        <v>234</v>
      </c>
      <c r="B116" s="85" t="s">
        <v>513</v>
      </c>
    </row>
    <row r="117" spans="1:4" x14ac:dyDescent="0.25">
      <c r="B117" s="866" t="s">
        <v>308</v>
      </c>
      <c r="C117" s="868" t="s">
        <v>6</v>
      </c>
      <c r="D117" s="868" t="s">
        <v>59</v>
      </c>
    </row>
    <row r="118" spans="1:4" x14ac:dyDescent="0.25">
      <c r="B118" s="867"/>
      <c r="C118" s="869"/>
      <c r="D118" s="869"/>
    </row>
    <row r="119" spans="1:4" x14ac:dyDescent="0.25">
      <c r="B119" s="86" t="s">
        <v>18</v>
      </c>
      <c r="C119" s="349">
        <v>188.281611</v>
      </c>
      <c r="D119" s="451">
        <v>0.14097599361101185</v>
      </c>
    </row>
    <row r="120" spans="1:4" x14ac:dyDescent="0.25">
      <c r="B120" s="86" t="s">
        <v>19</v>
      </c>
      <c r="C120" s="349">
        <v>9.5120000000000005</v>
      </c>
      <c r="D120" s="451">
        <v>7.1221169401824626E-3</v>
      </c>
    </row>
    <row r="121" spans="1:4" x14ac:dyDescent="0.25">
      <c r="B121" s="86" t="s">
        <v>20</v>
      </c>
      <c r="C121" s="349">
        <v>99.214292999999984</v>
      </c>
      <c r="D121" s="451">
        <v>7.4286774272868603E-2</v>
      </c>
    </row>
    <row r="122" spans="1:4" x14ac:dyDescent="0.25">
      <c r="B122" s="86" t="s">
        <v>21</v>
      </c>
      <c r="C122" s="349">
        <v>101.87178900000001</v>
      </c>
      <c r="D122" s="451">
        <v>7.6276576341841193E-2</v>
      </c>
    </row>
    <row r="123" spans="1:4" x14ac:dyDescent="0.25">
      <c r="B123" s="86" t="s">
        <v>22</v>
      </c>
      <c r="C123" s="349">
        <v>122.492</v>
      </c>
      <c r="D123" s="451">
        <v>9.1715974373089801E-2</v>
      </c>
    </row>
    <row r="124" spans="1:4" x14ac:dyDescent="0.25">
      <c r="B124" s="86" t="s">
        <v>23</v>
      </c>
      <c r="C124" s="349">
        <v>3.7560000000000002</v>
      </c>
      <c r="D124" s="451">
        <v>2.8123077404673394E-3</v>
      </c>
    </row>
    <row r="125" spans="1:4" x14ac:dyDescent="0.25">
      <c r="B125" s="86" t="s">
        <v>24</v>
      </c>
      <c r="C125" s="349">
        <v>29.501999999999999</v>
      </c>
      <c r="D125" s="451">
        <v>2.2089644025364067E-2</v>
      </c>
    </row>
    <row r="126" spans="1:4" x14ac:dyDescent="0.25">
      <c r="B126" s="86" t="s">
        <v>309</v>
      </c>
      <c r="C126" s="349">
        <v>1.6120000000000001</v>
      </c>
      <c r="D126" s="451">
        <v>1.2069861761537142E-3</v>
      </c>
    </row>
    <row r="127" spans="1:4" x14ac:dyDescent="0.25">
      <c r="B127" s="86" t="s">
        <v>121</v>
      </c>
      <c r="C127" s="349">
        <v>0.36</v>
      </c>
      <c r="D127" s="451">
        <v>2.6955026266460119E-4</v>
      </c>
    </row>
    <row r="128" spans="1:4" x14ac:dyDescent="0.25">
      <c r="B128" s="86" t="s">
        <v>60</v>
      </c>
      <c r="C128" s="349">
        <v>14</v>
      </c>
      <c r="D128" s="451">
        <v>1.0482510214734491E-2</v>
      </c>
    </row>
    <row r="129" spans="2:16384" x14ac:dyDescent="0.25">
      <c r="B129" s="86" t="s">
        <v>310</v>
      </c>
      <c r="C129" s="349">
        <v>5</v>
      </c>
      <c r="D129" s="451">
        <v>3.7437536481194611E-3</v>
      </c>
    </row>
    <row r="130" spans="2:16384" x14ac:dyDescent="0.25">
      <c r="B130" s="86" t="s">
        <v>122</v>
      </c>
      <c r="C130" s="349">
        <v>0</v>
      </c>
      <c r="D130" s="451">
        <v>0</v>
      </c>
    </row>
    <row r="131" spans="2:16384" x14ac:dyDescent="0.25">
      <c r="B131" s="86" t="s">
        <v>62</v>
      </c>
      <c r="C131" s="349">
        <v>0</v>
      </c>
      <c r="D131" s="451">
        <v>0</v>
      </c>
    </row>
    <row r="132" spans="2:16384" x14ac:dyDescent="0.25">
      <c r="B132" s="86" t="s">
        <v>63</v>
      </c>
      <c r="C132" s="349">
        <v>5</v>
      </c>
      <c r="D132" s="451">
        <v>3.7437536481194611E-3</v>
      </c>
    </row>
    <row r="133" spans="2:16384" x14ac:dyDescent="0.25">
      <c r="B133" s="86" t="s">
        <v>64</v>
      </c>
      <c r="C133" s="349">
        <v>0</v>
      </c>
      <c r="D133" s="451">
        <v>0</v>
      </c>
    </row>
    <row r="134" spans="2:16384" x14ac:dyDescent="0.25">
      <c r="B134" s="86" t="s">
        <v>26</v>
      </c>
      <c r="C134" s="349">
        <v>45.862000000000002</v>
      </c>
      <c r="D134" s="451">
        <v>3.4339205962010948E-2</v>
      </c>
    </row>
    <row r="135" spans="2:16384" x14ac:dyDescent="0.25">
      <c r="B135" s="86" t="s">
        <v>123</v>
      </c>
      <c r="C135" s="349">
        <v>54</v>
      </c>
      <c r="D135" s="451">
        <v>4.043253939969018E-2</v>
      </c>
    </row>
    <row r="136" spans="2:16384" x14ac:dyDescent="0.25">
      <c r="B136" s="86" t="s">
        <v>124</v>
      </c>
      <c r="C136" s="349">
        <v>4.7119999999999997</v>
      </c>
      <c r="D136" s="451">
        <v>3.52811343798778E-3</v>
      </c>
    </row>
    <row r="137" spans="2:16384" x14ac:dyDescent="0.25">
      <c r="B137" s="86" t="s">
        <v>125</v>
      </c>
      <c r="C137" s="349">
        <v>0.71199999999999997</v>
      </c>
      <c r="D137" s="451">
        <v>5.3311051949221124E-4</v>
      </c>
      <c r="E137" s="18" t="s">
        <v>58</v>
      </c>
    </row>
    <row r="138" spans="2:16384" x14ac:dyDescent="0.25">
      <c r="B138" s="86" t="s">
        <v>69</v>
      </c>
      <c r="C138" s="349">
        <v>590.07217600000001</v>
      </c>
      <c r="D138" s="451">
        <v>0.44181697231075773</v>
      </c>
    </row>
    <row r="139" spans="2:16384" x14ac:dyDescent="0.25">
      <c r="B139" s="86" t="s">
        <v>76</v>
      </c>
      <c r="C139" s="349">
        <v>12.847999999999999</v>
      </c>
      <c r="D139" s="451">
        <v>9.6199493742077664E-3</v>
      </c>
      <c r="G139" s="29"/>
    </row>
    <row r="140" spans="2:16384" x14ac:dyDescent="0.25">
      <c r="B140" s="86" t="s">
        <v>126</v>
      </c>
      <c r="C140" s="349">
        <v>14.712</v>
      </c>
      <c r="D140" s="451">
        <v>1.1015620734226702E-2</v>
      </c>
    </row>
    <row r="141" spans="2:16384" x14ac:dyDescent="0.25">
      <c r="B141" s="86" t="s">
        <v>72</v>
      </c>
      <c r="C141" s="349">
        <v>24.038094999999998</v>
      </c>
      <c r="D141" s="451">
        <v>1.7998541170018433E-2</v>
      </c>
    </row>
    <row r="142" spans="2:16384" x14ac:dyDescent="0.25">
      <c r="B142" s="86" t="s">
        <v>73</v>
      </c>
      <c r="C142" s="349">
        <v>4</v>
      </c>
      <c r="D142" s="451">
        <v>2.9950029184955687E-3</v>
      </c>
    </row>
    <row r="143" spans="2:16384" x14ac:dyDescent="0.25">
      <c r="B143" s="259" t="s">
        <v>74</v>
      </c>
      <c r="C143" s="349">
        <v>6</v>
      </c>
      <c r="D143" s="451">
        <v>4.4925043777433536E-3</v>
      </c>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c r="IW143" s="30"/>
      <c r="IX143" s="30"/>
      <c r="IY143" s="30"/>
      <c r="IZ143" s="30"/>
      <c r="JA143" s="30"/>
      <c r="JB143" s="30"/>
      <c r="JC143" s="30"/>
      <c r="JD143" s="30"/>
      <c r="JE143" s="30"/>
      <c r="JF143" s="30"/>
      <c r="JG143" s="30"/>
      <c r="JH143" s="30"/>
      <c r="JI143" s="30"/>
      <c r="JJ143" s="30"/>
      <c r="JK143" s="30"/>
      <c r="JL143" s="30"/>
      <c r="JM143" s="30"/>
      <c r="JN143" s="30"/>
      <c r="JO143" s="30"/>
      <c r="JP143" s="30"/>
      <c r="JQ143" s="30"/>
      <c r="JR143" s="30"/>
      <c r="JS143" s="30"/>
      <c r="JT143" s="30"/>
      <c r="JU143" s="30"/>
      <c r="JV143" s="30"/>
      <c r="JW143" s="30"/>
      <c r="JX143" s="30"/>
      <c r="JY143" s="30"/>
      <c r="JZ143" s="30"/>
      <c r="KA143" s="30"/>
      <c r="KB143" s="30"/>
      <c r="KC143" s="30"/>
      <c r="KD143" s="30"/>
      <c r="KE143" s="30"/>
      <c r="KF143" s="30"/>
      <c r="KG143" s="30"/>
      <c r="KH143" s="30"/>
      <c r="KI143" s="30"/>
      <c r="KJ143" s="30"/>
      <c r="KK143" s="30"/>
      <c r="KL143" s="30"/>
      <c r="KM143" s="30"/>
      <c r="KN143" s="30"/>
      <c r="KO143" s="30"/>
      <c r="KP143" s="30"/>
      <c r="KQ143" s="30"/>
      <c r="KR143" s="30"/>
      <c r="KS143" s="30"/>
      <c r="KT143" s="30"/>
      <c r="KU143" s="30"/>
      <c r="KV143" s="30"/>
      <c r="KW143" s="30"/>
      <c r="KX143" s="30"/>
      <c r="KY143" s="30"/>
      <c r="KZ143" s="30"/>
      <c r="LA143" s="30"/>
      <c r="LB143" s="30"/>
      <c r="LC143" s="30"/>
      <c r="LD143" s="30"/>
      <c r="LE143" s="30"/>
      <c r="LF143" s="30"/>
      <c r="LG143" s="30"/>
      <c r="LH143" s="30"/>
      <c r="LI143" s="30"/>
      <c r="LJ143" s="30"/>
      <c r="LK143" s="30"/>
      <c r="LL143" s="30"/>
      <c r="LM143" s="30"/>
      <c r="LN143" s="30"/>
      <c r="LO143" s="30"/>
      <c r="LP143" s="30"/>
      <c r="LQ143" s="30"/>
      <c r="LR143" s="30"/>
      <c r="LS143" s="30"/>
      <c r="LT143" s="30"/>
      <c r="LU143" s="30"/>
      <c r="LV143" s="30"/>
      <c r="LW143" s="30"/>
      <c r="LX143" s="30"/>
      <c r="LY143" s="30"/>
      <c r="LZ143" s="30"/>
      <c r="MA143" s="30"/>
      <c r="MB143" s="30"/>
      <c r="MC143" s="30"/>
      <c r="MD143" s="30"/>
      <c r="ME143" s="30"/>
      <c r="MF143" s="30"/>
      <c r="MG143" s="30"/>
      <c r="MH143" s="30"/>
      <c r="MI143" s="30"/>
      <c r="MJ143" s="30"/>
      <c r="MK143" s="30"/>
      <c r="ML143" s="30"/>
      <c r="MM143" s="30"/>
      <c r="MN143" s="30"/>
      <c r="MO143" s="30"/>
      <c r="MP143" s="30"/>
      <c r="MQ143" s="30"/>
      <c r="MR143" s="30"/>
      <c r="MS143" s="30"/>
      <c r="MT143" s="30"/>
      <c r="MU143" s="30"/>
      <c r="MV143" s="30"/>
      <c r="MW143" s="30"/>
      <c r="MX143" s="30"/>
      <c r="MY143" s="30"/>
      <c r="MZ143" s="30"/>
      <c r="NA143" s="30"/>
      <c r="NB143" s="30"/>
      <c r="NC143" s="30"/>
      <c r="ND143" s="30"/>
      <c r="NE143" s="30"/>
      <c r="NF143" s="30"/>
      <c r="NG143" s="30"/>
      <c r="NH143" s="30"/>
      <c r="NI143" s="30"/>
      <c r="NJ143" s="30"/>
      <c r="NK143" s="30"/>
      <c r="NL143" s="30"/>
      <c r="NM143" s="30"/>
      <c r="NN143" s="30"/>
      <c r="NO143" s="30"/>
      <c r="NP143" s="30"/>
      <c r="NQ143" s="30"/>
      <c r="NR143" s="30"/>
      <c r="NS143" s="30"/>
      <c r="NT143" s="30"/>
      <c r="NU143" s="30"/>
      <c r="NV143" s="30"/>
      <c r="NW143" s="30"/>
      <c r="NX143" s="30"/>
      <c r="NY143" s="30"/>
      <c r="NZ143" s="30"/>
      <c r="OA143" s="30"/>
      <c r="OB143" s="30"/>
      <c r="OC143" s="30"/>
      <c r="OD143" s="30"/>
      <c r="OE143" s="30"/>
      <c r="OF143" s="30"/>
      <c r="OG143" s="30"/>
      <c r="OH143" s="30"/>
      <c r="OI143" s="30"/>
      <c r="OJ143" s="30"/>
      <c r="OK143" s="30"/>
      <c r="OL143" s="30"/>
      <c r="OM143" s="30"/>
      <c r="ON143" s="30"/>
      <c r="OO143" s="30"/>
      <c r="OP143" s="30"/>
      <c r="OQ143" s="30"/>
      <c r="OR143" s="30"/>
      <c r="OS143" s="30"/>
      <c r="OT143" s="30"/>
      <c r="OU143" s="30"/>
      <c r="OV143" s="30"/>
      <c r="OW143" s="30"/>
      <c r="OX143" s="30"/>
      <c r="OY143" s="30"/>
      <c r="OZ143" s="30"/>
      <c r="PA143" s="30"/>
      <c r="PB143" s="30"/>
      <c r="PC143" s="30"/>
      <c r="PD143" s="30"/>
      <c r="PE143" s="30"/>
      <c r="PF143" s="30"/>
      <c r="PG143" s="30"/>
      <c r="PH143" s="30"/>
      <c r="PI143" s="30"/>
      <c r="PJ143" s="30"/>
      <c r="PK143" s="30"/>
      <c r="PL143" s="30"/>
      <c r="PM143" s="30"/>
      <c r="PN143" s="30"/>
      <c r="PO143" s="30"/>
      <c r="PP143" s="30"/>
      <c r="PQ143" s="30"/>
      <c r="PR143" s="30"/>
      <c r="PS143" s="30"/>
      <c r="PT143" s="30"/>
      <c r="PU143" s="30"/>
      <c r="PV143" s="30"/>
      <c r="PW143" s="30"/>
      <c r="PX143" s="30"/>
      <c r="PY143" s="30"/>
      <c r="PZ143" s="30"/>
      <c r="QA143" s="30"/>
      <c r="QB143" s="30"/>
      <c r="QC143" s="30"/>
      <c r="QD143" s="30"/>
      <c r="QE143" s="30"/>
      <c r="QF143" s="30"/>
      <c r="QG143" s="30"/>
      <c r="QH143" s="30"/>
      <c r="QI143" s="30"/>
      <c r="QJ143" s="30"/>
      <c r="QK143" s="30"/>
      <c r="QL143" s="30"/>
      <c r="QM143" s="30"/>
      <c r="QN143" s="30"/>
      <c r="QO143" s="30"/>
      <c r="QP143" s="30"/>
      <c r="QQ143" s="30"/>
      <c r="QR143" s="30"/>
      <c r="QS143" s="30"/>
      <c r="QT143" s="30"/>
      <c r="QU143" s="30"/>
      <c r="QV143" s="30"/>
      <c r="QW143" s="30"/>
      <c r="QX143" s="30"/>
      <c r="QY143" s="30"/>
      <c r="QZ143" s="30"/>
      <c r="RA143" s="30"/>
      <c r="RB143" s="30"/>
      <c r="RC143" s="30"/>
      <c r="RD143" s="30"/>
      <c r="RE143" s="30"/>
      <c r="RF143" s="30"/>
      <c r="RG143" s="30"/>
      <c r="RH143" s="30"/>
      <c r="RI143" s="30"/>
      <c r="RJ143" s="30"/>
      <c r="RK143" s="30"/>
      <c r="RL143" s="30"/>
      <c r="RM143" s="30"/>
      <c r="RN143" s="30"/>
      <c r="RO143" s="30"/>
      <c r="RP143" s="30"/>
      <c r="RQ143" s="30"/>
      <c r="RR143" s="30"/>
      <c r="RS143" s="30"/>
      <c r="RT143" s="30"/>
      <c r="RU143" s="30"/>
      <c r="RV143" s="30"/>
      <c r="RW143" s="30"/>
      <c r="RX143" s="30"/>
      <c r="RY143" s="30"/>
      <c r="RZ143" s="30"/>
      <c r="SA143" s="30"/>
      <c r="SB143" s="30"/>
      <c r="SC143" s="30"/>
      <c r="SD143" s="30"/>
      <c r="SE143" s="30"/>
      <c r="SF143" s="30"/>
      <c r="SG143" s="30"/>
      <c r="SH143" s="30"/>
      <c r="SI143" s="30"/>
      <c r="SJ143" s="30"/>
      <c r="SK143" s="30"/>
      <c r="SL143" s="30"/>
      <c r="SM143" s="30"/>
      <c r="SN143" s="30"/>
      <c r="SO143" s="30"/>
      <c r="SP143" s="30"/>
      <c r="SQ143" s="30"/>
      <c r="SR143" s="30"/>
      <c r="SS143" s="30"/>
      <c r="ST143" s="30"/>
      <c r="SU143" s="30"/>
      <c r="SV143" s="30"/>
      <c r="SW143" s="30"/>
      <c r="SX143" s="30"/>
      <c r="SY143" s="30"/>
      <c r="SZ143" s="30"/>
      <c r="TA143" s="30"/>
      <c r="TB143" s="30"/>
      <c r="TC143" s="30"/>
      <c r="TD143" s="30"/>
      <c r="TE143" s="30"/>
      <c r="TF143" s="30"/>
      <c r="TG143" s="30"/>
      <c r="TH143" s="30"/>
      <c r="TI143" s="30"/>
      <c r="TJ143" s="30"/>
      <c r="TK143" s="30"/>
      <c r="TL143" s="30"/>
      <c r="TM143" s="30"/>
      <c r="TN143" s="30"/>
      <c r="TO143" s="30"/>
      <c r="TP143" s="30"/>
      <c r="TQ143" s="30"/>
      <c r="TR143" s="30"/>
      <c r="TS143" s="30"/>
      <c r="TT143" s="30"/>
      <c r="TU143" s="30"/>
      <c r="TV143" s="30"/>
      <c r="TW143" s="30"/>
      <c r="TX143" s="30"/>
      <c r="TY143" s="30"/>
      <c r="TZ143" s="30"/>
      <c r="UA143" s="30"/>
      <c r="UB143" s="30"/>
      <c r="UC143" s="30"/>
      <c r="UD143" s="30"/>
      <c r="UE143" s="30"/>
      <c r="UF143" s="30"/>
      <c r="UG143" s="30"/>
      <c r="UH143" s="30"/>
      <c r="UI143" s="30"/>
      <c r="UJ143" s="30"/>
      <c r="UK143" s="30"/>
      <c r="UL143" s="30"/>
      <c r="UM143" s="30"/>
      <c r="UN143" s="30"/>
      <c r="UO143" s="30"/>
      <c r="UP143" s="30"/>
      <c r="UQ143" s="30"/>
      <c r="UR143" s="30"/>
      <c r="US143" s="30"/>
      <c r="UT143" s="30"/>
      <c r="UU143" s="30"/>
      <c r="UV143" s="30"/>
      <c r="UW143" s="30"/>
      <c r="UX143" s="30"/>
      <c r="UY143" s="30"/>
      <c r="UZ143" s="30"/>
      <c r="VA143" s="30"/>
      <c r="VB143" s="30"/>
      <c r="VC143" s="30"/>
      <c r="VD143" s="30"/>
      <c r="VE143" s="30"/>
      <c r="VF143" s="30"/>
      <c r="VG143" s="30"/>
      <c r="VH143" s="30"/>
      <c r="VI143" s="30"/>
      <c r="VJ143" s="30"/>
      <c r="VK143" s="30"/>
      <c r="VL143" s="30"/>
      <c r="VM143" s="30"/>
      <c r="VN143" s="30"/>
      <c r="VO143" s="30"/>
      <c r="VP143" s="30"/>
      <c r="VQ143" s="30"/>
      <c r="VR143" s="30"/>
      <c r="VS143" s="30"/>
      <c r="VT143" s="30"/>
      <c r="VU143" s="30"/>
      <c r="VV143" s="30"/>
      <c r="VW143" s="30"/>
      <c r="VX143" s="30"/>
      <c r="VY143" s="30"/>
      <c r="VZ143" s="30"/>
      <c r="WA143" s="30"/>
      <c r="WB143" s="30"/>
      <c r="WC143" s="30"/>
      <c r="WD143" s="30"/>
      <c r="WE143" s="30"/>
      <c r="WF143" s="30"/>
      <c r="WG143" s="30"/>
      <c r="WH143" s="30"/>
      <c r="WI143" s="30"/>
      <c r="WJ143" s="30"/>
      <c r="WK143" s="30"/>
      <c r="WL143" s="30"/>
      <c r="WM143" s="30"/>
      <c r="WN143" s="30"/>
      <c r="WO143" s="30"/>
      <c r="WP143" s="30"/>
      <c r="WQ143" s="30"/>
      <c r="WR143" s="30"/>
      <c r="WS143" s="30"/>
      <c r="WT143" s="30"/>
      <c r="WU143" s="30"/>
      <c r="WV143" s="30"/>
      <c r="WW143" s="30"/>
      <c r="WX143" s="30"/>
      <c r="WY143" s="30"/>
      <c r="WZ143" s="30"/>
      <c r="XA143" s="30"/>
      <c r="XB143" s="30"/>
      <c r="XC143" s="30"/>
      <c r="XD143" s="30"/>
      <c r="XE143" s="30"/>
      <c r="XF143" s="30"/>
      <c r="XG143" s="30"/>
      <c r="XH143" s="30"/>
      <c r="XI143" s="30"/>
      <c r="XJ143" s="30"/>
      <c r="XK143" s="30"/>
      <c r="XL143" s="30"/>
      <c r="XM143" s="30"/>
      <c r="XN143" s="30"/>
      <c r="XO143" s="30"/>
      <c r="XP143" s="30"/>
      <c r="XQ143" s="30"/>
      <c r="XR143" s="30"/>
      <c r="XS143" s="30"/>
      <c r="XT143" s="30"/>
      <c r="XU143" s="30"/>
      <c r="XV143" s="30"/>
      <c r="XW143" s="30"/>
      <c r="XX143" s="30"/>
      <c r="XY143" s="30"/>
      <c r="XZ143" s="30"/>
      <c r="YA143" s="30"/>
      <c r="YB143" s="30"/>
      <c r="YC143" s="30"/>
      <c r="YD143" s="30"/>
      <c r="YE143" s="30"/>
      <c r="YF143" s="30"/>
      <c r="YG143" s="30"/>
      <c r="YH143" s="30"/>
      <c r="YI143" s="30"/>
      <c r="YJ143" s="30"/>
      <c r="YK143" s="30"/>
      <c r="YL143" s="30"/>
      <c r="YM143" s="30"/>
      <c r="YN143" s="30"/>
      <c r="YO143" s="30"/>
      <c r="YP143" s="30"/>
      <c r="YQ143" s="30"/>
      <c r="YR143" s="30"/>
      <c r="YS143" s="30"/>
      <c r="YT143" s="30"/>
      <c r="YU143" s="30"/>
      <c r="YV143" s="30"/>
      <c r="YW143" s="30"/>
      <c r="YX143" s="30"/>
      <c r="YY143" s="30"/>
      <c r="YZ143" s="30"/>
      <c r="ZA143" s="30"/>
      <c r="ZB143" s="30"/>
      <c r="ZC143" s="30"/>
      <c r="ZD143" s="30"/>
      <c r="ZE143" s="30"/>
      <c r="ZF143" s="30"/>
      <c r="ZG143" s="30"/>
      <c r="ZH143" s="30"/>
      <c r="ZI143" s="30"/>
      <c r="ZJ143" s="30"/>
      <c r="ZK143" s="30"/>
      <c r="ZL143" s="30"/>
      <c r="ZM143" s="30"/>
      <c r="ZN143" s="30"/>
      <c r="ZO143" s="30"/>
      <c r="ZP143" s="30"/>
      <c r="ZQ143" s="30"/>
      <c r="ZR143" s="30"/>
      <c r="ZS143" s="30"/>
      <c r="ZT143" s="30"/>
      <c r="ZU143" s="30"/>
      <c r="ZV143" s="30"/>
      <c r="ZW143" s="30"/>
      <c r="ZX143" s="30"/>
      <c r="ZY143" s="30"/>
      <c r="ZZ143" s="30"/>
      <c r="AAA143" s="30"/>
      <c r="AAB143" s="30"/>
      <c r="AAC143" s="30"/>
      <c r="AAD143" s="30"/>
      <c r="AAE143" s="30"/>
      <c r="AAF143" s="30"/>
      <c r="AAG143" s="30"/>
      <c r="AAH143" s="30"/>
      <c r="AAI143" s="30"/>
      <c r="AAJ143" s="30"/>
      <c r="AAK143" s="30"/>
      <c r="AAL143" s="30"/>
      <c r="AAM143" s="30"/>
      <c r="AAN143" s="30"/>
      <c r="AAO143" s="30"/>
      <c r="AAP143" s="30"/>
      <c r="AAQ143" s="30"/>
      <c r="AAR143" s="30"/>
      <c r="AAS143" s="30"/>
      <c r="AAT143" s="30"/>
      <c r="AAU143" s="30"/>
      <c r="AAV143" s="30"/>
      <c r="AAW143" s="30"/>
      <c r="AAX143" s="30"/>
      <c r="AAY143" s="30"/>
      <c r="AAZ143" s="30"/>
      <c r="ABA143" s="30"/>
      <c r="ABB143" s="30"/>
      <c r="ABC143" s="30"/>
      <c r="ABD143" s="30"/>
      <c r="ABE143" s="30"/>
      <c r="ABF143" s="30"/>
      <c r="ABG143" s="30"/>
      <c r="ABH143" s="30"/>
      <c r="ABI143" s="30"/>
      <c r="ABJ143" s="30"/>
      <c r="ABK143" s="30"/>
      <c r="ABL143" s="30"/>
      <c r="ABM143" s="30"/>
      <c r="ABN143" s="30"/>
      <c r="ABO143" s="30"/>
      <c r="ABP143" s="30"/>
      <c r="ABQ143" s="30"/>
      <c r="ABR143" s="30"/>
      <c r="ABS143" s="30"/>
      <c r="ABT143" s="30"/>
      <c r="ABU143" s="30"/>
      <c r="ABV143" s="30"/>
      <c r="ABW143" s="30"/>
      <c r="ABX143" s="30"/>
      <c r="ABY143" s="30"/>
      <c r="ABZ143" s="30"/>
      <c r="ACA143" s="30"/>
      <c r="ACB143" s="30"/>
      <c r="ACC143" s="30"/>
      <c r="ACD143" s="30"/>
      <c r="ACE143" s="30"/>
      <c r="ACF143" s="30"/>
      <c r="ACG143" s="30"/>
      <c r="ACH143" s="30"/>
      <c r="ACI143" s="30"/>
      <c r="ACJ143" s="30"/>
      <c r="ACK143" s="30"/>
      <c r="ACL143" s="30"/>
      <c r="ACM143" s="30"/>
      <c r="ACN143" s="30"/>
      <c r="ACO143" s="30"/>
      <c r="ACP143" s="30"/>
      <c r="ACQ143" s="30"/>
      <c r="ACR143" s="30"/>
      <c r="ACS143" s="30"/>
      <c r="ACT143" s="30"/>
      <c r="ACU143" s="30"/>
      <c r="ACV143" s="30"/>
      <c r="ACW143" s="30"/>
      <c r="ACX143" s="30"/>
      <c r="ACY143" s="30"/>
      <c r="ACZ143" s="30"/>
      <c r="ADA143" s="30"/>
      <c r="ADB143" s="30"/>
      <c r="ADC143" s="30"/>
      <c r="ADD143" s="30"/>
      <c r="ADE143" s="30"/>
      <c r="ADF143" s="30"/>
      <c r="ADG143" s="30"/>
      <c r="ADH143" s="30"/>
      <c r="ADI143" s="30"/>
      <c r="ADJ143" s="30"/>
      <c r="ADK143" s="30"/>
      <c r="ADL143" s="30"/>
      <c r="ADM143" s="30"/>
      <c r="ADN143" s="30"/>
      <c r="ADO143" s="30"/>
      <c r="ADP143" s="30"/>
      <c r="ADQ143" s="30"/>
      <c r="ADR143" s="30"/>
      <c r="ADS143" s="30"/>
      <c r="ADT143" s="30"/>
      <c r="ADU143" s="30"/>
      <c r="ADV143" s="30"/>
      <c r="ADW143" s="30"/>
      <c r="ADX143" s="30"/>
      <c r="ADY143" s="30"/>
      <c r="ADZ143" s="30"/>
      <c r="AEA143" s="30"/>
      <c r="AEB143" s="30"/>
      <c r="AEC143" s="30"/>
      <c r="AED143" s="30"/>
      <c r="AEE143" s="30"/>
      <c r="AEF143" s="30"/>
      <c r="AEG143" s="30"/>
      <c r="AEH143" s="30"/>
      <c r="AEI143" s="30"/>
      <c r="AEJ143" s="30"/>
      <c r="AEK143" s="30"/>
      <c r="AEL143" s="30"/>
      <c r="AEM143" s="30"/>
      <c r="AEN143" s="30"/>
      <c r="AEO143" s="30"/>
      <c r="AEP143" s="30"/>
      <c r="AEQ143" s="30"/>
      <c r="AER143" s="30"/>
      <c r="AES143" s="30"/>
      <c r="AET143" s="30"/>
      <c r="AEU143" s="30"/>
      <c r="AEV143" s="30"/>
      <c r="AEW143" s="30"/>
      <c r="AEX143" s="30"/>
      <c r="AEY143" s="30"/>
      <c r="AEZ143" s="30"/>
      <c r="AFA143" s="30"/>
      <c r="AFB143" s="30"/>
      <c r="AFC143" s="30"/>
      <c r="AFD143" s="30"/>
      <c r="AFE143" s="30"/>
      <c r="AFF143" s="30"/>
      <c r="AFG143" s="30"/>
      <c r="AFH143" s="30"/>
      <c r="AFI143" s="30"/>
      <c r="AFJ143" s="30"/>
      <c r="AFK143" s="30"/>
      <c r="AFL143" s="30"/>
      <c r="AFM143" s="30"/>
      <c r="AFN143" s="30"/>
      <c r="AFO143" s="30"/>
      <c r="AFP143" s="30"/>
      <c r="AFQ143" s="30"/>
      <c r="AFR143" s="30"/>
      <c r="AFS143" s="30"/>
      <c r="AFT143" s="30"/>
      <c r="AFU143" s="30"/>
      <c r="AFV143" s="30"/>
      <c r="AFW143" s="30"/>
      <c r="AFX143" s="30"/>
      <c r="AFY143" s="30"/>
      <c r="AFZ143" s="30"/>
      <c r="AGA143" s="30"/>
      <c r="AGB143" s="30"/>
      <c r="AGC143" s="30"/>
      <c r="AGD143" s="30"/>
      <c r="AGE143" s="30"/>
      <c r="AGF143" s="30"/>
      <c r="AGG143" s="30"/>
      <c r="AGH143" s="30"/>
      <c r="AGI143" s="30"/>
      <c r="AGJ143" s="30"/>
      <c r="AGK143" s="30"/>
      <c r="AGL143" s="30"/>
      <c r="AGM143" s="30"/>
      <c r="AGN143" s="30"/>
      <c r="AGO143" s="30"/>
      <c r="AGP143" s="30"/>
      <c r="AGQ143" s="30"/>
      <c r="AGR143" s="30"/>
      <c r="AGS143" s="30"/>
      <c r="AGT143" s="30"/>
      <c r="AGU143" s="30"/>
      <c r="AGV143" s="30"/>
      <c r="AGW143" s="30"/>
      <c r="AGX143" s="30"/>
      <c r="AGY143" s="30"/>
      <c r="AGZ143" s="30"/>
      <c r="AHA143" s="30"/>
      <c r="AHB143" s="30"/>
      <c r="AHC143" s="30"/>
      <c r="AHD143" s="30"/>
      <c r="AHE143" s="30"/>
      <c r="AHF143" s="30"/>
      <c r="AHG143" s="30"/>
      <c r="AHH143" s="30"/>
      <c r="AHI143" s="30"/>
      <c r="AHJ143" s="30"/>
      <c r="AHK143" s="30"/>
      <c r="AHL143" s="30"/>
      <c r="AHM143" s="30"/>
      <c r="AHN143" s="30"/>
      <c r="AHO143" s="30"/>
      <c r="AHP143" s="30"/>
      <c r="AHQ143" s="30"/>
      <c r="AHR143" s="30"/>
      <c r="AHS143" s="30"/>
      <c r="AHT143" s="30"/>
      <c r="AHU143" s="30"/>
      <c r="AHV143" s="30"/>
      <c r="AHW143" s="30"/>
      <c r="AHX143" s="30"/>
      <c r="AHY143" s="30"/>
      <c r="AHZ143" s="30"/>
      <c r="AIA143" s="30"/>
      <c r="AIB143" s="30"/>
      <c r="AIC143" s="30"/>
      <c r="AID143" s="30"/>
      <c r="AIE143" s="30"/>
      <c r="AIF143" s="30"/>
      <c r="AIG143" s="30"/>
      <c r="AIH143" s="30"/>
      <c r="AII143" s="30"/>
      <c r="AIJ143" s="30"/>
      <c r="AIK143" s="30"/>
      <c r="AIL143" s="30"/>
      <c r="AIM143" s="30"/>
      <c r="AIN143" s="30"/>
      <c r="AIO143" s="30"/>
      <c r="AIP143" s="30"/>
      <c r="AIQ143" s="30"/>
      <c r="AIR143" s="30"/>
      <c r="AIS143" s="30"/>
      <c r="AIT143" s="30"/>
      <c r="AIU143" s="30"/>
      <c r="AIV143" s="30"/>
      <c r="AIW143" s="30"/>
      <c r="AIX143" s="30"/>
      <c r="AIY143" s="30"/>
      <c r="AIZ143" s="30"/>
      <c r="AJA143" s="30"/>
      <c r="AJB143" s="30"/>
      <c r="AJC143" s="30"/>
      <c r="AJD143" s="30"/>
      <c r="AJE143" s="30"/>
      <c r="AJF143" s="30"/>
      <c r="AJG143" s="30"/>
      <c r="AJH143" s="30"/>
      <c r="AJI143" s="30"/>
      <c r="AJJ143" s="30"/>
      <c r="AJK143" s="30"/>
      <c r="AJL143" s="30"/>
      <c r="AJM143" s="30"/>
      <c r="AJN143" s="30"/>
      <c r="AJO143" s="30"/>
      <c r="AJP143" s="30"/>
      <c r="AJQ143" s="30"/>
      <c r="AJR143" s="30"/>
      <c r="AJS143" s="30"/>
      <c r="AJT143" s="30"/>
      <c r="AJU143" s="30"/>
      <c r="AJV143" s="30"/>
      <c r="AJW143" s="30"/>
      <c r="AJX143" s="30"/>
      <c r="AJY143" s="30"/>
      <c r="AJZ143" s="30"/>
      <c r="AKA143" s="30"/>
      <c r="AKB143" s="30"/>
      <c r="AKC143" s="30"/>
      <c r="AKD143" s="30"/>
      <c r="AKE143" s="30"/>
      <c r="AKF143" s="30"/>
      <c r="AKG143" s="30"/>
      <c r="AKH143" s="30"/>
      <c r="AKI143" s="30"/>
      <c r="AKJ143" s="30"/>
      <c r="AKK143" s="30"/>
      <c r="AKL143" s="30"/>
      <c r="AKM143" s="30"/>
      <c r="AKN143" s="30"/>
      <c r="AKO143" s="30"/>
      <c r="AKP143" s="30"/>
      <c r="AKQ143" s="30"/>
      <c r="AKR143" s="30"/>
      <c r="AKS143" s="30"/>
      <c r="AKT143" s="30"/>
      <c r="AKU143" s="30"/>
      <c r="AKV143" s="30"/>
      <c r="AKW143" s="30"/>
      <c r="AKX143" s="30"/>
      <c r="AKY143" s="30"/>
      <c r="AKZ143" s="30"/>
      <c r="ALA143" s="30"/>
      <c r="ALB143" s="30"/>
      <c r="ALC143" s="30"/>
      <c r="ALD143" s="30"/>
      <c r="ALE143" s="30"/>
      <c r="ALF143" s="30"/>
      <c r="ALG143" s="30"/>
      <c r="ALH143" s="30"/>
      <c r="ALI143" s="30"/>
      <c r="ALJ143" s="30"/>
      <c r="ALK143" s="30"/>
      <c r="ALL143" s="30"/>
      <c r="ALM143" s="30"/>
      <c r="ALN143" s="30"/>
      <c r="ALO143" s="30"/>
      <c r="ALP143" s="30"/>
      <c r="ALQ143" s="30"/>
      <c r="ALR143" s="30"/>
      <c r="ALS143" s="30"/>
      <c r="ALT143" s="30"/>
      <c r="ALU143" s="30"/>
      <c r="ALV143" s="30"/>
      <c r="ALW143" s="30"/>
      <c r="ALX143" s="30"/>
      <c r="ALY143" s="30"/>
      <c r="ALZ143" s="30"/>
      <c r="AMA143" s="30"/>
      <c r="AMB143" s="30"/>
      <c r="AMC143" s="30"/>
      <c r="AMD143" s="30"/>
      <c r="AME143" s="30"/>
      <c r="AMF143" s="30"/>
      <c r="AMG143" s="30"/>
      <c r="AMH143" s="30"/>
      <c r="AMI143" s="30"/>
      <c r="AMJ143" s="30"/>
      <c r="AMK143" s="30"/>
      <c r="AML143" s="30"/>
      <c r="AMM143" s="30"/>
      <c r="AMN143" s="30"/>
      <c r="AMO143" s="30"/>
      <c r="AMP143" s="30"/>
      <c r="AMQ143" s="30"/>
      <c r="AMR143" s="30"/>
      <c r="AMS143" s="30"/>
      <c r="AMT143" s="30"/>
      <c r="AMU143" s="30"/>
      <c r="AMV143" s="30"/>
      <c r="AMW143" s="30"/>
      <c r="AMX143" s="30"/>
      <c r="AMY143" s="30"/>
      <c r="AMZ143" s="30"/>
      <c r="ANA143" s="30"/>
      <c r="ANB143" s="30"/>
      <c r="ANC143" s="30"/>
      <c r="AND143" s="30"/>
      <c r="ANE143" s="30"/>
      <c r="ANF143" s="30"/>
      <c r="ANG143" s="30"/>
      <c r="ANH143" s="30"/>
      <c r="ANI143" s="30"/>
      <c r="ANJ143" s="30"/>
      <c r="ANK143" s="30"/>
      <c r="ANL143" s="30"/>
      <c r="ANM143" s="30"/>
      <c r="ANN143" s="30"/>
      <c r="ANO143" s="30"/>
      <c r="ANP143" s="30"/>
      <c r="ANQ143" s="30"/>
      <c r="ANR143" s="30"/>
      <c r="ANS143" s="30"/>
      <c r="ANT143" s="30"/>
      <c r="ANU143" s="30"/>
      <c r="ANV143" s="30"/>
      <c r="ANW143" s="30"/>
      <c r="ANX143" s="30"/>
      <c r="ANY143" s="30"/>
      <c r="ANZ143" s="30"/>
      <c r="AOA143" s="30"/>
      <c r="AOB143" s="30"/>
      <c r="AOC143" s="30"/>
      <c r="AOD143" s="30"/>
      <c r="AOE143" s="30"/>
      <c r="AOF143" s="30"/>
      <c r="AOG143" s="30"/>
      <c r="AOH143" s="30"/>
      <c r="AOI143" s="30"/>
      <c r="AOJ143" s="30"/>
      <c r="AOK143" s="30"/>
      <c r="AOL143" s="30"/>
      <c r="AOM143" s="30"/>
      <c r="AON143" s="30"/>
      <c r="AOO143" s="30"/>
      <c r="AOP143" s="30"/>
      <c r="AOQ143" s="30"/>
      <c r="AOR143" s="30"/>
      <c r="AOS143" s="30"/>
      <c r="AOT143" s="30"/>
      <c r="AOU143" s="30"/>
      <c r="AOV143" s="30"/>
      <c r="AOW143" s="30"/>
      <c r="AOX143" s="30"/>
      <c r="AOY143" s="30"/>
      <c r="AOZ143" s="30"/>
      <c r="APA143" s="30"/>
      <c r="APB143" s="30"/>
      <c r="APC143" s="30"/>
      <c r="APD143" s="30"/>
      <c r="APE143" s="30"/>
      <c r="APF143" s="30"/>
      <c r="APG143" s="30"/>
      <c r="APH143" s="30"/>
      <c r="API143" s="30"/>
      <c r="APJ143" s="30"/>
      <c r="APK143" s="30"/>
      <c r="APL143" s="30"/>
      <c r="APM143" s="30"/>
      <c r="APN143" s="30"/>
      <c r="APO143" s="30"/>
      <c r="APP143" s="30"/>
      <c r="APQ143" s="30"/>
      <c r="APR143" s="30"/>
      <c r="APS143" s="30"/>
      <c r="APT143" s="30"/>
      <c r="APU143" s="30"/>
      <c r="APV143" s="30"/>
      <c r="APW143" s="30"/>
      <c r="APX143" s="30"/>
      <c r="APY143" s="30"/>
      <c r="APZ143" s="30"/>
      <c r="AQA143" s="30"/>
      <c r="AQB143" s="30"/>
      <c r="AQC143" s="30"/>
      <c r="AQD143" s="30"/>
      <c r="AQE143" s="30"/>
      <c r="AQF143" s="30"/>
      <c r="AQG143" s="30"/>
      <c r="AQH143" s="30"/>
      <c r="AQI143" s="30"/>
      <c r="AQJ143" s="30"/>
      <c r="AQK143" s="30"/>
      <c r="AQL143" s="30"/>
      <c r="AQM143" s="30"/>
      <c r="AQN143" s="30"/>
      <c r="AQO143" s="30"/>
      <c r="AQP143" s="30"/>
      <c r="AQQ143" s="30"/>
      <c r="AQR143" s="30"/>
      <c r="AQS143" s="30"/>
      <c r="AQT143" s="30"/>
      <c r="AQU143" s="30"/>
      <c r="AQV143" s="30"/>
      <c r="AQW143" s="30"/>
      <c r="AQX143" s="30"/>
      <c r="AQY143" s="30"/>
      <c r="AQZ143" s="30"/>
      <c r="ARA143" s="30"/>
      <c r="ARB143" s="30"/>
      <c r="ARC143" s="30"/>
      <c r="ARD143" s="30"/>
      <c r="ARE143" s="30"/>
      <c r="ARF143" s="30"/>
      <c r="ARG143" s="30"/>
      <c r="ARH143" s="30"/>
      <c r="ARI143" s="30"/>
      <c r="ARJ143" s="30"/>
      <c r="ARK143" s="30"/>
      <c r="ARL143" s="30"/>
      <c r="ARM143" s="30"/>
      <c r="ARN143" s="30"/>
      <c r="ARO143" s="30"/>
      <c r="ARP143" s="30"/>
      <c r="ARQ143" s="30"/>
      <c r="ARR143" s="30"/>
      <c r="ARS143" s="30"/>
      <c r="ART143" s="30"/>
      <c r="ARU143" s="30"/>
      <c r="ARV143" s="30"/>
      <c r="ARW143" s="30"/>
      <c r="ARX143" s="30"/>
      <c r="ARY143" s="30"/>
      <c r="ARZ143" s="30"/>
      <c r="ASA143" s="30"/>
      <c r="ASB143" s="30"/>
      <c r="ASC143" s="30"/>
      <c r="ASD143" s="30"/>
      <c r="ASE143" s="30"/>
      <c r="ASF143" s="30"/>
      <c r="ASG143" s="30"/>
      <c r="ASH143" s="30"/>
      <c r="ASI143" s="30"/>
      <c r="ASJ143" s="30"/>
      <c r="ASK143" s="30"/>
      <c r="ASL143" s="30"/>
      <c r="ASM143" s="30"/>
      <c r="ASN143" s="30"/>
      <c r="ASO143" s="30"/>
      <c r="ASP143" s="30"/>
      <c r="ASQ143" s="30"/>
      <c r="ASR143" s="30"/>
      <c r="ASS143" s="30"/>
      <c r="AST143" s="30"/>
      <c r="ASU143" s="30"/>
      <c r="ASV143" s="30"/>
      <c r="ASW143" s="30"/>
      <c r="ASX143" s="30"/>
      <c r="ASY143" s="30"/>
      <c r="ASZ143" s="30"/>
      <c r="ATA143" s="30"/>
      <c r="ATB143" s="30"/>
      <c r="ATC143" s="30"/>
      <c r="ATD143" s="30"/>
      <c r="ATE143" s="30"/>
      <c r="ATF143" s="30"/>
      <c r="ATG143" s="30"/>
      <c r="ATH143" s="30"/>
      <c r="ATI143" s="30"/>
      <c r="ATJ143" s="30"/>
      <c r="ATK143" s="30"/>
      <c r="ATL143" s="30"/>
      <c r="ATM143" s="30"/>
      <c r="ATN143" s="30"/>
      <c r="ATO143" s="30"/>
      <c r="ATP143" s="30"/>
      <c r="ATQ143" s="30"/>
      <c r="ATR143" s="30"/>
      <c r="ATS143" s="30"/>
      <c r="ATT143" s="30"/>
      <c r="ATU143" s="30"/>
      <c r="ATV143" s="30"/>
      <c r="ATW143" s="30"/>
      <c r="ATX143" s="30"/>
      <c r="ATY143" s="30"/>
      <c r="ATZ143" s="30"/>
      <c r="AUA143" s="30"/>
      <c r="AUB143" s="30"/>
      <c r="AUC143" s="30"/>
      <c r="AUD143" s="30"/>
      <c r="AUE143" s="30"/>
      <c r="AUF143" s="30"/>
      <c r="AUG143" s="30"/>
      <c r="AUH143" s="30"/>
      <c r="AUI143" s="30"/>
      <c r="AUJ143" s="30"/>
      <c r="AUK143" s="30"/>
      <c r="AUL143" s="30"/>
      <c r="AUM143" s="30"/>
      <c r="AUN143" s="30"/>
      <c r="AUO143" s="30"/>
      <c r="AUP143" s="30"/>
      <c r="AUQ143" s="30"/>
      <c r="AUR143" s="30"/>
      <c r="AUS143" s="30"/>
      <c r="AUT143" s="30"/>
      <c r="AUU143" s="30"/>
      <c r="AUV143" s="30"/>
      <c r="AUW143" s="30"/>
      <c r="AUX143" s="30"/>
      <c r="AUY143" s="30"/>
      <c r="AUZ143" s="30"/>
      <c r="AVA143" s="30"/>
      <c r="AVB143" s="30"/>
      <c r="AVC143" s="30"/>
      <c r="AVD143" s="30"/>
      <c r="AVE143" s="30"/>
      <c r="AVF143" s="30"/>
      <c r="AVG143" s="30"/>
      <c r="AVH143" s="30"/>
      <c r="AVI143" s="30"/>
      <c r="AVJ143" s="30"/>
      <c r="AVK143" s="30"/>
      <c r="AVL143" s="30"/>
      <c r="AVM143" s="30"/>
      <c r="AVN143" s="30"/>
      <c r="AVO143" s="30"/>
      <c r="AVP143" s="30"/>
      <c r="AVQ143" s="30"/>
      <c r="AVR143" s="30"/>
      <c r="AVS143" s="30"/>
      <c r="AVT143" s="30"/>
      <c r="AVU143" s="30"/>
      <c r="AVV143" s="30"/>
      <c r="AVW143" s="30"/>
      <c r="AVX143" s="30"/>
      <c r="AVY143" s="30"/>
      <c r="AVZ143" s="30"/>
      <c r="AWA143" s="30"/>
      <c r="AWB143" s="30"/>
      <c r="AWC143" s="30"/>
      <c r="AWD143" s="30"/>
      <c r="AWE143" s="30"/>
      <c r="AWF143" s="30"/>
      <c r="AWG143" s="30"/>
      <c r="AWH143" s="30"/>
      <c r="AWI143" s="30"/>
      <c r="AWJ143" s="30"/>
      <c r="AWK143" s="30"/>
      <c r="AWL143" s="30"/>
      <c r="AWM143" s="30"/>
      <c r="AWN143" s="30"/>
      <c r="AWO143" s="30"/>
      <c r="AWP143" s="30"/>
      <c r="AWQ143" s="30"/>
      <c r="AWR143" s="30"/>
      <c r="AWS143" s="30"/>
      <c r="AWT143" s="30"/>
      <c r="AWU143" s="30"/>
      <c r="AWV143" s="30"/>
      <c r="AWW143" s="30"/>
      <c r="AWX143" s="30"/>
      <c r="AWY143" s="30"/>
      <c r="AWZ143" s="30"/>
      <c r="AXA143" s="30"/>
      <c r="AXB143" s="30"/>
      <c r="AXC143" s="30"/>
      <c r="AXD143" s="30"/>
      <c r="AXE143" s="30"/>
      <c r="AXF143" s="30"/>
      <c r="AXG143" s="30"/>
      <c r="AXH143" s="30"/>
      <c r="AXI143" s="30"/>
      <c r="AXJ143" s="30"/>
      <c r="AXK143" s="30"/>
      <c r="AXL143" s="30"/>
      <c r="AXM143" s="30"/>
      <c r="AXN143" s="30"/>
      <c r="AXO143" s="30"/>
      <c r="AXP143" s="30"/>
      <c r="AXQ143" s="30"/>
      <c r="AXR143" s="30"/>
      <c r="AXS143" s="30"/>
      <c r="AXT143" s="30"/>
      <c r="AXU143" s="30"/>
      <c r="AXV143" s="30"/>
      <c r="AXW143" s="30"/>
      <c r="AXX143" s="30"/>
      <c r="AXY143" s="30"/>
      <c r="AXZ143" s="30"/>
      <c r="AYA143" s="30"/>
      <c r="AYB143" s="30"/>
      <c r="AYC143" s="30"/>
      <c r="AYD143" s="30"/>
      <c r="AYE143" s="30"/>
      <c r="AYF143" s="30"/>
      <c r="AYG143" s="30"/>
      <c r="AYH143" s="30"/>
      <c r="AYI143" s="30"/>
      <c r="AYJ143" s="30"/>
      <c r="AYK143" s="30"/>
      <c r="AYL143" s="30"/>
      <c r="AYM143" s="30"/>
      <c r="AYN143" s="30"/>
      <c r="AYO143" s="30"/>
      <c r="AYP143" s="30"/>
      <c r="AYQ143" s="30"/>
      <c r="AYR143" s="30"/>
      <c r="AYS143" s="30"/>
      <c r="AYT143" s="30"/>
      <c r="AYU143" s="30"/>
      <c r="AYV143" s="30"/>
      <c r="AYW143" s="30"/>
      <c r="AYX143" s="30"/>
      <c r="AYY143" s="30"/>
      <c r="AYZ143" s="30"/>
      <c r="AZA143" s="30"/>
      <c r="AZB143" s="30"/>
      <c r="AZC143" s="30"/>
      <c r="AZD143" s="30"/>
      <c r="AZE143" s="30"/>
      <c r="AZF143" s="30"/>
      <c r="AZG143" s="30"/>
      <c r="AZH143" s="30"/>
      <c r="AZI143" s="30"/>
      <c r="AZJ143" s="30"/>
      <c r="AZK143" s="30"/>
      <c r="AZL143" s="30"/>
      <c r="AZM143" s="30"/>
      <c r="AZN143" s="30"/>
      <c r="AZO143" s="30"/>
      <c r="AZP143" s="30"/>
      <c r="AZQ143" s="30"/>
      <c r="AZR143" s="30"/>
      <c r="AZS143" s="30"/>
      <c r="AZT143" s="30"/>
      <c r="AZU143" s="30"/>
      <c r="AZV143" s="30"/>
      <c r="AZW143" s="30"/>
      <c r="AZX143" s="30"/>
      <c r="AZY143" s="30"/>
      <c r="AZZ143" s="30"/>
      <c r="BAA143" s="30"/>
      <c r="BAB143" s="30"/>
      <c r="BAC143" s="30"/>
      <c r="BAD143" s="30"/>
      <c r="BAE143" s="30"/>
      <c r="BAF143" s="30"/>
      <c r="BAG143" s="30"/>
      <c r="BAH143" s="30"/>
      <c r="BAI143" s="30"/>
      <c r="BAJ143" s="30"/>
      <c r="BAK143" s="30"/>
      <c r="BAL143" s="30"/>
      <c r="BAM143" s="30"/>
      <c r="BAN143" s="30"/>
      <c r="BAO143" s="30"/>
      <c r="BAP143" s="30"/>
      <c r="BAQ143" s="30"/>
      <c r="BAR143" s="30"/>
      <c r="BAS143" s="30"/>
      <c r="BAT143" s="30"/>
      <c r="BAU143" s="30"/>
      <c r="BAV143" s="30"/>
      <c r="BAW143" s="30"/>
      <c r="BAX143" s="30"/>
      <c r="BAY143" s="30"/>
      <c r="BAZ143" s="30"/>
      <c r="BBA143" s="30"/>
      <c r="BBB143" s="30"/>
      <c r="BBC143" s="30"/>
      <c r="BBD143" s="30"/>
      <c r="BBE143" s="30"/>
      <c r="BBF143" s="30"/>
      <c r="BBG143" s="30"/>
      <c r="BBH143" s="30"/>
      <c r="BBI143" s="30"/>
      <c r="BBJ143" s="30"/>
      <c r="BBK143" s="30"/>
      <c r="BBL143" s="30"/>
      <c r="BBM143" s="30"/>
      <c r="BBN143" s="30"/>
      <c r="BBO143" s="30"/>
      <c r="BBP143" s="30"/>
      <c r="BBQ143" s="30"/>
      <c r="BBR143" s="30"/>
      <c r="BBS143" s="30"/>
      <c r="BBT143" s="30"/>
      <c r="BBU143" s="30"/>
      <c r="BBV143" s="30"/>
      <c r="BBW143" s="30"/>
      <c r="BBX143" s="30"/>
      <c r="BBY143" s="30"/>
      <c r="BBZ143" s="30"/>
      <c r="BCA143" s="30"/>
      <c r="BCB143" s="30"/>
      <c r="BCC143" s="30"/>
      <c r="BCD143" s="30"/>
      <c r="BCE143" s="30"/>
      <c r="BCF143" s="30"/>
      <c r="BCG143" s="30"/>
      <c r="BCH143" s="30"/>
      <c r="BCI143" s="30"/>
      <c r="BCJ143" s="30"/>
      <c r="BCK143" s="30"/>
      <c r="BCL143" s="30"/>
      <c r="BCM143" s="30"/>
      <c r="BCN143" s="30"/>
      <c r="BCO143" s="30"/>
      <c r="BCP143" s="30"/>
      <c r="BCQ143" s="30"/>
      <c r="BCR143" s="30"/>
      <c r="BCS143" s="30"/>
      <c r="BCT143" s="30"/>
      <c r="BCU143" s="30"/>
      <c r="BCV143" s="30"/>
      <c r="BCW143" s="30"/>
      <c r="BCX143" s="30"/>
      <c r="BCY143" s="30"/>
      <c r="BCZ143" s="30"/>
      <c r="BDA143" s="30"/>
      <c r="BDB143" s="30"/>
      <c r="BDC143" s="30"/>
      <c r="BDD143" s="30"/>
      <c r="BDE143" s="30"/>
      <c r="BDF143" s="30"/>
      <c r="BDG143" s="30"/>
      <c r="BDH143" s="30"/>
      <c r="BDI143" s="30"/>
      <c r="BDJ143" s="30"/>
      <c r="BDK143" s="30"/>
      <c r="BDL143" s="30"/>
      <c r="BDM143" s="30"/>
      <c r="BDN143" s="30"/>
      <c r="BDO143" s="30"/>
      <c r="BDP143" s="30"/>
      <c r="BDQ143" s="30"/>
      <c r="BDR143" s="30"/>
      <c r="BDS143" s="30"/>
      <c r="BDT143" s="30"/>
      <c r="BDU143" s="30"/>
      <c r="BDV143" s="30"/>
      <c r="BDW143" s="30"/>
      <c r="BDX143" s="30"/>
      <c r="BDY143" s="30"/>
      <c r="BDZ143" s="30"/>
      <c r="BEA143" s="30"/>
      <c r="BEB143" s="30"/>
      <c r="BEC143" s="30"/>
      <c r="BED143" s="30"/>
      <c r="BEE143" s="30"/>
      <c r="BEF143" s="30"/>
      <c r="BEG143" s="30"/>
      <c r="BEH143" s="30"/>
      <c r="BEI143" s="30"/>
      <c r="BEJ143" s="30"/>
      <c r="BEK143" s="30"/>
      <c r="BEL143" s="30"/>
      <c r="BEM143" s="30"/>
      <c r="BEN143" s="30"/>
      <c r="BEO143" s="30"/>
      <c r="BEP143" s="30"/>
      <c r="BEQ143" s="30"/>
      <c r="BER143" s="30"/>
      <c r="BES143" s="30"/>
      <c r="BET143" s="30"/>
      <c r="BEU143" s="30"/>
      <c r="BEV143" s="30"/>
      <c r="BEW143" s="30"/>
      <c r="BEX143" s="30"/>
      <c r="BEY143" s="30"/>
      <c r="BEZ143" s="30"/>
      <c r="BFA143" s="30"/>
      <c r="BFB143" s="30"/>
      <c r="BFC143" s="30"/>
      <c r="BFD143" s="30"/>
      <c r="BFE143" s="30"/>
      <c r="BFF143" s="30"/>
      <c r="BFG143" s="30"/>
      <c r="BFH143" s="30"/>
      <c r="BFI143" s="30"/>
      <c r="BFJ143" s="30"/>
      <c r="BFK143" s="30"/>
      <c r="BFL143" s="30"/>
      <c r="BFM143" s="30"/>
      <c r="BFN143" s="30"/>
      <c r="BFO143" s="30"/>
      <c r="BFP143" s="30"/>
      <c r="BFQ143" s="30"/>
      <c r="BFR143" s="30"/>
      <c r="BFS143" s="30"/>
      <c r="BFT143" s="30"/>
      <c r="BFU143" s="30"/>
      <c r="BFV143" s="30"/>
      <c r="BFW143" s="30"/>
      <c r="BFX143" s="30"/>
      <c r="BFY143" s="30"/>
      <c r="BFZ143" s="30"/>
      <c r="BGA143" s="30"/>
      <c r="BGB143" s="30"/>
      <c r="BGC143" s="30"/>
      <c r="BGD143" s="30"/>
      <c r="BGE143" s="30"/>
      <c r="BGF143" s="30"/>
      <c r="BGG143" s="30"/>
      <c r="BGH143" s="30"/>
      <c r="BGI143" s="30"/>
      <c r="BGJ143" s="30"/>
      <c r="BGK143" s="30"/>
      <c r="BGL143" s="30"/>
      <c r="BGM143" s="30"/>
      <c r="BGN143" s="30"/>
      <c r="BGO143" s="30"/>
      <c r="BGP143" s="30"/>
      <c r="BGQ143" s="30"/>
      <c r="BGR143" s="30"/>
      <c r="BGS143" s="30"/>
      <c r="BGT143" s="30"/>
      <c r="BGU143" s="30"/>
      <c r="BGV143" s="30"/>
      <c r="BGW143" s="30"/>
      <c r="BGX143" s="30"/>
      <c r="BGY143" s="30"/>
      <c r="BGZ143" s="30"/>
      <c r="BHA143" s="30"/>
      <c r="BHB143" s="30"/>
      <c r="BHC143" s="30"/>
      <c r="BHD143" s="30"/>
      <c r="BHE143" s="30"/>
      <c r="BHF143" s="30"/>
      <c r="BHG143" s="30"/>
      <c r="BHH143" s="30"/>
      <c r="BHI143" s="30"/>
      <c r="BHJ143" s="30"/>
      <c r="BHK143" s="30"/>
      <c r="BHL143" s="30"/>
      <c r="BHM143" s="30"/>
      <c r="BHN143" s="30"/>
      <c r="BHO143" s="30"/>
      <c r="BHP143" s="30"/>
      <c r="BHQ143" s="30"/>
      <c r="BHR143" s="30"/>
      <c r="BHS143" s="30"/>
      <c r="BHT143" s="30"/>
      <c r="BHU143" s="30"/>
      <c r="BHV143" s="30"/>
      <c r="BHW143" s="30"/>
      <c r="BHX143" s="30"/>
      <c r="BHY143" s="30"/>
      <c r="BHZ143" s="30"/>
      <c r="BIA143" s="30"/>
      <c r="BIB143" s="30"/>
      <c r="BIC143" s="30"/>
      <c r="BID143" s="30"/>
      <c r="BIE143" s="30"/>
      <c r="BIF143" s="30"/>
      <c r="BIG143" s="30"/>
      <c r="BIH143" s="30"/>
      <c r="BII143" s="30"/>
      <c r="BIJ143" s="30"/>
      <c r="BIK143" s="30"/>
      <c r="BIL143" s="30"/>
      <c r="BIM143" s="30"/>
      <c r="BIN143" s="30"/>
      <c r="BIO143" s="30"/>
      <c r="BIP143" s="30"/>
      <c r="BIQ143" s="30"/>
      <c r="BIR143" s="30"/>
      <c r="BIS143" s="30"/>
      <c r="BIT143" s="30"/>
      <c r="BIU143" s="30"/>
      <c r="BIV143" s="30"/>
      <c r="BIW143" s="30"/>
      <c r="BIX143" s="30"/>
      <c r="BIY143" s="30"/>
      <c r="BIZ143" s="30"/>
      <c r="BJA143" s="30"/>
      <c r="BJB143" s="30"/>
      <c r="BJC143" s="30"/>
      <c r="BJD143" s="30"/>
      <c r="BJE143" s="30"/>
      <c r="BJF143" s="30"/>
      <c r="BJG143" s="30"/>
      <c r="BJH143" s="30"/>
      <c r="BJI143" s="30"/>
      <c r="BJJ143" s="30"/>
      <c r="BJK143" s="30"/>
      <c r="BJL143" s="30"/>
      <c r="BJM143" s="30"/>
      <c r="BJN143" s="30"/>
      <c r="BJO143" s="30"/>
      <c r="BJP143" s="30"/>
      <c r="BJQ143" s="30"/>
      <c r="BJR143" s="30"/>
      <c r="BJS143" s="30"/>
      <c r="BJT143" s="30"/>
      <c r="BJU143" s="30"/>
      <c r="BJV143" s="30"/>
      <c r="BJW143" s="30"/>
      <c r="BJX143" s="30"/>
      <c r="BJY143" s="30"/>
      <c r="BJZ143" s="30"/>
      <c r="BKA143" s="30"/>
      <c r="BKB143" s="30"/>
      <c r="BKC143" s="30"/>
      <c r="BKD143" s="30"/>
      <c r="BKE143" s="30"/>
      <c r="BKF143" s="30"/>
      <c r="BKG143" s="30"/>
      <c r="BKH143" s="30"/>
      <c r="BKI143" s="30"/>
      <c r="BKJ143" s="30"/>
      <c r="BKK143" s="30"/>
      <c r="BKL143" s="30"/>
      <c r="BKM143" s="30"/>
      <c r="BKN143" s="30"/>
      <c r="BKO143" s="30"/>
      <c r="BKP143" s="30"/>
      <c r="BKQ143" s="30"/>
      <c r="BKR143" s="30"/>
      <c r="BKS143" s="30"/>
      <c r="BKT143" s="30"/>
      <c r="BKU143" s="30"/>
      <c r="BKV143" s="30"/>
      <c r="BKW143" s="30"/>
      <c r="BKX143" s="30"/>
      <c r="BKY143" s="30"/>
      <c r="BKZ143" s="30"/>
      <c r="BLA143" s="30"/>
      <c r="BLB143" s="30"/>
      <c r="BLC143" s="30"/>
      <c r="BLD143" s="30"/>
      <c r="BLE143" s="30"/>
      <c r="BLF143" s="30"/>
      <c r="BLG143" s="30"/>
      <c r="BLH143" s="30"/>
      <c r="BLI143" s="30"/>
      <c r="BLJ143" s="30"/>
      <c r="BLK143" s="30"/>
      <c r="BLL143" s="30"/>
      <c r="BLM143" s="30"/>
      <c r="BLN143" s="30"/>
      <c r="BLO143" s="30"/>
      <c r="BLP143" s="30"/>
      <c r="BLQ143" s="30"/>
      <c r="BLR143" s="30"/>
      <c r="BLS143" s="30"/>
      <c r="BLT143" s="30"/>
      <c r="BLU143" s="30"/>
      <c r="BLV143" s="30"/>
      <c r="BLW143" s="30"/>
      <c r="BLX143" s="30"/>
      <c r="BLY143" s="30"/>
      <c r="BLZ143" s="30"/>
      <c r="BMA143" s="30"/>
      <c r="BMB143" s="30"/>
      <c r="BMC143" s="30"/>
      <c r="BMD143" s="30"/>
      <c r="BME143" s="30"/>
      <c r="BMF143" s="30"/>
      <c r="BMG143" s="30"/>
      <c r="BMH143" s="30"/>
      <c r="BMI143" s="30"/>
      <c r="BMJ143" s="30"/>
      <c r="BMK143" s="30"/>
      <c r="BML143" s="30"/>
      <c r="BMM143" s="30"/>
      <c r="BMN143" s="30"/>
      <c r="BMO143" s="30"/>
      <c r="BMP143" s="30"/>
      <c r="BMQ143" s="30"/>
      <c r="BMR143" s="30"/>
      <c r="BMS143" s="30"/>
      <c r="BMT143" s="30"/>
      <c r="BMU143" s="30"/>
      <c r="BMV143" s="30"/>
      <c r="BMW143" s="30"/>
      <c r="BMX143" s="30"/>
      <c r="BMY143" s="30"/>
      <c r="BMZ143" s="30"/>
      <c r="BNA143" s="30"/>
      <c r="BNB143" s="30"/>
      <c r="BNC143" s="30"/>
      <c r="BND143" s="30"/>
      <c r="BNE143" s="30"/>
      <c r="BNF143" s="30"/>
      <c r="BNG143" s="30"/>
      <c r="BNH143" s="30"/>
      <c r="BNI143" s="30"/>
      <c r="BNJ143" s="30"/>
      <c r="BNK143" s="30"/>
      <c r="BNL143" s="30"/>
      <c r="BNM143" s="30"/>
      <c r="BNN143" s="30"/>
      <c r="BNO143" s="30"/>
      <c r="BNP143" s="30"/>
      <c r="BNQ143" s="30"/>
      <c r="BNR143" s="30"/>
      <c r="BNS143" s="30"/>
      <c r="BNT143" s="30"/>
      <c r="BNU143" s="30"/>
      <c r="BNV143" s="30"/>
      <c r="BNW143" s="30"/>
      <c r="BNX143" s="30"/>
      <c r="BNY143" s="30"/>
      <c r="BNZ143" s="30"/>
      <c r="BOA143" s="30"/>
      <c r="BOB143" s="30"/>
      <c r="BOC143" s="30"/>
      <c r="BOD143" s="30"/>
      <c r="BOE143" s="30"/>
      <c r="BOF143" s="30"/>
      <c r="BOG143" s="30"/>
      <c r="BOH143" s="30"/>
      <c r="BOI143" s="30"/>
      <c r="BOJ143" s="30"/>
      <c r="BOK143" s="30"/>
      <c r="BOL143" s="30"/>
      <c r="BOM143" s="30"/>
      <c r="BON143" s="30"/>
      <c r="BOO143" s="30"/>
      <c r="BOP143" s="30"/>
      <c r="BOQ143" s="30"/>
      <c r="BOR143" s="30"/>
      <c r="BOS143" s="30"/>
      <c r="BOT143" s="30"/>
      <c r="BOU143" s="30"/>
      <c r="BOV143" s="30"/>
      <c r="BOW143" s="30"/>
      <c r="BOX143" s="30"/>
      <c r="BOY143" s="30"/>
      <c r="BOZ143" s="30"/>
      <c r="BPA143" s="30"/>
      <c r="BPB143" s="30"/>
      <c r="BPC143" s="30"/>
      <c r="BPD143" s="30"/>
      <c r="BPE143" s="30"/>
      <c r="BPF143" s="30"/>
      <c r="BPG143" s="30"/>
      <c r="BPH143" s="30"/>
      <c r="BPI143" s="30"/>
      <c r="BPJ143" s="30"/>
      <c r="BPK143" s="30"/>
      <c r="BPL143" s="30"/>
      <c r="BPM143" s="30"/>
      <c r="BPN143" s="30"/>
      <c r="BPO143" s="30"/>
      <c r="BPP143" s="30"/>
      <c r="BPQ143" s="30"/>
      <c r="BPR143" s="30"/>
      <c r="BPS143" s="30"/>
      <c r="BPT143" s="30"/>
      <c r="BPU143" s="30"/>
      <c r="BPV143" s="30"/>
      <c r="BPW143" s="30"/>
      <c r="BPX143" s="30"/>
      <c r="BPY143" s="30"/>
      <c r="BPZ143" s="30"/>
      <c r="BQA143" s="30"/>
      <c r="BQB143" s="30"/>
      <c r="BQC143" s="30"/>
      <c r="BQD143" s="30"/>
      <c r="BQE143" s="30"/>
      <c r="BQF143" s="30"/>
      <c r="BQG143" s="30"/>
      <c r="BQH143" s="30"/>
      <c r="BQI143" s="30"/>
      <c r="BQJ143" s="30"/>
      <c r="BQK143" s="30"/>
      <c r="BQL143" s="30"/>
      <c r="BQM143" s="30"/>
      <c r="BQN143" s="30"/>
      <c r="BQO143" s="30"/>
      <c r="BQP143" s="30"/>
      <c r="BQQ143" s="30"/>
      <c r="BQR143" s="30"/>
      <c r="BQS143" s="30"/>
      <c r="BQT143" s="30"/>
      <c r="BQU143" s="30"/>
      <c r="BQV143" s="30"/>
      <c r="BQW143" s="30"/>
      <c r="BQX143" s="30"/>
      <c r="BQY143" s="30"/>
      <c r="BQZ143" s="30"/>
      <c r="BRA143" s="30"/>
      <c r="BRB143" s="30"/>
      <c r="BRC143" s="30"/>
      <c r="BRD143" s="30"/>
      <c r="BRE143" s="30"/>
      <c r="BRF143" s="30"/>
      <c r="BRG143" s="30"/>
      <c r="BRH143" s="30"/>
      <c r="BRI143" s="30"/>
      <c r="BRJ143" s="30"/>
      <c r="BRK143" s="30"/>
      <c r="BRL143" s="30"/>
      <c r="BRM143" s="30"/>
      <c r="BRN143" s="30"/>
      <c r="BRO143" s="30"/>
      <c r="BRP143" s="30"/>
      <c r="BRQ143" s="30"/>
      <c r="BRR143" s="30"/>
      <c r="BRS143" s="30"/>
      <c r="BRT143" s="30"/>
      <c r="BRU143" s="30"/>
      <c r="BRV143" s="30"/>
      <c r="BRW143" s="30"/>
      <c r="BRX143" s="30"/>
      <c r="BRY143" s="30"/>
      <c r="BRZ143" s="30"/>
      <c r="BSA143" s="30"/>
      <c r="BSB143" s="30"/>
      <c r="BSC143" s="30"/>
      <c r="BSD143" s="30"/>
      <c r="BSE143" s="30"/>
      <c r="BSF143" s="30"/>
      <c r="BSG143" s="30"/>
      <c r="BSH143" s="30"/>
      <c r="BSI143" s="30"/>
      <c r="BSJ143" s="30"/>
      <c r="BSK143" s="30"/>
      <c r="BSL143" s="30"/>
      <c r="BSM143" s="30"/>
      <c r="BSN143" s="30"/>
      <c r="BSO143" s="30"/>
      <c r="BSP143" s="30"/>
      <c r="BSQ143" s="30"/>
      <c r="BSR143" s="30"/>
      <c r="BSS143" s="30"/>
      <c r="BST143" s="30"/>
      <c r="BSU143" s="30"/>
      <c r="BSV143" s="30"/>
      <c r="BSW143" s="30"/>
      <c r="BSX143" s="30"/>
      <c r="BSY143" s="30"/>
      <c r="BSZ143" s="30"/>
      <c r="BTA143" s="30"/>
      <c r="BTB143" s="30"/>
      <c r="BTC143" s="30"/>
      <c r="BTD143" s="30"/>
      <c r="BTE143" s="30"/>
      <c r="BTF143" s="30"/>
      <c r="BTG143" s="30"/>
      <c r="BTH143" s="30"/>
      <c r="BTI143" s="30"/>
      <c r="BTJ143" s="30"/>
      <c r="BTK143" s="30"/>
      <c r="BTL143" s="30"/>
      <c r="BTM143" s="30"/>
      <c r="BTN143" s="30"/>
      <c r="BTO143" s="30"/>
      <c r="BTP143" s="30"/>
      <c r="BTQ143" s="30"/>
      <c r="BTR143" s="30"/>
      <c r="BTS143" s="30"/>
      <c r="BTT143" s="30"/>
      <c r="BTU143" s="30"/>
      <c r="BTV143" s="30"/>
      <c r="BTW143" s="30"/>
      <c r="BTX143" s="30"/>
      <c r="BTY143" s="30"/>
      <c r="BTZ143" s="30"/>
      <c r="BUA143" s="30"/>
      <c r="BUB143" s="30"/>
      <c r="BUC143" s="30"/>
      <c r="BUD143" s="30"/>
      <c r="BUE143" s="30"/>
      <c r="BUF143" s="30"/>
      <c r="BUG143" s="30"/>
      <c r="BUH143" s="30"/>
      <c r="BUI143" s="30"/>
      <c r="BUJ143" s="30"/>
      <c r="BUK143" s="30"/>
      <c r="BUL143" s="30"/>
      <c r="BUM143" s="30"/>
      <c r="BUN143" s="30"/>
      <c r="BUO143" s="30"/>
      <c r="BUP143" s="30"/>
      <c r="BUQ143" s="30"/>
      <c r="BUR143" s="30"/>
      <c r="BUS143" s="30"/>
      <c r="BUT143" s="30"/>
      <c r="BUU143" s="30"/>
      <c r="BUV143" s="30"/>
      <c r="BUW143" s="30"/>
      <c r="BUX143" s="30"/>
      <c r="BUY143" s="30"/>
      <c r="BUZ143" s="30"/>
      <c r="BVA143" s="30"/>
      <c r="BVB143" s="30"/>
      <c r="BVC143" s="30"/>
      <c r="BVD143" s="30"/>
      <c r="BVE143" s="30"/>
      <c r="BVF143" s="30"/>
      <c r="BVG143" s="30"/>
      <c r="BVH143" s="30"/>
      <c r="BVI143" s="30"/>
      <c r="BVJ143" s="30"/>
      <c r="BVK143" s="30"/>
      <c r="BVL143" s="30"/>
      <c r="BVM143" s="30"/>
      <c r="BVN143" s="30"/>
      <c r="BVO143" s="30"/>
      <c r="BVP143" s="30"/>
      <c r="BVQ143" s="30"/>
      <c r="BVR143" s="30"/>
      <c r="BVS143" s="30"/>
      <c r="BVT143" s="30"/>
      <c r="BVU143" s="30"/>
      <c r="BVV143" s="30"/>
      <c r="BVW143" s="30"/>
      <c r="BVX143" s="30"/>
      <c r="BVY143" s="30"/>
      <c r="BVZ143" s="30"/>
      <c r="BWA143" s="30"/>
      <c r="BWB143" s="30"/>
      <c r="BWC143" s="30"/>
      <c r="BWD143" s="30"/>
      <c r="BWE143" s="30"/>
      <c r="BWF143" s="30"/>
      <c r="BWG143" s="30"/>
      <c r="BWH143" s="30"/>
      <c r="BWI143" s="30"/>
      <c r="BWJ143" s="30"/>
      <c r="BWK143" s="30"/>
      <c r="BWL143" s="30"/>
      <c r="BWM143" s="30"/>
      <c r="BWN143" s="30"/>
      <c r="BWO143" s="30"/>
      <c r="BWP143" s="30"/>
      <c r="BWQ143" s="30"/>
      <c r="BWR143" s="30"/>
      <c r="BWS143" s="30"/>
      <c r="BWT143" s="30"/>
      <c r="BWU143" s="30"/>
      <c r="BWV143" s="30"/>
      <c r="BWW143" s="30"/>
      <c r="BWX143" s="30"/>
      <c r="BWY143" s="30"/>
      <c r="BWZ143" s="30"/>
      <c r="BXA143" s="30"/>
      <c r="BXB143" s="30"/>
      <c r="BXC143" s="30"/>
      <c r="BXD143" s="30"/>
      <c r="BXE143" s="30"/>
      <c r="BXF143" s="30"/>
      <c r="BXG143" s="30"/>
      <c r="BXH143" s="30"/>
      <c r="BXI143" s="30"/>
      <c r="BXJ143" s="30"/>
      <c r="BXK143" s="30"/>
      <c r="BXL143" s="30"/>
      <c r="BXM143" s="30"/>
      <c r="BXN143" s="30"/>
      <c r="BXO143" s="30"/>
      <c r="BXP143" s="30"/>
      <c r="BXQ143" s="30"/>
      <c r="BXR143" s="30"/>
      <c r="BXS143" s="30"/>
      <c r="BXT143" s="30"/>
      <c r="BXU143" s="30"/>
      <c r="BXV143" s="30"/>
      <c r="BXW143" s="30"/>
      <c r="BXX143" s="30"/>
      <c r="BXY143" s="30"/>
      <c r="BXZ143" s="30"/>
      <c r="BYA143" s="30"/>
      <c r="BYB143" s="30"/>
      <c r="BYC143" s="30"/>
      <c r="BYD143" s="30"/>
      <c r="BYE143" s="30"/>
      <c r="BYF143" s="30"/>
      <c r="BYG143" s="30"/>
      <c r="BYH143" s="30"/>
      <c r="BYI143" s="30"/>
      <c r="BYJ143" s="30"/>
      <c r="BYK143" s="30"/>
      <c r="BYL143" s="30"/>
      <c r="BYM143" s="30"/>
      <c r="BYN143" s="30"/>
      <c r="BYO143" s="30"/>
      <c r="BYP143" s="30"/>
      <c r="BYQ143" s="30"/>
      <c r="BYR143" s="30"/>
      <c r="BYS143" s="30"/>
      <c r="BYT143" s="30"/>
      <c r="BYU143" s="30"/>
      <c r="BYV143" s="30"/>
      <c r="BYW143" s="30"/>
      <c r="BYX143" s="30"/>
      <c r="BYY143" s="30"/>
      <c r="BYZ143" s="30"/>
      <c r="BZA143" s="30"/>
      <c r="BZB143" s="30"/>
      <c r="BZC143" s="30"/>
      <c r="BZD143" s="30"/>
      <c r="BZE143" s="30"/>
      <c r="BZF143" s="30"/>
      <c r="BZG143" s="30"/>
      <c r="BZH143" s="30"/>
      <c r="BZI143" s="30"/>
      <c r="BZJ143" s="30"/>
      <c r="BZK143" s="30"/>
      <c r="BZL143" s="30"/>
      <c r="BZM143" s="30"/>
      <c r="BZN143" s="30"/>
      <c r="BZO143" s="30"/>
      <c r="BZP143" s="30"/>
      <c r="BZQ143" s="30"/>
      <c r="BZR143" s="30"/>
      <c r="BZS143" s="30"/>
      <c r="BZT143" s="30"/>
      <c r="BZU143" s="30"/>
      <c r="BZV143" s="30"/>
      <c r="BZW143" s="30"/>
      <c r="BZX143" s="30"/>
      <c r="BZY143" s="30"/>
      <c r="BZZ143" s="30"/>
      <c r="CAA143" s="30"/>
      <c r="CAB143" s="30"/>
      <c r="CAC143" s="30"/>
      <c r="CAD143" s="30"/>
      <c r="CAE143" s="30"/>
      <c r="CAF143" s="30"/>
      <c r="CAG143" s="30"/>
      <c r="CAH143" s="30"/>
      <c r="CAI143" s="30"/>
      <c r="CAJ143" s="30"/>
      <c r="CAK143" s="30"/>
      <c r="CAL143" s="30"/>
      <c r="CAM143" s="30"/>
      <c r="CAN143" s="30"/>
      <c r="CAO143" s="30"/>
      <c r="CAP143" s="30"/>
      <c r="CAQ143" s="30"/>
      <c r="CAR143" s="30"/>
      <c r="CAS143" s="30"/>
      <c r="CAT143" s="30"/>
      <c r="CAU143" s="30"/>
      <c r="CAV143" s="30"/>
      <c r="CAW143" s="30"/>
      <c r="CAX143" s="30"/>
      <c r="CAY143" s="30"/>
      <c r="CAZ143" s="30"/>
      <c r="CBA143" s="30"/>
      <c r="CBB143" s="30"/>
      <c r="CBC143" s="30"/>
      <c r="CBD143" s="30"/>
      <c r="CBE143" s="30"/>
      <c r="CBF143" s="30"/>
      <c r="CBG143" s="30"/>
      <c r="CBH143" s="30"/>
      <c r="CBI143" s="30"/>
      <c r="CBJ143" s="30"/>
      <c r="CBK143" s="30"/>
      <c r="CBL143" s="30"/>
      <c r="CBM143" s="30"/>
      <c r="CBN143" s="30"/>
      <c r="CBO143" s="30"/>
      <c r="CBP143" s="30"/>
      <c r="CBQ143" s="30"/>
      <c r="CBR143" s="30"/>
      <c r="CBS143" s="30"/>
      <c r="CBT143" s="30"/>
      <c r="CBU143" s="30"/>
      <c r="CBV143" s="30"/>
      <c r="CBW143" s="30"/>
      <c r="CBX143" s="30"/>
      <c r="CBY143" s="30"/>
      <c r="CBZ143" s="30"/>
      <c r="CCA143" s="30"/>
      <c r="CCB143" s="30"/>
      <c r="CCC143" s="30"/>
      <c r="CCD143" s="30"/>
      <c r="CCE143" s="30"/>
      <c r="CCF143" s="30"/>
      <c r="CCG143" s="30"/>
      <c r="CCH143" s="30"/>
      <c r="CCI143" s="30"/>
      <c r="CCJ143" s="30"/>
      <c r="CCK143" s="30"/>
      <c r="CCL143" s="30"/>
      <c r="CCM143" s="30"/>
      <c r="CCN143" s="30"/>
      <c r="CCO143" s="30"/>
      <c r="CCP143" s="30"/>
      <c r="CCQ143" s="30"/>
      <c r="CCR143" s="30"/>
      <c r="CCS143" s="30"/>
      <c r="CCT143" s="30"/>
      <c r="CCU143" s="30"/>
      <c r="CCV143" s="30"/>
      <c r="CCW143" s="30"/>
      <c r="CCX143" s="30"/>
      <c r="CCY143" s="30"/>
      <c r="CCZ143" s="30"/>
      <c r="CDA143" s="30"/>
      <c r="CDB143" s="30"/>
      <c r="CDC143" s="30"/>
      <c r="CDD143" s="30"/>
      <c r="CDE143" s="30"/>
      <c r="CDF143" s="30"/>
      <c r="CDG143" s="30"/>
      <c r="CDH143" s="30"/>
      <c r="CDI143" s="30"/>
      <c r="CDJ143" s="30"/>
      <c r="CDK143" s="30"/>
      <c r="CDL143" s="30"/>
      <c r="CDM143" s="30"/>
      <c r="CDN143" s="30"/>
      <c r="CDO143" s="30"/>
      <c r="CDP143" s="30"/>
      <c r="CDQ143" s="30"/>
      <c r="CDR143" s="30"/>
      <c r="CDS143" s="30"/>
      <c r="CDT143" s="30"/>
      <c r="CDU143" s="30"/>
      <c r="CDV143" s="30"/>
      <c r="CDW143" s="30"/>
      <c r="CDX143" s="30"/>
      <c r="CDY143" s="30"/>
      <c r="CDZ143" s="30"/>
      <c r="CEA143" s="30"/>
      <c r="CEB143" s="30"/>
      <c r="CEC143" s="30"/>
      <c r="CED143" s="30"/>
      <c r="CEE143" s="30"/>
      <c r="CEF143" s="30"/>
      <c r="CEG143" s="30"/>
      <c r="CEH143" s="30"/>
      <c r="CEI143" s="30"/>
      <c r="CEJ143" s="30"/>
      <c r="CEK143" s="30"/>
      <c r="CEL143" s="30"/>
      <c r="CEM143" s="30"/>
      <c r="CEN143" s="30"/>
      <c r="CEO143" s="30"/>
      <c r="CEP143" s="30"/>
      <c r="CEQ143" s="30"/>
      <c r="CER143" s="30"/>
      <c r="CES143" s="30"/>
      <c r="CET143" s="30"/>
      <c r="CEU143" s="30"/>
      <c r="CEV143" s="30"/>
      <c r="CEW143" s="30"/>
      <c r="CEX143" s="30"/>
      <c r="CEY143" s="30"/>
      <c r="CEZ143" s="30"/>
      <c r="CFA143" s="30"/>
      <c r="CFB143" s="30"/>
      <c r="CFC143" s="30"/>
      <c r="CFD143" s="30"/>
      <c r="CFE143" s="30"/>
      <c r="CFF143" s="30"/>
      <c r="CFG143" s="30"/>
      <c r="CFH143" s="30"/>
      <c r="CFI143" s="30"/>
      <c r="CFJ143" s="30"/>
      <c r="CFK143" s="30"/>
      <c r="CFL143" s="30"/>
      <c r="CFM143" s="30"/>
      <c r="CFN143" s="30"/>
      <c r="CFO143" s="30"/>
      <c r="CFP143" s="30"/>
      <c r="CFQ143" s="30"/>
      <c r="CFR143" s="30"/>
      <c r="CFS143" s="30"/>
      <c r="CFT143" s="30"/>
      <c r="CFU143" s="30"/>
      <c r="CFV143" s="30"/>
      <c r="CFW143" s="30"/>
      <c r="CFX143" s="30"/>
      <c r="CFY143" s="30"/>
      <c r="CFZ143" s="30"/>
      <c r="CGA143" s="30"/>
      <c r="CGB143" s="30"/>
      <c r="CGC143" s="30"/>
      <c r="CGD143" s="30"/>
      <c r="CGE143" s="30"/>
      <c r="CGF143" s="30"/>
      <c r="CGG143" s="30"/>
      <c r="CGH143" s="30"/>
      <c r="CGI143" s="30"/>
      <c r="CGJ143" s="30"/>
      <c r="CGK143" s="30"/>
      <c r="CGL143" s="30"/>
      <c r="CGM143" s="30"/>
      <c r="CGN143" s="30"/>
      <c r="CGO143" s="30"/>
      <c r="CGP143" s="30"/>
      <c r="CGQ143" s="30"/>
      <c r="CGR143" s="30"/>
      <c r="CGS143" s="30"/>
      <c r="CGT143" s="30"/>
      <c r="CGU143" s="30"/>
      <c r="CGV143" s="30"/>
      <c r="CGW143" s="30"/>
      <c r="CGX143" s="30"/>
      <c r="CGY143" s="30"/>
      <c r="CGZ143" s="30"/>
      <c r="CHA143" s="30"/>
      <c r="CHB143" s="30"/>
      <c r="CHC143" s="30"/>
      <c r="CHD143" s="30"/>
      <c r="CHE143" s="30"/>
      <c r="CHF143" s="30"/>
      <c r="CHG143" s="30"/>
      <c r="CHH143" s="30"/>
      <c r="CHI143" s="30"/>
      <c r="CHJ143" s="30"/>
      <c r="CHK143" s="30"/>
      <c r="CHL143" s="30"/>
      <c r="CHM143" s="30"/>
      <c r="CHN143" s="30"/>
      <c r="CHO143" s="30"/>
      <c r="CHP143" s="30"/>
      <c r="CHQ143" s="30"/>
      <c r="CHR143" s="30"/>
      <c r="CHS143" s="30"/>
      <c r="CHT143" s="30"/>
      <c r="CHU143" s="30"/>
      <c r="CHV143" s="30"/>
      <c r="CHW143" s="30"/>
      <c r="CHX143" s="30"/>
      <c r="CHY143" s="30"/>
      <c r="CHZ143" s="30"/>
      <c r="CIA143" s="30"/>
      <c r="CIB143" s="30"/>
      <c r="CIC143" s="30"/>
      <c r="CID143" s="30"/>
      <c r="CIE143" s="30"/>
      <c r="CIF143" s="30"/>
      <c r="CIG143" s="30"/>
      <c r="CIH143" s="30"/>
      <c r="CII143" s="30"/>
      <c r="CIJ143" s="30"/>
      <c r="CIK143" s="30"/>
      <c r="CIL143" s="30"/>
      <c r="CIM143" s="30"/>
      <c r="CIN143" s="30"/>
      <c r="CIO143" s="30"/>
      <c r="CIP143" s="30"/>
      <c r="CIQ143" s="30"/>
      <c r="CIR143" s="30"/>
      <c r="CIS143" s="30"/>
      <c r="CIT143" s="30"/>
      <c r="CIU143" s="30"/>
      <c r="CIV143" s="30"/>
      <c r="CIW143" s="30"/>
      <c r="CIX143" s="30"/>
      <c r="CIY143" s="30"/>
      <c r="CIZ143" s="30"/>
      <c r="CJA143" s="30"/>
      <c r="CJB143" s="30"/>
      <c r="CJC143" s="30"/>
      <c r="CJD143" s="30"/>
      <c r="CJE143" s="30"/>
      <c r="CJF143" s="30"/>
      <c r="CJG143" s="30"/>
      <c r="CJH143" s="30"/>
      <c r="CJI143" s="30"/>
      <c r="CJJ143" s="30"/>
      <c r="CJK143" s="30"/>
      <c r="CJL143" s="30"/>
      <c r="CJM143" s="30"/>
      <c r="CJN143" s="30"/>
      <c r="CJO143" s="30"/>
      <c r="CJP143" s="30"/>
      <c r="CJQ143" s="30"/>
      <c r="CJR143" s="30"/>
      <c r="CJS143" s="30"/>
      <c r="CJT143" s="30"/>
      <c r="CJU143" s="30"/>
      <c r="CJV143" s="30"/>
      <c r="CJW143" s="30"/>
      <c r="CJX143" s="30"/>
      <c r="CJY143" s="30"/>
      <c r="CJZ143" s="30"/>
      <c r="CKA143" s="30"/>
      <c r="CKB143" s="30"/>
      <c r="CKC143" s="30"/>
      <c r="CKD143" s="30"/>
      <c r="CKE143" s="30"/>
      <c r="CKF143" s="30"/>
      <c r="CKG143" s="30"/>
      <c r="CKH143" s="30"/>
      <c r="CKI143" s="30"/>
      <c r="CKJ143" s="30"/>
      <c r="CKK143" s="30"/>
      <c r="CKL143" s="30"/>
      <c r="CKM143" s="30"/>
      <c r="CKN143" s="30"/>
      <c r="CKO143" s="30"/>
      <c r="CKP143" s="30"/>
      <c r="CKQ143" s="30"/>
      <c r="CKR143" s="30"/>
      <c r="CKS143" s="30"/>
      <c r="CKT143" s="30"/>
      <c r="CKU143" s="30"/>
      <c r="CKV143" s="30"/>
      <c r="CKW143" s="30"/>
      <c r="CKX143" s="30"/>
      <c r="CKY143" s="30"/>
      <c r="CKZ143" s="30"/>
      <c r="CLA143" s="30"/>
      <c r="CLB143" s="30"/>
      <c r="CLC143" s="30"/>
      <c r="CLD143" s="30"/>
      <c r="CLE143" s="30"/>
      <c r="CLF143" s="30"/>
      <c r="CLG143" s="30"/>
      <c r="CLH143" s="30"/>
      <c r="CLI143" s="30"/>
      <c r="CLJ143" s="30"/>
      <c r="CLK143" s="30"/>
      <c r="CLL143" s="30"/>
      <c r="CLM143" s="30"/>
      <c r="CLN143" s="30"/>
      <c r="CLO143" s="30"/>
      <c r="CLP143" s="30"/>
      <c r="CLQ143" s="30"/>
      <c r="CLR143" s="30"/>
      <c r="CLS143" s="30"/>
      <c r="CLT143" s="30"/>
      <c r="CLU143" s="30"/>
      <c r="CLV143" s="30"/>
      <c r="CLW143" s="30"/>
      <c r="CLX143" s="30"/>
      <c r="CLY143" s="30"/>
      <c r="CLZ143" s="30"/>
      <c r="CMA143" s="30"/>
      <c r="CMB143" s="30"/>
      <c r="CMC143" s="30"/>
      <c r="CMD143" s="30"/>
      <c r="CME143" s="30"/>
      <c r="CMF143" s="30"/>
      <c r="CMG143" s="30"/>
      <c r="CMH143" s="30"/>
      <c r="CMI143" s="30"/>
      <c r="CMJ143" s="30"/>
      <c r="CMK143" s="30"/>
      <c r="CML143" s="30"/>
      <c r="CMM143" s="30"/>
      <c r="CMN143" s="30"/>
      <c r="CMO143" s="30"/>
      <c r="CMP143" s="30"/>
      <c r="CMQ143" s="30"/>
      <c r="CMR143" s="30"/>
      <c r="CMS143" s="30"/>
      <c r="CMT143" s="30"/>
      <c r="CMU143" s="30"/>
      <c r="CMV143" s="30"/>
      <c r="CMW143" s="30"/>
      <c r="CMX143" s="30"/>
      <c r="CMY143" s="30"/>
      <c r="CMZ143" s="30"/>
      <c r="CNA143" s="30"/>
      <c r="CNB143" s="30"/>
      <c r="CNC143" s="30"/>
      <c r="CND143" s="30"/>
      <c r="CNE143" s="30"/>
      <c r="CNF143" s="30"/>
      <c r="CNG143" s="30"/>
      <c r="CNH143" s="30"/>
      <c r="CNI143" s="30"/>
      <c r="CNJ143" s="30"/>
      <c r="CNK143" s="30"/>
      <c r="CNL143" s="30"/>
      <c r="CNM143" s="30"/>
      <c r="CNN143" s="30"/>
      <c r="CNO143" s="30"/>
      <c r="CNP143" s="30"/>
      <c r="CNQ143" s="30"/>
      <c r="CNR143" s="30"/>
      <c r="CNS143" s="30"/>
      <c r="CNT143" s="30"/>
      <c r="CNU143" s="30"/>
      <c r="CNV143" s="30"/>
      <c r="CNW143" s="30"/>
      <c r="CNX143" s="30"/>
      <c r="CNY143" s="30"/>
      <c r="CNZ143" s="30"/>
      <c r="COA143" s="30"/>
      <c r="COB143" s="30"/>
      <c r="COC143" s="30"/>
      <c r="COD143" s="30"/>
      <c r="COE143" s="30"/>
      <c r="COF143" s="30"/>
      <c r="COG143" s="30"/>
      <c r="COH143" s="30"/>
      <c r="COI143" s="30"/>
      <c r="COJ143" s="30"/>
      <c r="COK143" s="30"/>
      <c r="COL143" s="30"/>
      <c r="COM143" s="30"/>
      <c r="CON143" s="30"/>
      <c r="COO143" s="30"/>
      <c r="COP143" s="30"/>
      <c r="COQ143" s="30"/>
      <c r="COR143" s="30"/>
      <c r="COS143" s="30"/>
      <c r="COT143" s="30"/>
      <c r="COU143" s="30"/>
      <c r="COV143" s="30"/>
      <c r="COW143" s="30"/>
      <c r="COX143" s="30"/>
      <c r="COY143" s="30"/>
      <c r="COZ143" s="30"/>
      <c r="CPA143" s="30"/>
      <c r="CPB143" s="30"/>
      <c r="CPC143" s="30"/>
      <c r="CPD143" s="30"/>
      <c r="CPE143" s="30"/>
      <c r="CPF143" s="30"/>
      <c r="CPG143" s="30"/>
      <c r="CPH143" s="30"/>
      <c r="CPI143" s="30"/>
      <c r="CPJ143" s="30"/>
      <c r="CPK143" s="30"/>
      <c r="CPL143" s="30"/>
      <c r="CPM143" s="30"/>
      <c r="CPN143" s="30"/>
      <c r="CPO143" s="30"/>
      <c r="CPP143" s="30"/>
      <c r="CPQ143" s="30"/>
      <c r="CPR143" s="30"/>
      <c r="CPS143" s="30"/>
      <c r="CPT143" s="30"/>
      <c r="CPU143" s="30"/>
      <c r="CPV143" s="30"/>
      <c r="CPW143" s="30"/>
      <c r="CPX143" s="30"/>
      <c r="CPY143" s="30"/>
      <c r="CPZ143" s="30"/>
      <c r="CQA143" s="30"/>
      <c r="CQB143" s="30"/>
      <c r="CQC143" s="30"/>
      <c r="CQD143" s="30"/>
      <c r="CQE143" s="30"/>
      <c r="CQF143" s="30"/>
      <c r="CQG143" s="30"/>
      <c r="CQH143" s="30"/>
      <c r="CQI143" s="30"/>
      <c r="CQJ143" s="30"/>
      <c r="CQK143" s="30"/>
      <c r="CQL143" s="30"/>
      <c r="CQM143" s="30"/>
      <c r="CQN143" s="30"/>
      <c r="CQO143" s="30"/>
      <c r="CQP143" s="30"/>
      <c r="CQQ143" s="30"/>
      <c r="CQR143" s="30"/>
      <c r="CQS143" s="30"/>
      <c r="CQT143" s="30"/>
      <c r="CQU143" s="30"/>
      <c r="CQV143" s="30"/>
      <c r="CQW143" s="30"/>
      <c r="CQX143" s="30"/>
      <c r="CQY143" s="30"/>
      <c r="CQZ143" s="30"/>
      <c r="CRA143" s="30"/>
      <c r="CRB143" s="30"/>
      <c r="CRC143" s="30"/>
      <c r="CRD143" s="30"/>
      <c r="CRE143" s="30"/>
      <c r="CRF143" s="30"/>
      <c r="CRG143" s="30"/>
      <c r="CRH143" s="30"/>
      <c r="CRI143" s="30"/>
      <c r="CRJ143" s="30"/>
      <c r="CRK143" s="30"/>
      <c r="CRL143" s="30"/>
      <c r="CRM143" s="30"/>
      <c r="CRN143" s="30"/>
      <c r="CRO143" s="30"/>
      <c r="CRP143" s="30"/>
      <c r="CRQ143" s="30"/>
      <c r="CRR143" s="30"/>
      <c r="CRS143" s="30"/>
      <c r="CRT143" s="30"/>
      <c r="CRU143" s="30"/>
      <c r="CRV143" s="30"/>
      <c r="CRW143" s="30"/>
      <c r="CRX143" s="30"/>
      <c r="CRY143" s="30"/>
      <c r="CRZ143" s="30"/>
      <c r="CSA143" s="30"/>
      <c r="CSB143" s="30"/>
      <c r="CSC143" s="30"/>
      <c r="CSD143" s="30"/>
      <c r="CSE143" s="30"/>
      <c r="CSF143" s="30"/>
      <c r="CSG143" s="30"/>
      <c r="CSH143" s="30"/>
      <c r="CSI143" s="30"/>
      <c r="CSJ143" s="30"/>
      <c r="CSK143" s="30"/>
      <c r="CSL143" s="30"/>
      <c r="CSM143" s="30"/>
      <c r="CSN143" s="30"/>
      <c r="CSO143" s="30"/>
      <c r="CSP143" s="30"/>
      <c r="CSQ143" s="30"/>
      <c r="CSR143" s="30"/>
      <c r="CSS143" s="30"/>
      <c r="CST143" s="30"/>
      <c r="CSU143" s="30"/>
      <c r="CSV143" s="30"/>
      <c r="CSW143" s="30"/>
      <c r="CSX143" s="30"/>
      <c r="CSY143" s="30"/>
      <c r="CSZ143" s="30"/>
      <c r="CTA143" s="30"/>
      <c r="CTB143" s="30"/>
      <c r="CTC143" s="30"/>
      <c r="CTD143" s="30"/>
      <c r="CTE143" s="30"/>
      <c r="CTF143" s="30"/>
      <c r="CTG143" s="30"/>
      <c r="CTH143" s="30"/>
      <c r="CTI143" s="30"/>
      <c r="CTJ143" s="30"/>
      <c r="CTK143" s="30"/>
      <c r="CTL143" s="30"/>
      <c r="CTM143" s="30"/>
      <c r="CTN143" s="30"/>
      <c r="CTO143" s="30"/>
      <c r="CTP143" s="30"/>
      <c r="CTQ143" s="30"/>
      <c r="CTR143" s="30"/>
      <c r="CTS143" s="30"/>
      <c r="CTT143" s="30"/>
      <c r="CTU143" s="30"/>
      <c r="CTV143" s="30"/>
      <c r="CTW143" s="30"/>
      <c r="CTX143" s="30"/>
      <c r="CTY143" s="30"/>
      <c r="CTZ143" s="30"/>
      <c r="CUA143" s="30"/>
      <c r="CUB143" s="30"/>
      <c r="CUC143" s="30"/>
      <c r="CUD143" s="30"/>
      <c r="CUE143" s="30"/>
      <c r="CUF143" s="30"/>
      <c r="CUG143" s="30"/>
      <c r="CUH143" s="30"/>
      <c r="CUI143" s="30"/>
      <c r="CUJ143" s="30"/>
      <c r="CUK143" s="30"/>
      <c r="CUL143" s="30"/>
      <c r="CUM143" s="30"/>
      <c r="CUN143" s="30"/>
      <c r="CUO143" s="30"/>
      <c r="CUP143" s="30"/>
      <c r="CUQ143" s="30"/>
      <c r="CUR143" s="30"/>
      <c r="CUS143" s="30"/>
      <c r="CUT143" s="30"/>
      <c r="CUU143" s="30"/>
      <c r="CUV143" s="30"/>
      <c r="CUW143" s="30"/>
      <c r="CUX143" s="30"/>
      <c r="CUY143" s="30"/>
      <c r="CUZ143" s="30"/>
      <c r="CVA143" s="30"/>
      <c r="CVB143" s="30"/>
      <c r="CVC143" s="30"/>
      <c r="CVD143" s="30"/>
      <c r="CVE143" s="30"/>
      <c r="CVF143" s="30"/>
      <c r="CVG143" s="30"/>
      <c r="CVH143" s="30"/>
      <c r="CVI143" s="30"/>
      <c r="CVJ143" s="30"/>
      <c r="CVK143" s="30"/>
      <c r="CVL143" s="30"/>
      <c r="CVM143" s="30"/>
      <c r="CVN143" s="30"/>
      <c r="CVO143" s="30"/>
      <c r="CVP143" s="30"/>
      <c r="CVQ143" s="30"/>
      <c r="CVR143" s="30"/>
      <c r="CVS143" s="30"/>
      <c r="CVT143" s="30"/>
      <c r="CVU143" s="30"/>
      <c r="CVV143" s="30"/>
      <c r="CVW143" s="30"/>
      <c r="CVX143" s="30"/>
      <c r="CVY143" s="30"/>
      <c r="CVZ143" s="30"/>
      <c r="CWA143" s="30"/>
      <c r="CWB143" s="30"/>
      <c r="CWC143" s="30"/>
      <c r="CWD143" s="30"/>
      <c r="CWE143" s="30"/>
      <c r="CWF143" s="30"/>
      <c r="CWG143" s="30"/>
      <c r="CWH143" s="30"/>
      <c r="CWI143" s="30"/>
      <c r="CWJ143" s="30"/>
      <c r="CWK143" s="30"/>
      <c r="CWL143" s="30"/>
      <c r="CWM143" s="30"/>
      <c r="CWN143" s="30"/>
      <c r="CWO143" s="30"/>
      <c r="CWP143" s="30"/>
      <c r="CWQ143" s="30"/>
      <c r="CWR143" s="30"/>
      <c r="CWS143" s="30"/>
      <c r="CWT143" s="30"/>
      <c r="CWU143" s="30"/>
      <c r="CWV143" s="30"/>
      <c r="CWW143" s="30"/>
      <c r="CWX143" s="30"/>
      <c r="CWY143" s="30"/>
      <c r="CWZ143" s="30"/>
      <c r="CXA143" s="30"/>
      <c r="CXB143" s="30"/>
      <c r="CXC143" s="30"/>
      <c r="CXD143" s="30"/>
      <c r="CXE143" s="30"/>
      <c r="CXF143" s="30"/>
      <c r="CXG143" s="30"/>
      <c r="CXH143" s="30"/>
      <c r="CXI143" s="30"/>
      <c r="CXJ143" s="30"/>
      <c r="CXK143" s="30"/>
      <c r="CXL143" s="30"/>
      <c r="CXM143" s="30"/>
      <c r="CXN143" s="30"/>
      <c r="CXO143" s="30"/>
      <c r="CXP143" s="30"/>
      <c r="CXQ143" s="30"/>
      <c r="CXR143" s="30"/>
      <c r="CXS143" s="30"/>
      <c r="CXT143" s="30"/>
      <c r="CXU143" s="30"/>
      <c r="CXV143" s="30"/>
      <c r="CXW143" s="30"/>
      <c r="CXX143" s="30"/>
      <c r="CXY143" s="30"/>
      <c r="CXZ143" s="30"/>
      <c r="CYA143" s="30"/>
      <c r="CYB143" s="30"/>
      <c r="CYC143" s="30"/>
      <c r="CYD143" s="30"/>
      <c r="CYE143" s="30"/>
      <c r="CYF143" s="30"/>
      <c r="CYG143" s="30"/>
      <c r="CYH143" s="30"/>
      <c r="CYI143" s="30"/>
      <c r="CYJ143" s="30"/>
      <c r="CYK143" s="30"/>
      <c r="CYL143" s="30"/>
      <c r="CYM143" s="30"/>
      <c r="CYN143" s="30"/>
      <c r="CYO143" s="30"/>
      <c r="CYP143" s="30"/>
      <c r="CYQ143" s="30"/>
      <c r="CYR143" s="30"/>
      <c r="CYS143" s="30"/>
      <c r="CYT143" s="30"/>
      <c r="CYU143" s="30"/>
      <c r="CYV143" s="30"/>
      <c r="CYW143" s="30"/>
      <c r="CYX143" s="30"/>
      <c r="CYY143" s="30"/>
      <c r="CYZ143" s="30"/>
      <c r="CZA143" s="30"/>
      <c r="CZB143" s="30"/>
      <c r="CZC143" s="30"/>
      <c r="CZD143" s="30"/>
      <c r="CZE143" s="30"/>
      <c r="CZF143" s="30"/>
      <c r="CZG143" s="30"/>
      <c r="CZH143" s="30"/>
      <c r="CZI143" s="30"/>
      <c r="CZJ143" s="30"/>
      <c r="CZK143" s="30"/>
      <c r="CZL143" s="30"/>
      <c r="CZM143" s="30"/>
      <c r="CZN143" s="30"/>
      <c r="CZO143" s="30"/>
      <c r="CZP143" s="30"/>
      <c r="CZQ143" s="30"/>
      <c r="CZR143" s="30"/>
      <c r="CZS143" s="30"/>
      <c r="CZT143" s="30"/>
      <c r="CZU143" s="30"/>
      <c r="CZV143" s="30"/>
      <c r="CZW143" s="30"/>
      <c r="CZX143" s="30"/>
      <c r="CZY143" s="30"/>
      <c r="CZZ143" s="30"/>
      <c r="DAA143" s="30"/>
      <c r="DAB143" s="30"/>
      <c r="DAC143" s="30"/>
      <c r="DAD143" s="30"/>
      <c r="DAE143" s="30"/>
      <c r="DAF143" s="30"/>
      <c r="DAG143" s="30"/>
      <c r="DAH143" s="30"/>
      <c r="DAI143" s="30"/>
      <c r="DAJ143" s="30"/>
      <c r="DAK143" s="30"/>
      <c r="DAL143" s="30"/>
      <c r="DAM143" s="30"/>
      <c r="DAN143" s="30"/>
      <c r="DAO143" s="30"/>
      <c r="DAP143" s="30"/>
      <c r="DAQ143" s="30"/>
      <c r="DAR143" s="30"/>
      <c r="DAS143" s="30"/>
      <c r="DAT143" s="30"/>
      <c r="DAU143" s="30"/>
      <c r="DAV143" s="30"/>
      <c r="DAW143" s="30"/>
      <c r="DAX143" s="30"/>
      <c r="DAY143" s="30"/>
      <c r="DAZ143" s="30"/>
      <c r="DBA143" s="30"/>
      <c r="DBB143" s="30"/>
      <c r="DBC143" s="30"/>
      <c r="DBD143" s="30"/>
      <c r="DBE143" s="30"/>
      <c r="DBF143" s="30"/>
      <c r="DBG143" s="30"/>
      <c r="DBH143" s="30"/>
      <c r="DBI143" s="30"/>
      <c r="DBJ143" s="30"/>
      <c r="DBK143" s="30"/>
      <c r="DBL143" s="30"/>
      <c r="DBM143" s="30"/>
      <c r="DBN143" s="30"/>
      <c r="DBO143" s="30"/>
      <c r="DBP143" s="30"/>
      <c r="DBQ143" s="30"/>
      <c r="DBR143" s="30"/>
      <c r="DBS143" s="30"/>
      <c r="DBT143" s="30"/>
      <c r="DBU143" s="30"/>
      <c r="DBV143" s="30"/>
      <c r="DBW143" s="30"/>
      <c r="DBX143" s="30"/>
      <c r="DBY143" s="30"/>
      <c r="DBZ143" s="30"/>
      <c r="DCA143" s="30"/>
      <c r="DCB143" s="30"/>
      <c r="DCC143" s="30"/>
      <c r="DCD143" s="30"/>
      <c r="DCE143" s="30"/>
      <c r="DCF143" s="30"/>
      <c r="DCG143" s="30"/>
      <c r="DCH143" s="30"/>
      <c r="DCI143" s="30"/>
      <c r="DCJ143" s="30"/>
      <c r="DCK143" s="30"/>
      <c r="DCL143" s="30"/>
      <c r="DCM143" s="30"/>
      <c r="DCN143" s="30"/>
      <c r="DCO143" s="30"/>
      <c r="DCP143" s="30"/>
      <c r="DCQ143" s="30"/>
      <c r="DCR143" s="30"/>
      <c r="DCS143" s="30"/>
      <c r="DCT143" s="30"/>
      <c r="DCU143" s="30"/>
      <c r="DCV143" s="30"/>
      <c r="DCW143" s="30"/>
      <c r="DCX143" s="30"/>
      <c r="DCY143" s="30"/>
      <c r="DCZ143" s="30"/>
      <c r="DDA143" s="30"/>
      <c r="DDB143" s="30"/>
      <c r="DDC143" s="30"/>
      <c r="DDD143" s="30"/>
      <c r="DDE143" s="30"/>
      <c r="DDF143" s="30"/>
      <c r="DDG143" s="30"/>
      <c r="DDH143" s="30"/>
      <c r="DDI143" s="30"/>
      <c r="DDJ143" s="30"/>
      <c r="DDK143" s="30"/>
      <c r="DDL143" s="30"/>
      <c r="DDM143" s="30"/>
      <c r="DDN143" s="30"/>
      <c r="DDO143" s="30"/>
      <c r="DDP143" s="30"/>
      <c r="DDQ143" s="30"/>
      <c r="DDR143" s="30"/>
      <c r="DDS143" s="30"/>
      <c r="DDT143" s="30"/>
      <c r="DDU143" s="30"/>
      <c r="DDV143" s="30"/>
      <c r="DDW143" s="30"/>
      <c r="DDX143" s="30"/>
      <c r="DDY143" s="30"/>
      <c r="DDZ143" s="30"/>
      <c r="DEA143" s="30"/>
      <c r="DEB143" s="30"/>
      <c r="DEC143" s="30"/>
      <c r="DED143" s="30"/>
      <c r="DEE143" s="30"/>
      <c r="DEF143" s="30"/>
      <c r="DEG143" s="30"/>
      <c r="DEH143" s="30"/>
      <c r="DEI143" s="30"/>
      <c r="DEJ143" s="30"/>
      <c r="DEK143" s="30"/>
      <c r="DEL143" s="30"/>
      <c r="DEM143" s="30"/>
      <c r="DEN143" s="30"/>
      <c r="DEO143" s="30"/>
      <c r="DEP143" s="30"/>
      <c r="DEQ143" s="30"/>
      <c r="DER143" s="30"/>
      <c r="DES143" s="30"/>
      <c r="DET143" s="30"/>
      <c r="DEU143" s="30"/>
      <c r="DEV143" s="30"/>
      <c r="DEW143" s="30"/>
      <c r="DEX143" s="30"/>
      <c r="DEY143" s="30"/>
      <c r="DEZ143" s="30"/>
      <c r="DFA143" s="30"/>
      <c r="DFB143" s="30"/>
      <c r="DFC143" s="30"/>
      <c r="DFD143" s="30"/>
      <c r="DFE143" s="30"/>
      <c r="DFF143" s="30"/>
      <c r="DFG143" s="30"/>
      <c r="DFH143" s="30"/>
      <c r="DFI143" s="30"/>
      <c r="DFJ143" s="30"/>
      <c r="DFK143" s="30"/>
      <c r="DFL143" s="30"/>
      <c r="DFM143" s="30"/>
      <c r="DFN143" s="30"/>
      <c r="DFO143" s="30"/>
      <c r="DFP143" s="30"/>
      <c r="DFQ143" s="30"/>
      <c r="DFR143" s="30"/>
      <c r="DFS143" s="30"/>
      <c r="DFT143" s="30"/>
      <c r="DFU143" s="30"/>
      <c r="DFV143" s="30"/>
      <c r="DFW143" s="30"/>
      <c r="DFX143" s="30"/>
      <c r="DFY143" s="30"/>
      <c r="DFZ143" s="30"/>
      <c r="DGA143" s="30"/>
      <c r="DGB143" s="30"/>
      <c r="DGC143" s="30"/>
      <c r="DGD143" s="30"/>
      <c r="DGE143" s="30"/>
      <c r="DGF143" s="30"/>
      <c r="DGG143" s="30"/>
      <c r="DGH143" s="30"/>
      <c r="DGI143" s="30"/>
      <c r="DGJ143" s="30"/>
      <c r="DGK143" s="30"/>
      <c r="DGL143" s="30"/>
      <c r="DGM143" s="30"/>
      <c r="DGN143" s="30"/>
      <c r="DGO143" s="30"/>
      <c r="DGP143" s="30"/>
      <c r="DGQ143" s="30"/>
      <c r="DGR143" s="30"/>
      <c r="DGS143" s="30"/>
      <c r="DGT143" s="30"/>
      <c r="DGU143" s="30"/>
      <c r="DGV143" s="30"/>
      <c r="DGW143" s="30"/>
      <c r="DGX143" s="30"/>
      <c r="DGY143" s="30"/>
      <c r="DGZ143" s="30"/>
      <c r="DHA143" s="30"/>
      <c r="DHB143" s="30"/>
      <c r="DHC143" s="30"/>
      <c r="DHD143" s="30"/>
      <c r="DHE143" s="30"/>
      <c r="DHF143" s="30"/>
      <c r="DHG143" s="30"/>
      <c r="DHH143" s="30"/>
      <c r="DHI143" s="30"/>
      <c r="DHJ143" s="30"/>
      <c r="DHK143" s="30"/>
      <c r="DHL143" s="30"/>
      <c r="DHM143" s="30"/>
      <c r="DHN143" s="30"/>
      <c r="DHO143" s="30"/>
      <c r="DHP143" s="30"/>
      <c r="DHQ143" s="30"/>
      <c r="DHR143" s="30"/>
      <c r="DHS143" s="30"/>
      <c r="DHT143" s="30"/>
      <c r="DHU143" s="30"/>
      <c r="DHV143" s="30"/>
      <c r="DHW143" s="30"/>
      <c r="DHX143" s="30"/>
      <c r="DHY143" s="30"/>
      <c r="DHZ143" s="30"/>
      <c r="DIA143" s="30"/>
      <c r="DIB143" s="30"/>
      <c r="DIC143" s="30"/>
      <c r="DID143" s="30"/>
      <c r="DIE143" s="30"/>
      <c r="DIF143" s="30"/>
      <c r="DIG143" s="30"/>
      <c r="DIH143" s="30"/>
      <c r="DII143" s="30"/>
      <c r="DIJ143" s="30"/>
      <c r="DIK143" s="30"/>
      <c r="DIL143" s="30"/>
      <c r="DIM143" s="30"/>
      <c r="DIN143" s="30"/>
      <c r="DIO143" s="30"/>
      <c r="DIP143" s="30"/>
      <c r="DIQ143" s="30"/>
      <c r="DIR143" s="30"/>
      <c r="DIS143" s="30"/>
      <c r="DIT143" s="30"/>
      <c r="DIU143" s="30"/>
      <c r="DIV143" s="30"/>
      <c r="DIW143" s="30"/>
      <c r="DIX143" s="30"/>
      <c r="DIY143" s="30"/>
      <c r="DIZ143" s="30"/>
      <c r="DJA143" s="30"/>
      <c r="DJB143" s="30"/>
      <c r="DJC143" s="30"/>
      <c r="DJD143" s="30"/>
      <c r="DJE143" s="30"/>
      <c r="DJF143" s="30"/>
      <c r="DJG143" s="30"/>
      <c r="DJH143" s="30"/>
      <c r="DJI143" s="30"/>
      <c r="DJJ143" s="30"/>
      <c r="DJK143" s="30"/>
      <c r="DJL143" s="30"/>
      <c r="DJM143" s="30"/>
      <c r="DJN143" s="30"/>
      <c r="DJO143" s="30"/>
      <c r="DJP143" s="30"/>
      <c r="DJQ143" s="30"/>
      <c r="DJR143" s="30"/>
      <c r="DJS143" s="30"/>
      <c r="DJT143" s="30"/>
      <c r="DJU143" s="30"/>
      <c r="DJV143" s="30"/>
      <c r="DJW143" s="30"/>
      <c r="DJX143" s="30"/>
      <c r="DJY143" s="30"/>
      <c r="DJZ143" s="30"/>
      <c r="DKA143" s="30"/>
      <c r="DKB143" s="30"/>
      <c r="DKC143" s="30"/>
      <c r="DKD143" s="30"/>
      <c r="DKE143" s="30"/>
      <c r="DKF143" s="30"/>
      <c r="DKG143" s="30"/>
      <c r="DKH143" s="30"/>
      <c r="DKI143" s="30"/>
      <c r="DKJ143" s="30"/>
      <c r="DKK143" s="30"/>
      <c r="DKL143" s="30"/>
      <c r="DKM143" s="30"/>
      <c r="DKN143" s="30"/>
      <c r="DKO143" s="30"/>
      <c r="DKP143" s="30"/>
      <c r="DKQ143" s="30"/>
      <c r="DKR143" s="30"/>
      <c r="DKS143" s="30"/>
      <c r="DKT143" s="30"/>
      <c r="DKU143" s="30"/>
      <c r="DKV143" s="30"/>
      <c r="DKW143" s="30"/>
      <c r="DKX143" s="30"/>
      <c r="DKY143" s="30"/>
      <c r="DKZ143" s="30"/>
      <c r="DLA143" s="30"/>
      <c r="DLB143" s="30"/>
      <c r="DLC143" s="30"/>
      <c r="DLD143" s="30"/>
      <c r="DLE143" s="30"/>
      <c r="DLF143" s="30"/>
      <c r="DLG143" s="30"/>
      <c r="DLH143" s="30"/>
      <c r="DLI143" s="30"/>
      <c r="DLJ143" s="30"/>
      <c r="DLK143" s="30"/>
      <c r="DLL143" s="30"/>
      <c r="DLM143" s="30"/>
      <c r="DLN143" s="30"/>
      <c r="DLO143" s="30"/>
      <c r="DLP143" s="30"/>
      <c r="DLQ143" s="30"/>
      <c r="DLR143" s="30"/>
      <c r="DLS143" s="30"/>
      <c r="DLT143" s="30"/>
      <c r="DLU143" s="30"/>
      <c r="DLV143" s="30"/>
      <c r="DLW143" s="30"/>
      <c r="DLX143" s="30"/>
      <c r="DLY143" s="30"/>
      <c r="DLZ143" s="30"/>
      <c r="DMA143" s="30"/>
      <c r="DMB143" s="30"/>
      <c r="DMC143" s="30"/>
      <c r="DMD143" s="30"/>
      <c r="DME143" s="30"/>
      <c r="DMF143" s="30"/>
      <c r="DMG143" s="30"/>
      <c r="DMH143" s="30"/>
      <c r="DMI143" s="30"/>
      <c r="DMJ143" s="30"/>
      <c r="DMK143" s="30"/>
      <c r="DML143" s="30"/>
      <c r="DMM143" s="30"/>
      <c r="DMN143" s="30"/>
      <c r="DMO143" s="30"/>
      <c r="DMP143" s="30"/>
      <c r="DMQ143" s="30"/>
      <c r="DMR143" s="30"/>
      <c r="DMS143" s="30"/>
      <c r="DMT143" s="30"/>
      <c r="DMU143" s="30"/>
      <c r="DMV143" s="30"/>
      <c r="DMW143" s="30"/>
      <c r="DMX143" s="30"/>
      <c r="DMY143" s="30"/>
      <c r="DMZ143" s="30"/>
      <c r="DNA143" s="30"/>
      <c r="DNB143" s="30"/>
      <c r="DNC143" s="30"/>
      <c r="DND143" s="30"/>
      <c r="DNE143" s="30"/>
      <c r="DNF143" s="30"/>
      <c r="DNG143" s="30"/>
      <c r="DNH143" s="30"/>
      <c r="DNI143" s="30"/>
      <c r="DNJ143" s="30"/>
      <c r="DNK143" s="30"/>
      <c r="DNL143" s="30"/>
      <c r="DNM143" s="30"/>
      <c r="DNN143" s="30"/>
      <c r="DNO143" s="30"/>
      <c r="DNP143" s="30"/>
      <c r="DNQ143" s="30"/>
      <c r="DNR143" s="30"/>
      <c r="DNS143" s="30"/>
      <c r="DNT143" s="30"/>
      <c r="DNU143" s="30"/>
      <c r="DNV143" s="30"/>
      <c r="DNW143" s="30"/>
      <c r="DNX143" s="30"/>
      <c r="DNY143" s="30"/>
      <c r="DNZ143" s="30"/>
      <c r="DOA143" s="30"/>
      <c r="DOB143" s="30"/>
      <c r="DOC143" s="30"/>
      <c r="DOD143" s="30"/>
      <c r="DOE143" s="30"/>
      <c r="DOF143" s="30"/>
      <c r="DOG143" s="30"/>
      <c r="DOH143" s="30"/>
      <c r="DOI143" s="30"/>
      <c r="DOJ143" s="30"/>
      <c r="DOK143" s="30"/>
      <c r="DOL143" s="30"/>
      <c r="DOM143" s="30"/>
      <c r="DON143" s="30"/>
      <c r="DOO143" s="30"/>
      <c r="DOP143" s="30"/>
      <c r="DOQ143" s="30"/>
      <c r="DOR143" s="30"/>
      <c r="DOS143" s="30"/>
      <c r="DOT143" s="30"/>
      <c r="DOU143" s="30"/>
      <c r="DOV143" s="30"/>
      <c r="DOW143" s="30"/>
      <c r="DOX143" s="30"/>
      <c r="DOY143" s="30"/>
      <c r="DOZ143" s="30"/>
      <c r="DPA143" s="30"/>
      <c r="DPB143" s="30"/>
      <c r="DPC143" s="30"/>
      <c r="DPD143" s="30"/>
      <c r="DPE143" s="30"/>
      <c r="DPF143" s="30"/>
      <c r="DPG143" s="30"/>
      <c r="DPH143" s="30"/>
      <c r="DPI143" s="30"/>
      <c r="DPJ143" s="30"/>
      <c r="DPK143" s="30"/>
      <c r="DPL143" s="30"/>
      <c r="DPM143" s="30"/>
      <c r="DPN143" s="30"/>
      <c r="DPO143" s="30"/>
      <c r="DPP143" s="30"/>
      <c r="DPQ143" s="30"/>
      <c r="DPR143" s="30"/>
      <c r="DPS143" s="30"/>
      <c r="DPT143" s="30"/>
      <c r="DPU143" s="30"/>
      <c r="DPV143" s="30"/>
      <c r="DPW143" s="30"/>
      <c r="DPX143" s="30"/>
      <c r="DPY143" s="30"/>
      <c r="DPZ143" s="30"/>
      <c r="DQA143" s="30"/>
      <c r="DQB143" s="30"/>
      <c r="DQC143" s="30"/>
      <c r="DQD143" s="30"/>
      <c r="DQE143" s="30"/>
      <c r="DQF143" s="30"/>
      <c r="DQG143" s="30"/>
      <c r="DQH143" s="30"/>
      <c r="DQI143" s="30"/>
      <c r="DQJ143" s="30"/>
      <c r="DQK143" s="30"/>
      <c r="DQL143" s="30"/>
      <c r="DQM143" s="30"/>
      <c r="DQN143" s="30"/>
      <c r="DQO143" s="30"/>
      <c r="DQP143" s="30"/>
      <c r="DQQ143" s="30"/>
      <c r="DQR143" s="30"/>
      <c r="DQS143" s="30"/>
      <c r="DQT143" s="30"/>
      <c r="DQU143" s="30"/>
      <c r="DQV143" s="30"/>
      <c r="DQW143" s="30"/>
      <c r="DQX143" s="30"/>
      <c r="DQY143" s="30"/>
      <c r="DQZ143" s="30"/>
      <c r="DRA143" s="30"/>
      <c r="DRB143" s="30"/>
      <c r="DRC143" s="30"/>
      <c r="DRD143" s="30"/>
      <c r="DRE143" s="30"/>
      <c r="DRF143" s="30"/>
      <c r="DRG143" s="30"/>
      <c r="DRH143" s="30"/>
      <c r="DRI143" s="30"/>
      <c r="DRJ143" s="30"/>
      <c r="DRK143" s="30"/>
      <c r="DRL143" s="30"/>
      <c r="DRM143" s="30"/>
      <c r="DRN143" s="30"/>
      <c r="DRO143" s="30"/>
      <c r="DRP143" s="30"/>
      <c r="DRQ143" s="30"/>
      <c r="DRR143" s="30"/>
      <c r="DRS143" s="30"/>
      <c r="DRT143" s="30"/>
      <c r="DRU143" s="30"/>
      <c r="DRV143" s="30"/>
      <c r="DRW143" s="30"/>
      <c r="DRX143" s="30"/>
      <c r="DRY143" s="30"/>
      <c r="DRZ143" s="30"/>
      <c r="DSA143" s="30"/>
      <c r="DSB143" s="30"/>
      <c r="DSC143" s="30"/>
      <c r="DSD143" s="30"/>
      <c r="DSE143" s="30"/>
      <c r="DSF143" s="30"/>
      <c r="DSG143" s="30"/>
      <c r="DSH143" s="30"/>
      <c r="DSI143" s="30"/>
      <c r="DSJ143" s="30"/>
      <c r="DSK143" s="30"/>
      <c r="DSL143" s="30"/>
      <c r="DSM143" s="30"/>
      <c r="DSN143" s="30"/>
      <c r="DSO143" s="30"/>
      <c r="DSP143" s="30"/>
      <c r="DSQ143" s="30"/>
      <c r="DSR143" s="30"/>
      <c r="DSS143" s="30"/>
      <c r="DST143" s="30"/>
      <c r="DSU143" s="30"/>
      <c r="DSV143" s="30"/>
      <c r="DSW143" s="30"/>
      <c r="DSX143" s="30"/>
      <c r="DSY143" s="30"/>
      <c r="DSZ143" s="30"/>
      <c r="DTA143" s="30"/>
      <c r="DTB143" s="30"/>
      <c r="DTC143" s="30"/>
      <c r="DTD143" s="30"/>
      <c r="DTE143" s="30"/>
      <c r="DTF143" s="30"/>
      <c r="DTG143" s="30"/>
      <c r="DTH143" s="30"/>
      <c r="DTI143" s="30"/>
      <c r="DTJ143" s="30"/>
      <c r="DTK143" s="30"/>
      <c r="DTL143" s="30"/>
      <c r="DTM143" s="30"/>
      <c r="DTN143" s="30"/>
      <c r="DTO143" s="30"/>
      <c r="DTP143" s="30"/>
      <c r="DTQ143" s="30"/>
      <c r="DTR143" s="30"/>
      <c r="DTS143" s="30"/>
      <c r="DTT143" s="30"/>
      <c r="DTU143" s="30"/>
      <c r="DTV143" s="30"/>
      <c r="DTW143" s="30"/>
      <c r="DTX143" s="30"/>
      <c r="DTY143" s="30"/>
      <c r="DTZ143" s="30"/>
      <c r="DUA143" s="30"/>
      <c r="DUB143" s="30"/>
      <c r="DUC143" s="30"/>
      <c r="DUD143" s="30"/>
      <c r="DUE143" s="30"/>
      <c r="DUF143" s="30"/>
      <c r="DUG143" s="30"/>
      <c r="DUH143" s="30"/>
      <c r="DUI143" s="30"/>
      <c r="DUJ143" s="30"/>
      <c r="DUK143" s="30"/>
      <c r="DUL143" s="30"/>
      <c r="DUM143" s="30"/>
      <c r="DUN143" s="30"/>
      <c r="DUO143" s="30"/>
      <c r="DUP143" s="30"/>
      <c r="DUQ143" s="30"/>
      <c r="DUR143" s="30"/>
      <c r="DUS143" s="30"/>
      <c r="DUT143" s="30"/>
      <c r="DUU143" s="30"/>
      <c r="DUV143" s="30"/>
      <c r="DUW143" s="30"/>
      <c r="DUX143" s="30"/>
      <c r="DUY143" s="30"/>
      <c r="DUZ143" s="30"/>
      <c r="DVA143" s="30"/>
      <c r="DVB143" s="30"/>
      <c r="DVC143" s="30"/>
      <c r="DVD143" s="30"/>
      <c r="DVE143" s="30"/>
      <c r="DVF143" s="30"/>
      <c r="DVG143" s="30"/>
      <c r="DVH143" s="30"/>
      <c r="DVI143" s="30"/>
      <c r="DVJ143" s="30"/>
      <c r="DVK143" s="30"/>
      <c r="DVL143" s="30"/>
      <c r="DVM143" s="30"/>
      <c r="DVN143" s="30"/>
      <c r="DVO143" s="30"/>
      <c r="DVP143" s="30"/>
      <c r="DVQ143" s="30"/>
      <c r="DVR143" s="30"/>
      <c r="DVS143" s="30"/>
      <c r="DVT143" s="30"/>
      <c r="DVU143" s="30"/>
      <c r="DVV143" s="30"/>
      <c r="DVW143" s="30"/>
      <c r="DVX143" s="30"/>
      <c r="DVY143" s="30"/>
      <c r="DVZ143" s="30"/>
      <c r="DWA143" s="30"/>
      <c r="DWB143" s="30"/>
      <c r="DWC143" s="30"/>
      <c r="DWD143" s="30"/>
      <c r="DWE143" s="30"/>
      <c r="DWF143" s="30"/>
      <c r="DWG143" s="30"/>
      <c r="DWH143" s="30"/>
      <c r="DWI143" s="30"/>
      <c r="DWJ143" s="30"/>
      <c r="DWK143" s="30"/>
      <c r="DWL143" s="30"/>
      <c r="DWM143" s="30"/>
      <c r="DWN143" s="30"/>
      <c r="DWO143" s="30"/>
      <c r="DWP143" s="30"/>
      <c r="DWQ143" s="30"/>
      <c r="DWR143" s="30"/>
      <c r="DWS143" s="30"/>
      <c r="DWT143" s="30"/>
      <c r="DWU143" s="30"/>
      <c r="DWV143" s="30"/>
      <c r="DWW143" s="30"/>
      <c r="DWX143" s="30"/>
      <c r="DWY143" s="30"/>
      <c r="DWZ143" s="30"/>
      <c r="DXA143" s="30"/>
      <c r="DXB143" s="30"/>
      <c r="DXC143" s="30"/>
      <c r="DXD143" s="30"/>
      <c r="DXE143" s="30"/>
      <c r="DXF143" s="30"/>
      <c r="DXG143" s="30"/>
      <c r="DXH143" s="30"/>
      <c r="DXI143" s="30"/>
      <c r="DXJ143" s="30"/>
      <c r="DXK143" s="30"/>
      <c r="DXL143" s="30"/>
      <c r="DXM143" s="30"/>
      <c r="DXN143" s="30"/>
      <c r="DXO143" s="30"/>
      <c r="DXP143" s="30"/>
      <c r="DXQ143" s="30"/>
      <c r="DXR143" s="30"/>
      <c r="DXS143" s="30"/>
      <c r="DXT143" s="30"/>
      <c r="DXU143" s="30"/>
      <c r="DXV143" s="30"/>
      <c r="DXW143" s="30"/>
      <c r="DXX143" s="30"/>
      <c r="DXY143" s="30"/>
      <c r="DXZ143" s="30"/>
      <c r="DYA143" s="30"/>
      <c r="DYB143" s="30"/>
      <c r="DYC143" s="30"/>
      <c r="DYD143" s="30"/>
      <c r="DYE143" s="30"/>
      <c r="DYF143" s="30"/>
      <c r="DYG143" s="30"/>
      <c r="DYH143" s="30"/>
      <c r="DYI143" s="30"/>
      <c r="DYJ143" s="30"/>
      <c r="DYK143" s="30"/>
      <c r="DYL143" s="30"/>
      <c r="DYM143" s="30"/>
      <c r="DYN143" s="30"/>
      <c r="DYO143" s="30"/>
      <c r="DYP143" s="30"/>
      <c r="DYQ143" s="30"/>
      <c r="DYR143" s="30"/>
      <c r="DYS143" s="30"/>
      <c r="DYT143" s="30"/>
      <c r="DYU143" s="30"/>
      <c r="DYV143" s="30"/>
      <c r="DYW143" s="30"/>
      <c r="DYX143" s="30"/>
      <c r="DYY143" s="30"/>
      <c r="DYZ143" s="30"/>
      <c r="DZA143" s="30"/>
      <c r="DZB143" s="30"/>
      <c r="DZC143" s="30"/>
      <c r="DZD143" s="30"/>
      <c r="DZE143" s="30"/>
      <c r="DZF143" s="30"/>
      <c r="DZG143" s="30"/>
      <c r="DZH143" s="30"/>
      <c r="DZI143" s="30"/>
      <c r="DZJ143" s="30"/>
      <c r="DZK143" s="30"/>
      <c r="DZL143" s="30"/>
      <c r="DZM143" s="30"/>
      <c r="DZN143" s="30"/>
      <c r="DZO143" s="30"/>
      <c r="DZP143" s="30"/>
      <c r="DZQ143" s="30"/>
      <c r="DZR143" s="30"/>
      <c r="DZS143" s="30"/>
      <c r="DZT143" s="30"/>
      <c r="DZU143" s="30"/>
      <c r="DZV143" s="30"/>
      <c r="DZW143" s="30"/>
      <c r="DZX143" s="30"/>
      <c r="DZY143" s="30"/>
      <c r="DZZ143" s="30"/>
      <c r="EAA143" s="30"/>
      <c r="EAB143" s="30"/>
      <c r="EAC143" s="30"/>
      <c r="EAD143" s="30"/>
      <c r="EAE143" s="30"/>
      <c r="EAF143" s="30"/>
      <c r="EAG143" s="30"/>
      <c r="EAH143" s="30"/>
      <c r="EAI143" s="30"/>
      <c r="EAJ143" s="30"/>
      <c r="EAK143" s="30"/>
      <c r="EAL143" s="30"/>
      <c r="EAM143" s="30"/>
      <c r="EAN143" s="30"/>
      <c r="EAO143" s="30"/>
      <c r="EAP143" s="30"/>
      <c r="EAQ143" s="30"/>
      <c r="EAR143" s="30"/>
      <c r="EAS143" s="30"/>
      <c r="EAT143" s="30"/>
      <c r="EAU143" s="30"/>
      <c r="EAV143" s="30"/>
      <c r="EAW143" s="30"/>
      <c r="EAX143" s="30"/>
      <c r="EAY143" s="30"/>
      <c r="EAZ143" s="30"/>
      <c r="EBA143" s="30"/>
      <c r="EBB143" s="30"/>
      <c r="EBC143" s="30"/>
      <c r="EBD143" s="30"/>
      <c r="EBE143" s="30"/>
      <c r="EBF143" s="30"/>
      <c r="EBG143" s="30"/>
      <c r="EBH143" s="30"/>
      <c r="EBI143" s="30"/>
      <c r="EBJ143" s="30"/>
      <c r="EBK143" s="30"/>
      <c r="EBL143" s="30"/>
      <c r="EBM143" s="30"/>
      <c r="EBN143" s="30"/>
      <c r="EBO143" s="30"/>
      <c r="EBP143" s="30"/>
      <c r="EBQ143" s="30"/>
      <c r="EBR143" s="30"/>
      <c r="EBS143" s="30"/>
      <c r="EBT143" s="30"/>
      <c r="EBU143" s="30"/>
      <c r="EBV143" s="30"/>
      <c r="EBW143" s="30"/>
      <c r="EBX143" s="30"/>
      <c r="EBY143" s="30"/>
      <c r="EBZ143" s="30"/>
      <c r="ECA143" s="30"/>
      <c r="ECB143" s="30"/>
      <c r="ECC143" s="30"/>
      <c r="ECD143" s="30"/>
      <c r="ECE143" s="30"/>
      <c r="ECF143" s="30"/>
      <c r="ECG143" s="30"/>
      <c r="ECH143" s="30"/>
      <c r="ECI143" s="30"/>
      <c r="ECJ143" s="30"/>
      <c r="ECK143" s="30"/>
      <c r="ECL143" s="30"/>
      <c r="ECM143" s="30"/>
      <c r="ECN143" s="30"/>
      <c r="ECO143" s="30"/>
      <c r="ECP143" s="30"/>
      <c r="ECQ143" s="30"/>
      <c r="ECR143" s="30"/>
      <c r="ECS143" s="30"/>
      <c r="ECT143" s="30"/>
      <c r="ECU143" s="30"/>
      <c r="ECV143" s="30"/>
      <c r="ECW143" s="30"/>
      <c r="ECX143" s="30"/>
      <c r="ECY143" s="30"/>
      <c r="ECZ143" s="30"/>
      <c r="EDA143" s="30"/>
      <c r="EDB143" s="30"/>
      <c r="EDC143" s="30"/>
      <c r="EDD143" s="30"/>
      <c r="EDE143" s="30"/>
      <c r="EDF143" s="30"/>
      <c r="EDG143" s="30"/>
      <c r="EDH143" s="30"/>
      <c r="EDI143" s="30"/>
      <c r="EDJ143" s="30"/>
      <c r="EDK143" s="30"/>
      <c r="EDL143" s="30"/>
      <c r="EDM143" s="30"/>
      <c r="EDN143" s="30"/>
      <c r="EDO143" s="30"/>
      <c r="EDP143" s="30"/>
      <c r="EDQ143" s="30"/>
      <c r="EDR143" s="30"/>
      <c r="EDS143" s="30"/>
      <c r="EDT143" s="30"/>
      <c r="EDU143" s="30"/>
      <c r="EDV143" s="30"/>
      <c r="EDW143" s="30"/>
      <c r="EDX143" s="30"/>
      <c r="EDY143" s="30"/>
      <c r="EDZ143" s="30"/>
      <c r="EEA143" s="30"/>
      <c r="EEB143" s="30"/>
      <c r="EEC143" s="30"/>
      <c r="EED143" s="30"/>
      <c r="EEE143" s="30"/>
      <c r="EEF143" s="30"/>
      <c r="EEG143" s="30"/>
      <c r="EEH143" s="30"/>
      <c r="EEI143" s="30"/>
      <c r="EEJ143" s="30"/>
      <c r="EEK143" s="30"/>
      <c r="EEL143" s="30"/>
      <c r="EEM143" s="30"/>
      <c r="EEN143" s="30"/>
      <c r="EEO143" s="30"/>
      <c r="EEP143" s="30"/>
      <c r="EEQ143" s="30"/>
      <c r="EER143" s="30"/>
      <c r="EES143" s="30"/>
      <c r="EET143" s="30"/>
      <c r="EEU143" s="30"/>
      <c r="EEV143" s="30"/>
      <c r="EEW143" s="30"/>
      <c r="EEX143" s="30"/>
      <c r="EEY143" s="30"/>
      <c r="EEZ143" s="30"/>
      <c r="EFA143" s="30"/>
      <c r="EFB143" s="30"/>
      <c r="EFC143" s="30"/>
      <c r="EFD143" s="30"/>
      <c r="EFE143" s="30"/>
      <c r="EFF143" s="30"/>
      <c r="EFG143" s="30"/>
      <c r="EFH143" s="30"/>
      <c r="EFI143" s="30"/>
      <c r="EFJ143" s="30"/>
      <c r="EFK143" s="30"/>
      <c r="EFL143" s="30"/>
      <c r="EFM143" s="30"/>
      <c r="EFN143" s="30"/>
      <c r="EFO143" s="30"/>
      <c r="EFP143" s="30"/>
      <c r="EFQ143" s="30"/>
      <c r="EFR143" s="30"/>
      <c r="EFS143" s="30"/>
      <c r="EFT143" s="30"/>
      <c r="EFU143" s="30"/>
      <c r="EFV143" s="30"/>
      <c r="EFW143" s="30"/>
      <c r="EFX143" s="30"/>
      <c r="EFY143" s="30"/>
      <c r="EFZ143" s="30"/>
      <c r="EGA143" s="30"/>
      <c r="EGB143" s="30"/>
      <c r="EGC143" s="30"/>
      <c r="EGD143" s="30"/>
      <c r="EGE143" s="30"/>
      <c r="EGF143" s="30"/>
      <c r="EGG143" s="30"/>
      <c r="EGH143" s="30"/>
      <c r="EGI143" s="30"/>
      <c r="EGJ143" s="30"/>
      <c r="EGK143" s="30"/>
      <c r="EGL143" s="30"/>
      <c r="EGM143" s="30"/>
      <c r="EGN143" s="30"/>
      <c r="EGO143" s="30"/>
      <c r="EGP143" s="30"/>
      <c r="EGQ143" s="30"/>
      <c r="EGR143" s="30"/>
      <c r="EGS143" s="30"/>
      <c r="EGT143" s="30"/>
      <c r="EGU143" s="30"/>
      <c r="EGV143" s="30"/>
      <c r="EGW143" s="30"/>
      <c r="EGX143" s="30"/>
      <c r="EGY143" s="30"/>
      <c r="EGZ143" s="30"/>
      <c r="EHA143" s="30"/>
      <c r="EHB143" s="30"/>
      <c r="EHC143" s="30"/>
      <c r="EHD143" s="30"/>
      <c r="EHE143" s="30"/>
      <c r="EHF143" s="30"/>
      <c r="EHG143" s="30"/>
      <c r="EHH143" s="30"/>
      <c r="EHI143" s="30"/>
      <c r="EHJ143" s="30"/>
      <c r="EHK143" s="30"/>
      <c r="EHL143" s="30"/>
      <c r="EHM143" s="30"/>
      <c r="EHN143" s="30"/>
      <c r="EHO143" s="30"/>
      <c r="EHP143" s="30"/>
      <c r="EHQ143" s="30"/>
      <c r="EHR143" s="30"/>
      <c r="EHS143" s="30"/>
      <c r="EHT143" s="30"/>
      <c r="EHU143" s="30"/>
      <c r="EHV143" s="30"/>
      <c r="EHW143" s="30"/>
      <c r="EHX143" s="30"/>
      <c r="EHY143" s="30"/>
      <c r="EHZ143" s="30"/>
      <c r="EIA143" s="30"/>
      <c r="EIB143" s="30"/>
      <c r="EIC143" s="30"/>
      <c r="EID143" s="30"/>
      <c r="EIE143" s="30"/>
      <c r="EIF143" s="30"/>
      <c r="EIG143" s="30"/>
      <c r="EIH143" s="30"/>
      <c r="EII143" s="30"/>
      <c r="EIJ143" s="30"/>
      <c r="EIK143" s="30"/>
      <c r="EIL143" s="30"/>
      <c r="EIM143" s="30"/>
      <c r="EIN143" s="30"/>
      <c r="EIO143" s="30"/>
      <c r="EIP143" s="30"/>
      <c r="EIQ143" s="30"/>
      <c r="EIR143" s="30"/>
      <c r="EIS143" s="30"/>
      <c r="EIT143" s="30"/>
      <c r="EIU143" s="30"/>
      <c r="EIV143" s="30"/>
      <c r="EIW143" s="30"/>
      <c r="EIX143" s="30"/>
      <c r="EIY143" s="30"/>
      <c r="EIZ143" s="30"/>
      <c r="EJA143" s="30"/>
      <c r="EJB143" s="30"/>
      <c r="EJC143" s="30"/>
      <c r="EJD143" s="30"/>
      <c r="EJE143" s="30"/>
      <c r="EJF143" s="30"/>
      <c r="EJG143" s="30"/>
      <c r="EJH143" s="30"/>
      <c r="EJI143" s="30"/>
      <c r="EJJ143" s="30"/>
      <c r="EJK143" s="30"/>
      <c r="EJL143" s="30"/>
      <c r="EJM143" s="30"/>
      <c r="EJN143" s="30"/>
      <c r="EJO143" s="30"/>
      <c r="EJP143" s="30"/>
      <c r="EJQ143" s="30"/>
      <c r="EJR143" s="30"/>
      <c r="EJS143" s="30"/>
      <c r="EJT143" s="30"/>
      <c r="EJU143" s="30"/>
      <c r="EJV143" s="30"/>
      <c r="EJW143" s="30"/>
      <c r="EJX143" s="30"/>
      <c r="EJY143" s="30"/>
      <c r="EJZ143" s="30"/>
      <c r="EKA143" s="30"/>
      <c r="EKB143" s="30"/>
      <c r="EKC143" s="30"/>
      <c r="EKD143" s="30"/>
      <c r="EKE143" s="30"/>
      <c r="EKF143" s="30"/>
      <c r="EKG143" s="30"/>
      <c r="EKH143" s="30"/>
      <c r="EKI143" s="30"/>
      <c r="EKJ143" s="30"/>
      <c r="EKK143" s="30"/>
      <c r="EKL143" s="30"/>
      <c r="EKM143" s="30"/>
      <c r="EKN143" s="30"/>
      <c r="EKO143" s="30"/>
      <c r="EKP143" s="30"/>
      <c r="EKQ143" s="30"/>
      <c r="EKR143" s="30"/>
      <c r="EKS143" s="30"/>
      <c r="EKT143" s="30"/>
      <c r="EKU143" s="30"/>
      <c r="EKV143" s="30"/>
      <c r="EKW143" s="30"/>
      <c r="EKX143" s="30"/>
      <c r="EKY143" s="30"/>
      <c r="EKZ143" s="30"/>
      <c r="ELA143" s="30"/>
      <c r="ELB143" s="30"/>
      <c r="ELC143" s="30"/>
      <c r="ELD143" s="30"/>
      <c r="ELE143" s="30"/>
      <c r="ELF143" s="30"/>
      <c r="ELG143" s="30"/>
      <c r="ELH143" s="30"/>
      <c r="ELI143" s="30"/>
      <c r="ELJ143" s="30"/>
      <c r="ELK143" s="30"/>
      <c r="ELL143" s="30"/>
      <c r="ELM143" s="30"/>
      <c r="ELN143" s="30"/>
      <c r="ELO143" s="30"/>
      <c r="ELP143" s="30"/>
      <c r="ELQ143" s="30"/>
      <c r="ELR143" s="30"/>
      <c r="ELS143" s="30"/>
      <c r="ELT143" s="30"/>
      <c r="ELU143" s="30"/>
      <c r="ELV143" s="30"/>
      <c r="ELW143" s="30"/>
      <c r="ELX143" s="30"/>
      <c r="ELY143" s="30"/>
      <c r="ELZ143" s="30"/>
      <c r="EMA143" s="30"/>
      <c r="EMB143" s="30"/>
      <c r="EMC143" s="30"/>
      <c r="EMD143" s="30"/>
      <c r="EME143" s="30"/>
      <c r="EMF143" s="30"/>
      <c r="EMG143" s="30"/>
      <c r="EMH143" s="30"/>
      <c r="EMI143" s="30"/>
      <c r="EMJ143" s="30"/>
      <c r="EMK143" s="30"/>
      <c r="EML143" s="30"/>
      <c r="EMM143" s="30"/>
      <c r="EMN143" s="30"/>
      <c r="EMO143" s="30"/>
      <c r="EMP143" s="30"/>
      <c r="EMQ143" s="30"/>
      <c r="EMR143" s="30"/>
      <c r="EMS143" s="30"/>
      <c r="EMT143" s="30"/>
      <c r="EMU143" s="30"/>
      <c r="EMV143" s="30"/>
      <c r="EMW143" s="30"/>
      <c r="EMX143" s="30"/>
      <c r="EMY143" s="30"/>
      <c r="EMZ143" s="30"/>
      <c r="ENA143" s="30"/>
      <c r="ENB143" s="30"/>
      <c r="ENC143" s="30"/>
      <c r="END143" s="30"/>
      <c r="ENE143" s="30"/>
      <c r="ENF143" s="30"/>
      <c r="ENG143" s="30"/>
      <c r="ENH143" s="30"/>
      <c r="ENI143" s="30"/>
      <c r="ENJ143" s="30"/>
      <c r="ENK143" s="30"/>
      <c r="ENL143" s="30"/>
      <c r="ENM143" s="30"/>
      <c r="ENN143" s="30"/>
      <c r="ENO143" s="30"/>
      <c r="ENP143" s="30"/>
      <c r="ENQ143" s="30"/>
      <c r="ENR143" s="30"/>
      <c r="ENS143" s="30"/>
      <c r="ENT143" s="30"/>
      <c r="ENU143" s="30"/>
      <c r="ENV143" s="30"/>
      <c r="ENW143" s="30"/>
      <c r="ENX143" s="30"/>
      <c r="ENY143" s="30"/>
      <c r="ENZ143" s="30"/>
      <c r="EOA143" s="30"/>
      <c r="EOB143" s="30"/>
      <c r="EOC143" s="30"/>
      <c r="EOD143" s="30"/>
      <c r="EOE143" s="30"/>
      <c r="EOF143" s="30"/>
      <c r="EOG143" s="30"/>
      <c r="EOH143" s="30"/>
      <c r="EOI143" s="30"/>
      <c r="EOJ143" s="30"/>
      <c r="EOK143" s="30"/>
      <c r="EOL143" s="30"/>
      <c r="EOM143" s="30"/>
      <c r="EON143" s="30"/>
      <c r="EOO143" s="30"/>
      <c r="EOP143" s="30"/>
      <c r="EOQ143" s="30"/>
      <c r="EOR143" s="30"/>
      <c r="EOS143" s="30"/>
      <c r="EOT143" s="30"/>
      <c r="EOU143" s="30"/>
      <c r="EOV143" s="30"/>
      <c r="EOW143" s="30"/>
      <c r="EOX143" s="30"/>
      <c r="EOY143" s="30"/>
      <c r="EOZ143" s="30"/>
      <c r="EPA143" s="30"/>
      <c r="EPB143" s="30"/>
      <c r="EPC143" s="30"/>
      <c r="EPD143" s="30"/>
      <c r="EPE143" s="30"/>
      <c r="EPF143" s="30"/>
      <c r="EPG143" s="30"/>
      <c r="EPH143" s="30"/>
      <c r="EPI143" s="30"/>
      <c r="EPJ143" s="30"/>
      <c r="EPK143" s="30"/>
      <c r="EPL143" s="30"/>
      <c r="EPM143" s="30"/>
      <c r="EPN143" s="30"/>
      <c r="EPO143" s="30"/>
      <c r="EPP143" s="30"/>
      <c r="EPQ143" s="30"/>
      <c r="EPR143" s="30"/>
      <c r="EPS143" s="30"/>
      <c r="EPT143" s="30"/>
      <c r="EPU143" s="30"/>
      <c r="EPV143" s="30"/>
      <c r="EPW143" s="30"/>
      <c r="EPX143" s="30"/>
      <c r="EPY143" s="30"/>
      <c r="EPZ143" s="30"/>
      <c r="EQA143" s="30"/>
      <c r="EQB143" s="30"/>
      <c r="EQC143" s="30"/>
      <c r="EQD143" s="30"/>
      <c r="EQE143" s="30"/>
      <c r="EQF143" s="30"/>
      <c r="EQG143" s="30"/>
      <c r="EQH143" s="30"/>
      <c r="EQI143" s="30"/>
      <c r="EQJ143" s="30"/>
      <c r="EQK143" s="30"/>
      <c r="EQL143" s="30"/>
      <c r="EQM143" s="30"/>
      <c r="EQN143" s="30"/>
      <c r="EQO143" s="30"/>
      <c r="EQP143" s="30"/>
      <c r="EQQ143" s="30"/>
      <c r="EQR143" s="30"/>
      <c r="EQS143" s="30"/>
      <c r="EQT143" s="30"/>
      <c r="EQU143" s="30"/>
      <c r="EQV143" s="30"/>
      <c r="EQW143" s="30"/>
      <c r="EQX143" s="30"/>
      <c r="EQY143" s="30"/>
      <c r="EQZ143" s="30"/>
      <c r="ERA143" s="30"/>
      <c r="ERB143" s="30"/>
      <c r="ERC143" s="30"/>
      <c r="ERD143" s="30"/>
      <c r="ERE143" s="30"/>
      <c r="ERF143" s="30"/>
      <c r="ERG143" s="30"/>
      <c r="ERH143" s="30"/>
      <c r="ERI143" s="30"/>
      <c r="ERJ143" s="30"/>
      <c r="ERK143" s="30"/>
      <c r="ERL143" s="30"/>
      <c r="ERM143" s="30"/>
      <c r="ERN143" s="30"/>
      <c r="ERO143" s="30"/>
      <c r="ERP143" s="30"/>
      <c r="ERQ143" s="30"/>
      <c r="ERR143" s="30"/>
      <c r="ERS143" s="30"/>
      <c r="ERT143" s="30"/>
      <c r="ERU143" s="30"/>
      <c r="ERV143" s="30"/>
      <c r="ERW143" s="30"/>
      <c r="ERX143" s="30"/>
      <c r="ERY143" s="30"/>
      <c r="ERZ143" s="30"/>
      <c r="ESA143" s="30"/>
      <c r="ESB143" s="30"/>
      <c r="ESC143" s="30"/>
      <c r="ESD143" s="30"/>
      <c r="ESE143" s="30"/>
      <c r="ESF143" s="30"/>
      <c r="ESG143" s="30"/>
      <c r="ESH143" s="30"/>
      <c r="ESI143" s="30"/>
      <c r="ESJ143" s="30"/>
      <c r="ESK143" s="30"/>
      <c r="ESL143" s="30"/>
      <c r="ESM143" s="30"/>
      <c r="ESN143" s="30"/>
      <c r="ESO143" s="30"/>
      <c r="ESP143" s="30"/>
      <c r="ESQ143" s="30"/>
      <c r="ESR143" s="30"/>
      <c r="ESS143" s="30"/>
      <c r="EST143" s="30"/>
      <c r="ESU143" s="30"/>
      <c r="ESV143" s="30"/>
      <c r="ESW143" s="30"/>
      <c r="ESX143" s="30"/>
      <c r="ESY143" s="30"/>
      <c r="ESZ143" s="30"/>
      <c r="ETA143" s="30"/>
      <c r="ETB143" s="30"/>
      <c r="ETC143" s="30"/>
      <c r="ETD143" s="30"/>
      <c r="ETE143" s="30"/>
      <c r="ETF143" s="30"/>
      <c r="ETG143" s="30"/>
      <c r="ETH143" s="30"/>
      <c r="ETI143" s="30"/>
      <c r="ETJ143" s="30"/>
      <c r="ETK143" s="30"/>
      <c r="ETL143" s="30"/>
      <c r="ETM143" s="30"/>
      <c r="ETN143" s="30"/>
      <c r="ETO143" s="30"/>
      <c r="ETP143" s="30"/>
      <c r="ETQ143" s="30"/>
      <c r="ETR143" s="30"/>
      <c r="ETS143" s="30"/>
      <c r="ETT143" s="30"/>
      <c r="ETU143" s="30"/>
      <c r="ETV143" s="30"/>
      <c r="ETW143" s="30"/>
      <c r="ETX143" s="30"/>
      <c r="ETY143" s="30"/>
      <c r="ETZ143" s="30"/>
      <c r="EUA143" s="30"/>
      <c r="EUB143" s="30"/>
      <c r="EUC143" s="30"/>
      <c r="EUD143" s="30"/>
      <c r="EUE143" s="30"/>
      <c r="EUF143" s="30"/>
      <c r="EUG143" s="30"/>
      <c r="EUH143" s="30"/>
      <c r="EUI143" s="30"/>
      <c r="EUJ143" s="30"/>
      <c r="EUK143" s="30"/>
      <c r="EUL143" s="30"/>
      <c r="EUM143" s="30"/>
      <c r="EUN143" s="30"/>
      <c r="EUO143" s="30"/>
      <c r="EUP143" s="30"/>
      <c r="EUQ143" s="30"/>
      <c r="EUR143" s="30"/>
      <c r="EUS143" s="30"/>
      <c r="EUT143" s="30"/>
      <c r="EUU143" s="30"/>
      <c r="EUV143" s="30"/>
      <c r="EUW143" s="30"/>
      <c r="EUX143" s="30"/>
      <c r="EUY143" s="30"/>
      <c r="EUZ143" s="30"/>
      <c r="EVA143" s="30"/>
      <c r="EVB143" s="30"/>
      <c r="EVC143" s="30"/>
      <c r="EVD143" s="30"/>
      <c r="EVE143" s="30"/>
      <c r="EVF143" s="30"/>
      <c r="EVG143" s="30"/>
      <c r="EVH143" s="30"/>
      <c r="EVI143" s="30"/>
      <c r="EVJ143" s="30"/>
      <c r="EVK143" s="30"/>
      <c r="EVL143" s="30"/>
      <c r="EVM143" s="30"/>
      <c r="EVN143" s="30"/>
      <c r="EVO143" s="30"/>
      <c r="EVP143" s="30"/>
      <c r="EVQ143" s="30"/>
      <c r="EVR143" s="30"/>
      <c r="EVS143" s="30"/>
      <c r="EVT143" s="30"/>
      <c r="EVU143" s="30"/>
      <c r="EVV143" s="30"/>
      <c r="EVW143" s="30"/>
      <c r="EVX143" s="30"/>
      <c r="EVY143" s="30"/>
      <c r="EVZ143" s="30"/>
      <c r="EWA143" s="30"/>
      <c r="EWB143" s="30"/>
      <c r="EWC143" s="30"/>
      <c r="EWD143" s="30"/>
      <c r="EWE143" s="30"/>
      <c r="EWF143" s="30"/>
      <c r="EWG143" s="30"/>
      <c r="EWH143" s="30"/>
      <c r="EWI143" s="30"/>
      <c r="EWJ143" s="30"/>
      <c r="EWK143" s="30"/>
      <c r="EWL143" s="30"/>
      <c r="EWM143" s="30"/>
      <c r="EWN143" s="30"/>
      <c r="EWO143" s="30"/>
      <c r="EWP143" s="30"/>
      <c r="EWQ143" s="30"/>
      <c r="EWR143" s="30"/>
      <c r="EWS143" s="30"/>
      <c r="EWT143" s="30"/>
      <c r="EWU143" s="30"/>
      <c r="EWV143" s="30"/>
      <c r="EWW143" s="30"/>
      <c r="EWX143" s="30"/>
      <c r="EWY143" s="30"/>
      <c r="EWZ143" s="30"/>
      <c r="EXA143" s="30"/>
      <c r="EXB143" s="30"/>
      <c r="EXC143" s="30"/>
      <c r="EXD143" s="30"/>
      <c r="EXE143" s="30"/>
      <c r="EXF143" s="30"/>
      <c r="EXG143" s="30"/>
      <c r="EXH143" s="30"/>
      <c r="EXI143" s="30"/>
      <c r="EXJ143" s="30"/>
      <c r="EXK143" s="30"/>
      <c r="EXL143" s="30"/>
      <c r="EXM143" s="30"/>
      <c r="EXN143" s="30"/>
      <c r="EXO143" s="30"/>
      <c r="EXP143" s="30"/>
      <c r="EXQ143" s="30"/>
      <c r="EXR143" s="30"/>
      <c r="EXS143" s="30"/>
      <c r="EXT143" s="30"/>
      <c r="EXU143" s="30"/>
      <c r="EXV143" s="30"/>
      <c r="EXW143" s="30"/>
      <c r="EXX143" s="30"/>
      <c r="EXY143" s="30"/>
      <c r="EXZ143" s="30"/>
      <c r="EYA143" s="30"/>
      <c r="EYB143" s="30"/>
      <c r="EYC143" s="30"/>
      <c r="EYD143" s="30"/>
      <c r="EYE143" s="30"/>
      <c r="EYF143" s="30"/>
      <c r="EYG143" s="30"/>
      <c r="EYH143" s="30"/>
      <c r="EYI143" s="30"/>
      <c r="EYJ143" s="30"/>
      <c r="EYK143" s="30"/>
      <c r="EYL143" s="30"/>
      <c r="EYM143" s="30"/>
      <c r="EYN143" s="30"/>
      <c r="EYO143" s="30"/>
      <c r="EYP143" s="30"/>
      <c r="EYQ143" s="30"/>
      <c r="EYR143" s="30"/>
      <c r="EYS143" s="30"/>
      <c r="EYT143" s="30"/>
      <c r="EYU143" s="30"/>
      <c r="EYV143" s="30"/>
      <c r="EYW143" s="30"/>
      <c r="EYX143" s="30"/>
      <c r="EYY143" s="30"/>
      <c r="EYZ143" s="30"/>
      <c r="EZA143" s="30"/>
      <c r="EZB143" s="30"/>
      <c r="EZC143" s="30"/>
      <c r="EZD143" s="30"/>
      <c r="EZE143" s="30"/>
      <c r="EZF143" s="30"/>
      <c r="EZG143" s="30"/>
      <c r="EZH143" s="30"/>
      <c r="EZI143" s="30"/>
      <c r="EZJ143" s="30"/>
      <c r="EZK143" s="30"/>
      <c r="EZL143" s="30"/>
      <c r="EZM143" s="30"/>
      <c r="EZN143" s="30"/>
      <c r="EZO143" s="30"/>
      <c r="EZP143" s="30"/>
      <c r="EZQ143" s="30"/>
      <c r="EZR143" s="30"/>
      <c r="EZS143" s="30"/>
      <c r="EZT143" s="30"/>
      <c r="EZU143" s="30"/>
      <c r="EZV143" s="30"/>
      <c r="EZW143" s="30"/>
      <c r="EZX143" s="30"/>
      <c r="EZY143" s="30"/>
      <c r="EZZ143" s="30"/>
      <c r="FAA143" s="30"/>
      <c r="FAB143" s="30"/>
      <c r="FAC143" s="30"/>
      <c r="FAD143" s="30"/>
      <c r="FAE143" s="30"/>
      <c r="FAF143" s="30"/>
      <c r="FAG143" s="30"/>
      <c r="FAH143" s="30"/>
      <c r="FAI143" s="30"/>
      <c r="FAJ143" s="30"/>
      <c r="FAK143" s="30"/>
      <c r="FAL143" s="30"/>
      <c r="FAM143" s="30"/>
      <c r="FAN143" s="30"/>
      <c r="FAO143" s="30"/>
      <c r="FAP143" s="30"/>
      <c r="FAQ143" s="30"/>
      <c r="FAR143" s="30"/>
      <c r="FAS143" s="30"/>
      <c r="FAT143" s="30"/>
      <c r="FAU143" s="30"/>
      <c r="FAV143" s="30"/>
      <c r="FAW143" s="30"/>
      <c r="FAX143" s="30"/>
      <c r="FAY143" s="30"/>
      <c r="FAZ143" s="30"/>
      <c r="FBA143" s="30"/>
      <c r="FBB143" s="30"/>
      <c r="FBC143" s="30"/>
      <c r="FBD143" s="30"/>
      <c r="FBE143" s="30"/>
      <c r="FBF143" s="30"/>
      <c r="FBG143" s="30"/>
      <c r="FBH143" s="30"/>
      <c r="FBI143" s="30"/>
      <c r="FBJ143" s="30"/>
      <c r="FBK143" s="30"/>
      <c r="FBL143" s="30"/>
      <c r="FBM143" s="30"/>
      <c r="FBN143" s="30"/>
      <c r="FBO143" s="30"/>
      <c r="FBP143" s="30"/>
      <c r="FBQ143" s="30"/>
      <c r="FBR143" s="30"/>
      <c r="FBS143" s="30"/>
      <c r="FBT143" s="30"/>
      <c r="FBU143" s="30"/>
      <c r="FBV143" s="30"/>
      <c r="FBW143" s="30"/>
      <c r="FBX143" s="30"/>
      <c r="FBY143" s="30"/>
      <c r="FBZ143" s="30"/>
      <c r="FCA143" s="30"/>
      <c r="FCB143" s="30"/>
      <c r="FCC143" s="30"/>
      <c r="FCD143" s="30"/>
      <c r="FCE143" s="30"/>
      <c r="FCF143" s="30"/>
      <c r="FCG143" s="30"/>
      <c r="FCH143" s="30"/>
      <c r="FCI143" s="30"/>
      <c r="FCJ143" s="30"/>
      <c r="FCK143" s="30"/>
      <c r="FCL143" s="30"/>
      <c r="FCM143" s="30"/>
      <c r="FCN143" s="30"/>
      <c r="FCO143" s="30"/>
      <c r="FCP143" s="30"/>
      <c r="FCQ143" s="30"/>
      <c r="FCR143" s="30"/>
      <c r="FCS143" s="30"/>
      <c r="FCT143" s="30"/>
      <c r="FCU143" s="30"/>
      <c r="FCV143" s="30"/>
      <c r="FCW143" s="30"/>
      <c r="FCX143" s="30"/>
      <c r="FCY143" s="30"/>
      <c r="FCZ143" s="30"/>
      <c r="FDA143" s="30"/>
      <c r="FDB143" s="30"/>
      <c r="FDC143" s="30"/>
      <c r="FDD143" s="30"/>
      <c r="FDE143" s="30"/>
      <c r="FDF143" s="30"/>
      <c r="FDG143" s="30"/>
      <c r="FDH143" s="30"/>
      <c r="FDI143" s="30"/>
      <c r="FDJ143" s="30"/>
      <c r="FDK143" s="30"/>
      <c r="FDL143" s="30"/>
      <c r="FDM143" s="30"/>
      <c r="FDN143" s="30"/>
      <c r="FDO143" s="30"/>
      <c r="FDP143" s="30"/>
      <c r="FDQ143" s="30"/>
      <c r="FDR143" s="30"/>
      <c r="FDS143" s="30"/>
      <c r="FDT143" s="30"/>
      <c r="FDU143" s="30"/>
      <c r="FDV143" s="30"/>
      <c r="FDW143" s="30"/>
      <c r="FDX143" s="30"/>
      <c r="FDY143" s="30"/>
      <c r="FDZ143" s="30"/>
      <c r="FEA143" s="30"/>
      <c r="FEB143" s="30"/>
      <c r="FEC143" s="30"/>
      <c r="FED143" s="30"/>
      <c r="FEE143" s="30"/>
      <c r="FEF143" s="30"/>
      <c r="FEG143" s="30"/>
      <c r="FEH143" s="30"/>
      <c r="FEI143" s="30"/>
      <c r="FEJ143" s="30"/>
      <c r="FEK143" s="30"/>
      <c r="FEL143" s="30"/>
      <c r="FEM143" s="30"/>
      <c r="FEN143" s="30"/>
      <c r="FEO143" s="30"/>
      <c r="FEP143" s="30"/>
      <c r="FEQ143" s="30"/>
      <c r="FER143" s="30"/>
      <c r="FES143" s="30"/>
      <c r="FET143" s="30"/>
      <c r="FEU143" s="30"/>
      <c r="FEV143" s="30"/>
      <c r="FEW143" s="30"/>
      <c r="FEX143" s="30"/>
      <c r="FEY143" s="30"/>
      <c r="FEZ143" s="30"/>
      <c r="FFA143" s="30"/>
      <c r="FFB143" s="30"/>
      <c r="FFC143" s="30"/>
      <c r="FFD143" s="30"/>
      <c r="FFE143" s="30"/>
      <c r="FFF143" s="30"/>
      <c r="FFG143" s="30"/>
      <c r="FFH143" s="30"/>
      <c r="FFI143" s="30"/>
      <c r="FFJ143" s="30"/>
      <c r="FFK143" s="30"/>
      <c r="FFL143" s="30"/>
      <c r="FFM143" s="30"/>
      <c r="FFN143" s="30"/>
      <c r="FFO143" s="30"/>
      <c r="FFP143" s="30"/>
      <c r="FFQ143" s="30"/>
      <c r="FFR143" s="30"/>
      <c r="FFS143" s="30"/>
      <c r="FFT143" s="30"/>
      <c r="FFU143" s="30"/>
      <c r="FFV143" s="30"/>
      <c r="FFW143" s="30"/>
      <c r="FFX143" s="30"/>
      <c r="FFY143" s="30"/>
      <c r="FFZ143" s="30"/>
      <c r="FGA143" s="30"/>
      <c r="FGB143" s="30"/>
      <c r="FGC143" s="30"/>
      <c r="FGD143" s="30"/>
      <c r="FGE143" s="30"/>
      <c r="FGF143" s="30"/>
      <c r="FGG143" s="30"/>
      <c r="FGH143" s="30"/>
      <c r="FGI143" s="30"/>
      <c r="FGJ143" s="30"/>
      <c r="FGK143" s="30"/>
      <c r="FGL143" s="30"/>
      <c r="FGM143" s="30"/>
      <c r="FGN143" s="30"/>
      <c r="FGO143" s="30"/>
      <c r="FGP143" s="30"/>
      <c r="FGQ143" s="30"/>
      <c r="FGR143" s="30"/>
      <c r="FGS143" s="30"/>
      <c r="FGT143" s="30"/>
      <c r="FGU143" s="30"/>
      <c r="FGV143" s="30"/>
      <c r="FGW143" s="30"/>
      <c r="FGX143" s="30"/>
      <c r="FGY143" s="30"/>
      <c r="FGZ143" s="30"/>
      <c r="FHA143" s="30"/>
      <c r="FHB143" s="30"/>
      <c r="FHC143" s="30"/>
      <c r="FHD143" s="30"/>
      <c r="FHE143" s="30"/>
      <c r="FHF143" s="30"/>
      <c r="FHG143" s="30"/>
      <c r="FHH143" s="30"/>
      <c r="FHI143" s="30"/>
      <c r="FHJ143" s="30"/>
      <c r="FHK143" s="30"/>
      <c r="FHL143" s="30"/>
      <c r="FHM143" s="30"/>
      <c r="FHN143" s="30"/>
      <c r="FHO143" s="30"/>
      <c r="FHP143" s="30"/>
      <c r="FHQ143" s="30"/>
      <c r="FHR143" s="30"/>
      <c r="FHS143" s="30"/>
      <c r="FHT143" s="30"/>
      <c r="FHU143" s="30"/>
      <c r="FHV143" s="30"/>
      <c r="FHW143" s="30"/>
      <c r="FHX143" s="30"/>
      <c r="FHY143" s="30"/>
      <c r="FHZ143" s="30"/>
      <c r="FIA143" s="30"/>
      <c r="FIB143" s="30"/>
      <c r="FIC143" s="30"/>
      <c r="FID143" s="30"/>
      <c r="FIE143" s="30"/>
      <c r="FIF143" s="30"/>
      <c r="FIG143" s="30"/>
      <c r="FIH143" s="30"/>
      <c r="FII143" s="30"/>
      <c r="FIJ143" s="30"/>
      <c r="FIK143" s="30"/>
      <c r="FIL143" s="30"/>
      <c r="FIM143" s="30"/>
      <c r="FIN143" s="30"/>
      <c r="FIO143" s="30"/>
      <c r="FIP143" s="30"/>
      <c r="FIQ143" s="30"/>
      <c r="FIR143" s="30"/>
      <c r="FIS143" s="30"/>
      <c r="FIT143" s="30"/>
      <c r="FIU143" s="30"/>
      <c r="FIV143" s="30"/>
      <c r="FIW143" s="30"/>
      <c r="FIX143" s="30"/>
      <c r="FIY143" s="30"/>
      <c r="FIZ143" s="30"/>
      <c r="FJA143" s="30"/>
      <c r="FJB143" s="30"/>
      <c r="FJC143" s="30"/>
      <c r="FJD143" s="30"/>
      <c r="FJE143" s="30"/>
      <c r="FJF143" s="30"/>
      <c r="FJG143" s="30"/>
      <c r="FJH143" s="30"/>
      <c r="FJI143" s="30"/>
      <c r="FJJ143" s="30"/>
      <c r="FJK143" s="30"/>
      <c r="FJL143" s="30"/>
      <c r="FJM143" s="30"/>
      <c r="FJN143" s="30"/>
      <c r="FJO143" s="30"/>
      <c r="FJP143" s="30"/>
      <c r="FJQ143" s="30"/>
      <c r="FJR143" s="30"/>
      <c r="FJS143" s="30"/>
      <c r="FJT143" s="30"/>
      <c r="FJU143" s="30"/>
      <c r="FJV143" s="30"/>
      <c r="FJW143" s="30"/>
      <c r="FJX143" s="30"/>
      <c r="FJY143" s="30"/>
      <c r="FJZ143" s="30"/>
      <c r="FKA143" s="30"/>
      <c r="FKB143" s="30"/>
      <c r="FKC143" s="30"/>
      <c r="FKD143" s="30"/>
      <c r="FKE143" s="30"/>
      <c r="FKF143" s="30"/>
      <c r="FKG143" s="30"/>
      <c r="FKH143" s="30"/>
      <c r="FKI143" s="30"/>
      <c r="FKJ143" s="30"/>
      <c r="FKK143" s="30"/>
      <c r="FKL143" s="30"/>
      <c r="FKM143" s="30"/>
      <c r="FKN143" s="30"/>
      <c r="FKO143" s="30"/>
      <c r="FKP143" s="30"/>
      <c r="FKQ143" s="30"/>
      <c r="FKR143" s="30"/>
      <c r="FKS143" s="30"/>
      <c r="FKT143" s="30"/>
      <c r="FKU143" s="30"/>
      <c r="FKV143" s="30"/>
      <c r="FKW143" s="30"/>
      <c r="FKX143" s="30"/>
      <c r="FKY143" s="30"/>
      <c r="FKZ143" s="30"/>
      <c r="FLA143" s="30"/>
      <c r="FLB143" s="30"/>
      <c r="FLC143" s="30"/>
      <c r="FLD143" s="30"/>
      <c r="FLE143" s="30"/>
      <c r="FLF143" s="30"/>
      <c r="FLG143" s="30"/>
      <c r="FLH143" s="30"/>
      <c r="FLI143" s="30"/>
      <c r="FLJ143" s="30"/>
      <c r="FLK143" s="30"/>
      <c r="FLL143" s="30"/>
      <c r="FLM143" s="30"/>
      <c r="FLN143" s="30"/>
      <c r="FLO143" s="30"/>
      <c r="FLP143" s="30"/>
      <c r="FLQ143" s="30"/>
      <c r="FLR143" s="30"/>
      <c r="FLS143" s="30"/>
      <c r="FLT143" s="30"/>
      <c r="FLU143" s="30"/>
      <c r="FLV143" s="30"/>
      <c r="FLW143" s="30"/>
      <c r="FLX143" s="30"/>
      <c r="FLY143" s="30"/>
      <c r="FLZ143" s="30"/>
      <c r="FMA143" s="30"/>
      <c r="FMB143" s="30"/>
      <c r="FMC143" s="30"/>
      <c r="FMD143" s="30"/>
      <c r="FME143" s="30"/>
      <c r="FMF143" s="30"/>
      <c r="FMG143" s="30"/>
      <c r="FMH143" s="30"/>
      <c r="FMI143" s="30"/>
      <c r="FMJ143" s="30"/>
      <c r="FMK143" s="30"/>
      <c r="FML143" s="30"/>
      <c r="FMM143" s="30"/>
      <c r="FMN143" s="30"/>
      <c r="FMO143" s="30"/>
      <c r="FMP143" s="30"/>
      <c r="FMQ143" s="30"/>
      <c r="FMR143" s="30"/>
      <c r="FMS143" s="30"/>
      <c r="FMT143" s="30"/>
      <c r="FMU143" s="30"/>
      <c r="FMV143" s="30"/>
      <c r="FMW143" s="30"/>
      <c r="FMX143" s="30"/>
      <c r="FMY143" s="30"/>
      <c r="FMZ143" s="30"/>
      <c r="FNA143" s="30"/>
      <c r="FNB143" s="30"/>
      <c r="FNC143" s="30"/>
      <c r="FND143" s="30"/>
      <c r="FNE143" s="30"/>
      <c r="FNF143" s="30"/>
      <c r="FNG143" s="30"/>
      <c r="FNH143" s="30"/>
      <c r="FNI143" s="30"/>
      <c r="FNJ143" s="30"/>
      <c r="FNK143" s="30"/>
      <c r="FNL143" s="30"/>
      <c r="FNM143" s="30"/>
      <c r="FNN143" s="30"/>
      <c r="FNO143" s="30"/>
      <c r="FNP143" s="30"/>
      <c r="FNQ143" s="30"/>
      <c r="FNR143" s="30"/>
      <c r="FNS143" s="30"/>
      <c r="FNT143" s="30"/>
      <c r="FNU143" s="30"/>
      <c r="FNV143" s="30"/>
      <c r="FNW143" s="30"/>
      <c r="FNX143" s="30"/>
      <c r="FNY143" s="30"/>
      <c r="FNZ143" s="30"/>
      <c r="FOA143" s="30"/>
      <c r="FOB143" s="30"/>
      <c r="FOC143" s="30"/>
      <c r="FOD143" s="30"/>
      <c r="FOE143" s="30"/>
      <c r="FOF143" s="30"/>
      <c r="FOG143" s="30"/>
      <c r="FOH143" s="30"/>
      <c r="FOI143" s="30"/>
      <c r="FOJ143" s="30"/>
      <c r="FOK143" s="30"/>
      <c r="FOL143" s="30"/>
      <c r="FOM143" s="30"/>
      <c r="FON143" s="30"/>
      <c r="FOO143" s="30"/>
      <c r="FOP143" s="30"/>
      <c r="FOQ143" s="30"/>
      <c r="FOR143" s="30"/>
      <c r="FOS143" s="30"/>
      <c r="FOT143" s="30"/>
      <c r="FOU143" s="30"/>
      <c r="FOV143" s="30"/>
      <c r="FOW143" s="30"/>
      <c r="FOX143" s="30"/>
      <c r="FOY143" s="30"/>
      <c r="FOZ143" s="30"/>
      <c r="FPA143" s="30"/>
      <c r="FPB143" s="30"/>
      <c r="FPC143" s="30"/>
      <c r="FPD143" s="30"/>
      <c r="FPE143" s="30"/>
      <c r="FPF143" s="30"/>
      <c r="FPG143" s="30"/>
      <c r="FPH143" s="30"/>
      <c r="FPI143" s="30"/>
      <c r="FPJ143" s="30"/>
      <c r="FPK143" s="30"/>
      <c r="FPL143" s="30"/>
      <c r="FPM143" s="30"/>
      <c r="FPN143" s="30"/>
      <c r="FPO143" s="30"/>
      <c r="FPP143" s="30"/>
      <c r="FPQ143" s="30"/>
      <c r="FPR143" s="30"/>
      <c r="FPS143" s="30"/>
      <c r="FPT143" s="30"/>
      <c r="FPU143" s="30"/>
      <c r="FPV143" s="30"/>
      <c r="FPW143" s="30"/>
      <c r="FPX143" s="30"/>
      <c r="FPY143" s="30"/>
      <c r="FPZ143" s="30"/>
      <c r="FQA143" s="30"/>
      <c r="FQB143" s="30"/>
      <c r="FQC143" s="30"/>
      <c r="FQD143" s="30"/>
      <c r="FQE143" s="30"/>
      <c r="FQF143" s="30"/>
      <c r="FQG143" s="30"/>
      <c r="FQH143" s="30"/>
      <c r="FQI143" s="30"/>
      <c r="FQJ143" s="30"/>
      <c r="FQK143" s="30"/>
      <c r="FQL143" s="30"/>
      <c r="FQM143" s="30"/>
      <c r="FQN143" s="30"/>
      <c r="FQO143" s="30"/>
      <c r="FQP143" s="30"/>
      <c r="FQQ143" s="30"/>
      <c r="FQR143" s="30"/>
      <c r="FQS143" s="30"/>
      <c r="FQT143" s="30"/>
      <c r="FQU143" s="30"/>
      <c r="FQV143" s="30"/>
      <c r="FQW143" s="30"/>
      <c r="FQX143" s="30"/>
      <c r="FQY143" s="30"/>
      <c r="FQZ143" s="30"/>
      <c r="FRA143" s="30"/>
      <c r="FRB143" s="30"/>
      <c r="FRC143" s="30"/>
      <c r="FRD143" s="30"/>
      <c r="FRE143" s="30"/>
      <c r="FRF143" s="30"/>
      <c r="FRG143" s="30"/>
      <c r="FRH143" s="30"/>
      <c r="FRI143" s="30"/>
      <c r="FRJ143" s="30"/>
      <c r="FRK143" s="30"/>
      <c r="FRL143" s="30"/>
      <c r="FRM143" s="30"/>
      <c r="FRN143" s="30"/>
      <c r="FRO143" s="30"/>
      <c r="FRP143" s="30"/>
      <c r="FRQ143" s="30"/>
      <c r="FRR143" s="30"/>
      <c r="FRS143" s="30"/>
      <c r="FRT143" s="30"/>
      <c r="FRU143" s="30"/>
      <c r="FRV143" s="30"/>
      <c r="FRW143" s="30"/>
      <c r="FRX143" s="30"/>
      <c r="FRY143" s="30"/>
      <c r="FRZ143" s="30"/>
      <c r="FSA143" s="30"/>
      <c r="FSB143" s="30"/>
      <c r="FSC143" s="30"/>
      <c r="FSD143" s="30"/>
      <c r="FSE143" s="30"/>
      <c r="FSF143" s="30"/>
      <c r="FSG143" s="30"/>
      <c r="FSH143" s="30"/>
      <c r="FSI143" s="30"/>
      <c r="FSJ143" s="30"/>
      <c r="FSK143" s="30"/>
      <c r="FSL143" s="30"/>
      <c r="FSM143" s="30"/>
      <c r="FSN143" s="30"/>
      <c r="FSO143" s="30"/>
      <c r="FSP143" s="30"/>
      <c r="FSQ143" s="30"/>
      <c r="FSR143" s="30"/>
      <c r="FSS143" s="30"/>
      <c r="FST143" s="30"/>
      <c r="FSU143" s="30"/>
      <c r="FSV143" s="30"/>
      <c r="FSW143" s="30"/>
      <c r="FSX143" s="30"/>
      <c r="FSY143" s="30"/>
      <c r="FSZ143" s="30"/>
      <c r="FTA143" s="30"/>
      <c r="FTB143" s="30"/>
      <c r="FTC143" s="30"/>
      <c r="FTD143" s="30"/>
      <c r="FTE143" s="30"/>
      <c r="FTF143" s="30"/>
      <c r="FTG143" s="30"/>
      <c r="FTH143" s="30"/>
      <c r="FTI143" s="30"/>
      <c r="FTJ143" s="30"/>
      <c r="FTK143" s="30"/>
      <c r="FTL143" s="30"/>
      <c r="FTM143" s="30"/>
      <c r="FTN143" s="30"/>
      <c r="FTO143" s="30"/>
      <c r="FTP143" s="30"/>
      <c r="FTQ143" s="30"/>
      <c r="FTR143" s="30"/>
      <c r="FTS143" s="30"/>
      <c r="FTT143" s="30"/>
      <c r="FTU143" s="30"/>
      <c r="FTV143" s="30"/>
      <c r="FTW143" s="30"/>
      <c r="FTX143" s="30"/>
      <c r="FTY143" s="30"/>
      <c r="FTZ143" s="30"/>
      <c r="FUA143" s="30"/>
      <c r="FUB143" s="30"/>
      <c r="FUC143" s="30"/>
      <c r="FUD143" s="30"/>
      <c r="FUE143" s="30"/>
      <c r="FUF143" s="30"/>
      <c r="FUG143" s="30"/>
      <c r="FUH143" s="30"/>
      <c r="FUI143" s="30"/>
      <c r="FUJ143" s="30"/>
      <c r="FUK143" s="30"/>
      <c r="FUL143" s="30"/>
      <c r="FUM143" s="30"/>
      <c r="FUN143" s="30"/>
      <c r="FUO143" s="30"/>
      <c r="FUP143" s="30"/>
      <c r="FUQ143" s="30"/>
      <c r="FUR143" s="30"/>
      <c r="FUS143" s="30"/>
      <c r="FUT143" s="30"/>
      <c r="FUU143" s="30"/>
      <c r="FUV143" s="30"/>
      <c r="FUW143" s="30"/>
      <c r="FUX143" s="30"/>
      <c r="FUY143" s="30"/>
      <c r="FUZ143" s="30"/>
      <c r="FVA143" s="30"/>
      <c r="FVB143" s="30"/>
      <c r="FVC143" s="30"/>
      <c r="FVD143" s="30"/>
      <c r="FVE143" s="30"/>
      <c r="FVF143" s="30"/>
      <c r="FVG143" s="30"/>
      <c r="FVH143" s="30"/>
      <c r="FVI143" s="30"/>
      <c r="FVJ143" s="30"/>
      <c r="FVK143" s="30"/>
      <c r="FVL143" s="30"/>
      <c r="FVM143" s="30"/>
      <c r="FVN143" s="30"/>
      <c r="FVO143" s="30"/>
      <c r="FVP143" s="30"/>
      <c r="FVQ143" s="30"/>
      <c r="FVR143" s="30"/>
      <c r="FVS143" s="30"/>
      <c r="FVT143" s="30"/>
      <c r="FVU143" s="30"/>
      <c r="FVV143" s="30"/>
      <c r="FVW143" s="30"/>
      <c r="FVX143" s="30"/>
      <c r="FVY143" s="30"/>
      <c r="FVZ143" s="30"/>
      <c r="FWA143" s="30"/>
      <c r="FWB143" s="30"/>
      <c r="FWC143" s="30"/>
      <c r="FWD143" s="30"/>
      <c r="FWE143" s="30"/>
      <c r="FWF143" s="30"/>
      <c r="FWG143" s="30"/>
      <c r="FWH143" s="30"/>
      <c r="FWI143" s="30"/>
      <c r="FWJ143" s="30"/>
      <c r="FWK143" s="30"/>
      <c r="FWL143" s="30"/>
      <c r="FWM143" s="30"/>
      <c r="FWN143" s="30"/>
      <c r="FWO143" s="30"/>
      <c r="FWP143" s="30"/>
      <c r="FWQ143" s="30"/>
      <c r="FWR143" s="30"/>
      <c r="FWS143" s="30"/>
      <c r="FWT143" s="30"/>
      <c r="FWU143" s="30"/>
      <c r="FWV143" s="30"/>
      <c r="FWW143" s="30"/>
      <c r="FWX143" s="30"/>
      <c r="FWY143" s="30"/>
      <c r="FWZ143" s="30"/>
      <c r="FXA143" s="30"/>
      <c r="FXB143" s="30"/>
      <c r="FXC143" s="30"/>
      <c r="FXD143" s="30"/>
      <c r="FXE143" s="30"/>
      <c r="FXF143" s="30"/>
      <c r="FXG143" s="30"/>
      <c r="FXH143" s="30"/>
      <c r="FXI143" s="30"/>
      <c r="FXJ143" s="30"/>
      <c r="FXK143" s="30"/>
      <c r="FXL143" s="30"/>
      <c r="FXM143" s="30"/>
      <c r="FXN143" s="30"/>
      <c r="FXO143" s="30"/>
      <c r="FXP143" s="30"/>
      <c r="FXQ143" s="30"/>
      <c r="FXR143" s="30"/>
      <c r="FXS143" s="30"/>
      <c r="FXT143" s="30"/>
      <c r="FXU143" s="30"/>
      <c r="FXV143" s="30"/>
      <c r="FXW143" s="30"/>
      <c r="FXX143" s="30"/>
      <c r="FXY143" s="30"/>
      <c r="FXZ143" s="30"/>
      <c r="FYA143" s="30"/>
      <c r="FYB143" s="30"/>
      <c r="FYC143" s="30"/>
      <c r="FYD143" s="30"/>
      <c r="FYE143" s="30"/>
      <c r="FYF143" s="30"/>
      <c r="FYG143" s="30"/>
      <c r="FYH143" s="30"/>
      <c r="FYI143" s="30"/>
      <c r="FYJ143" s="30"/>
      <c r="FYK143" s="30"/>
      <c r="FYL143" s="30"/>
      <c r="FYM143" s="30"/>
      <c r="FYN143" s="30"/>
      <c r="FYO143" s="30"/>
      <c r="FYP143" s="30"/>
      <c r="FYQ143" s="30"/>
      <c r="FYR143" s="30"/>
      <c r="FYS143" s="30"/>
      <c r="FYT143" s="30"/>
      <c r="FYU143" s="30"/>
      <c r="FYV143" s="30"/>
      <c r="FYW143" s="30"/>
      <c r="FYX143" s="30"/>
      <c r="FYY143" s="30"/>
      <c r="FYZ143" s="30"/>
      <c r="FZA143" s="30"/>
      <c r="FZB143" s="30"/>
      <c r="FZC143" s="30"/>
      <c r="FZD143" s="30"/>
      <c r="FZE143" s="30"/>
      <c r="FZF143" s="30"/>
      <c r="FZG143" s="30"/>
      <c r="FZH143" s="30"/>
      <c r="FZI143" s="30"/>
      <c r="FZJ143" s="30"/>
      <c r="FZK143" s="30"/>
      <c r="FZL143" s="30"/>
      <c r="FZM143" s="30"/>
      <c r="FZN143" s="30"/>
      <c r="FZO143" s="30"/>
      <c r="FZP143" s="30"/>
      <c r="FZQ143" s="30"/>
      <c r="FZR143" s="30"/>
      <c r="FZS143" s="30"/>
      <c r="FZT143" s="30"/>
      <c r="FZU143" s="30"/>
      <c r="FZV143" s="30"/>
      <c r="FZW143" s="30"/>
      <c r="FZX143" s="30"/>
      <c r="FZY143" s="30"/>
      <c r="FZZ143" s="30"/>
      <c r="GAA143" s="30"/>
      <c r="GAB143" s="30"/>
      <c r="GAC143" s="30"/>
      <c r="GAD143" s="30"/>
      <c r="GAE143" s="30"/>
      <c r="GAF143" s="30"/>
      <c r="GAG143" s="30"/>
      <c r="GAH143" s="30"/>
      <c r="GAI143" s="30"/>
      <c r="GAJ143" s="30"/>
      <c r="GAK143" s="30"/>
      <c r="GAL143" s="30"/>
      <c r="GAM143" s="30"/>
      <c r="GAN143" s="30"/>
      <c r="GAO143" s="30"/>
      <c r="GAP143" s="30"/>
      <c r="GAQ143" s="30"/>
      <c r="GAR143" s="30"/>
      <c r="GAS143" s="30"/>
      <c r="GAT143" s="30"/>
      <c r="GAU143" s="30"/>
      <c r="GAV143" s="30"/>
      <c r="GAW143" s="30"/>
      <c r="GAX143" s="30"/>
      <c r="GAY143" s="30"/>
      <c r="GAZ143" s="30"/>
      <c r="GBA143" s="30"/>
      <c r="GBB143" s="30"/>
      <c r="GBC143" s="30"/>
      <c r="GBD143" s="30"/>
      <c r="GBE143" s="30"/>
      <c r="GBF143" s="30"/>
      <c r="GBG143" s="30"/>
      <c r="GBH143" s="30"/>
      <c r="GBI143" s="30"/>
      <c r="GBJ143" s="30"/>
      <c r="GBK143" s="30"/>
      <c r="GBL143" s="30"/>
      <c r="GBM143" s="30"/>
      <c r="GBN143" s="30"/>
      <c r="GBO143" s="30"/>
      <c r="GBP143" s="30"/>
      <c r="GBQ143" s="30"/>
      <c r="GBR143" s="30"/>
      <c r="GBS143" s="30"/>
      <c r="GBT143" s="30"/>
      <c r="GBU143" s="30"/>
      <c r="GBV143" s="30"/>
      <c r="GBW143" s="30"/>
      <c r="GBX143" s="30"/>
      <c r="GBY143" s="30"/>
      <c r="GBZ143" s="30"/>
      <c r="GCA143" s="30"/>
      <c r="GCB143" s="30"/>
      <c r="GCC143" s="30"/>
      <c r="GCD143" s="30"/>
      <c r="GCE143" s="30"/>
      <c r="GCF143" s="30"/>
      <c r="GCG143" s="30"/>
      <c r="GCH143" s="30"/>
      <c r="GCI143" s="30"/>
      <c r="GCJ143" s="30"/>
      <c r="GCK143" s="30"/>
      <c r="GCL143" s="30"/>
      <c r="GCM143" s="30"/>
      <c r="GCN143" s="30"/>
      <c r="GCO143" s="30"/>
      <c r="GCP143" s="30"/>
      <c r="GCQ143" s="30"/>
      <c r="GCR143" s="30"/>
      <c r="GCS143" s="30"/>
      <c r="GCT143" s="30"/>
      <c r="GCU143" s="30"/>
      <c r="GCV143" s="30"/>
      <c r="GCW143" s="30"/>
      <c r="GCX143" s="30"/>
      <c r="GCY143" s="30"/>
      <c r="GCZ143" s="30"/>
      <c r="GDA143" s="30"/>
      <c r="GDB143" s="30"/>
      <c r="GDC143" s="30"/>
      <c r="GDD143" s="30"/>
      <c r="GDE143" s="30"/>
      <c r="GDF143" s="30"/>
      <c r="GDG143" s="30"/>
      <c r="GDH143" s="30"/>
      <c r="GDI143" s="30"/>
      <c r="GDJ143" s="30"/>
      <c r="GDK143" s="30"/>
      <c r="GDL143" s="30"/>
      <c r="GDM143" s="30"/>
      <c r="GDN143" s="30"/>
      <c r="GDO143" s="30"/>
      <c r="GDP143" s="30"/>
      <c r="GDQ143" s="30"/>
      <c r="GDR143" s="30"/>
      <c r="GDS143" s="30"/>
      <c r="GDT143" s="30"/>
      <c r="GDU143" s="30"/>
      <c r="GDV143" s="30"/>
      <c r="GDW143" s="30"/>
      <c r="GDX143" s="30"/>
      <c r="GDY143" s="30"/>
      <c r="GDZ143" s="30"/>
      <c r="GEA143" s="30"/>
      <c r="GEB143" s="30"/>
      <c r="GEC143" s="30"/>
      <c r="GED143" s="30"/>
      <c r="GEE143" s="30"/>
      <c r="GEF143" s="30"/>
      <c r="GEG143" s="30"/>
      <c r="GEH143" s="30"/>
      <c r="GEI143" s="30"/>
      <c r="GEJ143" s="30"/>
      <c r="GEK143" s="30"/>
      <c r="GEL143" s="30"/>
      <c r="GEM143" s="30"/>
      <c r="GEN143" s="30"/>
      <c r="GEO143" s="30"/>
      <c r="GEP143" s="30"/>
      <c r="GEQ143" s="30"/>
      <c r="GER143" s="30"/>
      <c r="GES143" s="30"/>
      <c r="GET143" s="30"/>
      <c r="GEU143" s="30"/>
      <c r="GEV143" s="30"/>
      <c r="GEW143" s="30"/>
      <c r="GEX143" s="30"/>
      <c r="GEY143" s="30"/>
      <c r="GEZ143" s="30"/>
      <c r="GFA143" s="30"/>
      <c r="GFB143" s="30"/>
      <c r="GFC143" s="30"/>
      <c r="GFD143" s="30"/>
      <c r="GFE143" s="30"/>
      <c r="GFF143" s="30"/>
      <c r="GFG143" s="30"/>
      <c r="GFH143" s="30"/>
      <c r="GFI143" s="30"/>
      <c r="GFJ143" s="30"/>
      <c r="GFK143" s="30"/>
      <c r="GFL143" s="30"/>
      <c r="GFM143" s="30"/>
      <c r="GFN143" s="30"/>
      <c r="GFO143" s="30"/>
      <c r="GFP143" s="30"/>
      <c r="GFQ143" s="30"/>
      <c r="GFR143" s="30"/>
      <c r="GFS143" s="30"/>
      <c r="GFT143" s="30"/>
      <c r="GFU143" s="30"/>
      <c r="GFV143" s="30"/>
      <c r="GFW143" s="30"/>
      <c r="GFX143" s="30"/>
      <c r="GFY143" s="30"/>
      <c r="GFZ143" s="30"/>
      <c r="GGA143" s="30"/>
      <c r="GGB143" s="30"/>
      <c r="GGC143" s="30"/>
      <c r="GGD143" s="30"/>
      <c r="GGE143" s="30"/>
      <c r="GGF143" s="30"/>
      <c r="GGG143" s="30"/>
      <c r="GGH143" s="30"/>
      <c r="GGI143" s="30"/>
      <c r="GGJ143" s="30"/>
      <c r="GGK143" s="30"/>
      <c r="GGL143" s="30"/>
      <c r="GGM143" s="30"/>
      <c r="GGN143" s="30"/>
      <c r="GGO143" s="30"/>
      <c r="GGP143" s="30"/>
      <c r="GGQ143" s="30"/>
      <c r="GGR143" s="30"/>
      <c r="GGS143" s="30"/>
      <c r="GGT143" s="30"/>
      <c r="GGU143" s="30"/>
      <c r="GGV143" s="30"/>
      <c r="GGW143" s="30"/>
      <c r="GGX143" s="30"/>
      <c r="GGY143" s="30"/>
      <c r="GGZ143" s="30"/>
      <c r="GHA143" s="30"/>
      <c r="GHB143" s="30"/>
      <c r="GHC143" s="30"/>
      <c r="GHD143" s="30"/>
      <c r="GHE143" s="30"/>
      <c r="GHF143" s="30"/>
      <c r="GHG143" s="30"/>
      <c r="GHH143" s="30"/>
      <c r="GHI143" s="30"/>
      <c r="GHJ143" s="30"/>
      <c r="GHK143" s="30"/>
      <c r="GHL143" s="30"/>
      <c r="GHM143" s="30"/>
      <c r="GHN143" s="30"/>
      <c r="GHO143" s="30"/>
      <c r="GHP143" s="30"/>
      <c r="GHQ143" s="30"/>
      <c r="GHR143" s="30"/>
      <c r="GHS143" s="30"/>
      <c r="GHT143" s="30"/>
      <c r="GHU143" s="30"/>
      <c r="GHV143" s="30"/>
      <c r="GHW143" s="30"/>
      <c r="GHX143" s="30"/>
      <c r="GHY143" s="30"/>
      <c r="GHZ143" s="30"/>
      <c r="GIA143" s="30"/>
      <c r="GIB143" s="30"/>
      <c r="GIC143" s="30"/>
      <c r="GID143" s="30"/>
      <c r="GIE143" s="30"/>
      <c r="GIF143" s="30"/>
      <c r="GIG143" s="30"/>
      <c r="GIH143" s="30"/>
      <c r="GII143" s="30"/>
      <c r="GIJ143" s="30"/>
      <c r="GIK143" s="30"/>
      <c r="GIL143" s="30"/>
      <c r="GIM143" s="30"/>
      <c r="GIN143" s="30"/>
      <c r="GIO143" s="30"/>
      <c r="GIP143" s="30"/>
      <c r="GIQ143" s="30"/>
      <c r="GIR143" s="30"/>
      <c r="GIS143" s="30"/>
      <c r="GIT143" s="30"/>
      <c r="GIU143" s="30"/>
      <c r="GIV143" s="30"/>
      <c r="GIW143" s="30"/>
      <c r="GIX143" s="30"/>
      <c r="GIY143" s="30"/>
      <c r="GIZ143" s="30"/>
      <c r="GJA143" s="30"/>
      <c r="GJB143" s="30"/>
      <c r="GJC143" s="30"/>
      <c r="GJD143" s="30"/>
      <c r="GJE143" s="30"/>
      <c r="GJF143" s="30"/>
      <c r="GJG143" s="30"/>
      <c r="GJH143" s="30"/>
      <c r="GJI143" s="30"/>
      <c r="GJJ143" s="30"/>
      <c r="GJK143" s="30"/>
      <c r="GJL143" s="30"/>
      <c r="GJM143" s="30"/>
      <c r="GJN143" s="30"/>
      <c r="GJO143" s="30"/>
      <c r="GJP143" s="30"/>
      <c r="GJQ143" s="30"/>
      <c r="GJR143" s="30"/>
      <c r="GJS143" s="30"/>
      <c r="GJT143" s="30"/>
      <c r="GJU143" s="30"/>
      <c r="GJV143" s="30"/>
      <c r="GJW143" s="30"/>
      <c r="GJX143" s="30"/>
      <c r="GJY143" s="30"/>
      <c r="GJZ143" s="30"/>
      <c r="GKA143" s="30"/>
      <c r="GKB143" s="30"/>
      <c r="GKC143" s="30"/>
      <c r="GKD143" s="30"/>
      <c r="GKE143" s="30"/>
      <c r="GKF143" s="30"/>
      <c r="GKG143" s="30"/>
      <c r="GKH143" s="30"/>
      <c r="GKI143" s="30"/>
      <c r="GKJ143" s="30"/>
      <c r="GKK143" s="30"/>
      <c r="GKL143" s="30"/>
      <c r="GKM143" s="30"/>
      <c r="GKN143" s="30"/>
      <c r="GKO143" s="30"/>
      <c r="GKP143" s="30"/>
      <c r="GKQ143" s="30"/>
      <c r="GKR143" s="30"/>
      <c r="GKS143" s="30"/>
      <c r="GKT143" s="30"/>
      <c r="GKU143" s="30"/>
      <c r="GKV143" s="30"/>
      <c r="GKW143" s="30"/>
      <c r="GKX143" s="30"/>
      <c r="GKY143" s="30"/>
      <c r="GKZ143" s="30"/>
      <c r="GLA143" s="30"/>
      <c r="GLB143" s="30"/>
      <c r="GLC143" s="30"/>
      <c r="GLD143" s="30"/>
      <c r="GLE143" s="30"/>
      <c r="GLF143" s="30"/>
      <c r="GLG143" s="30"/>
      <c r="GLH143" s="30"/>
      <c r="GLI143" s="30"/>
      <c r="GLJ143" s="30"/>
      <c r="GLK143" s="30"/>
      <c r="GLL143" s="30"/>
      <c r="GLM143" s="30"/>
      <c r="GLN143" s="30"/>
      <c r="GLO143" s="30"/>
      <c r="GLP143" s="30"/>
      <c r="GLQ143" s="30"/>
      <c r="GLR143" s="30"/>
      <c r="GLS143" s="30"/>
      <c r="GLT143" s="30"/>
      <c r="GLU143" s="30"/>
      <c r="GLV143" s="30"/>
      <c r="GLW143" s="30"/>
      <c r="GLX143" s="30"/>
      <c r="GLY143" s="30"/>
      <c r="GLZ143" s="30"/>
      <c r="GMA143" s="30"/>
      <c r="GMB143" s="30"/>
      <c r="GMC143" s="30"/>
      <c r="GMD143" s="30"/>
      <c r="GME143" s="30"/>
      <c r="GMF143" s="30"/>
      <c r="GMG143" s="30"/>
      <c r="GMH143" s="30"/>
      <c r="GMI143" s="30"/>
      <c r="GMJ143" s="30"/>
      <c r="GMK143" s="30"/>
      <c r="GML143" s="30"/>
      <c r="GMM143" s="30"/>
      <c r="GMN143" s="30"/>
      <c r="GMO143" s="30"/>
      <c r="GMP143" s="30"/>
      <c r="GMQ143" s="30"/>
      <c r="GMR143" s="30"/>
      <c r="GMS143" s="30"/>
      <c r="GMT143" s="30"/>
      <c r="GMU143" s="30"/>
      <c r="GMV143" s="30"/>
      <c r="GMW143" s="30"/>
      <c r="GMX143" s="30"/>
      <c r="GMY143" s="30"/>
      <c r="GMZ143" s="30"/>
      <c r="GNA143" s="30"/>
      <c r="GNB143" s="30"/>
      <c r="GNC143" s="30"/>
      <c r="GND143" s="30"/>
      <c r="GNE143" s="30"/>
      <c r="GNF143" s="30"/>
      <c r="GNG143" s="30"/>
      <c r="GNH143" s="30"/>
      <c r="GNI143" s="30"/>
      <c r="GNJ143" s="30"/>
      <c r="GNK143" s="30"/>
      <c r="GNL143" s="30"/>
      <c r="GNM143" s="30"/>
      <c r="GNN143" s="30"/>
      <c r="GNO143" s="30"/>
      <c r="GNP143" s="30"/>
      <c r="GNQ143" s="30"/>
      <c r="GNR143" s="30"/>
      <c r="GNS143" s="30"/>
      <c r="GNT143" s="30"/>
      <c r="GNU143" s="30"/>
      <c r="GNV143" s="30"/>
      <c r="GNW143" s="30"/>
      <c r="GNX143" s="30"/>
      <c r="GNY143" s="30"/>
      <c r="GNZ143" s="30"/>
      <c r="GOA143" s="30"/>
      <c r="GOB143" s="30"/>
      <c r="GOC143" s="30"/>
      <c r="GOD143" s="30"/>
      <c r="GOE143" s="30"/>
      <c r="GOF143" s="30"/>
      <c r="GOG143" s="30"/>
      <c r="GOH143" s="30"/>
      <c r="GOI143" s="30"/>
      <c r="GOJ143" s="30"/>
      <c r="GOK143" s="30"/>
      <c r="GOL143" s="30"/>
      <c r="GOM143" s="30"/>
      <c r="GON143" s="30"/>
      <c r="GOO143" s="30"/>
      <c r="GOP143" s="30"/>
      <c r="GOQ143" s="30"/>
      <c r="GOR143" s="30"/>
      <c r="GOS143" s="30"/>
      <c r="GOT143" s="30"/>
      <c r="GOU143" s="30"/>
      <c r="GOV143" s="30"/>
      <c r="GOW143" s="30"/>
      <c r="GOX143" s="30"/>
      <c r="GOY143" s="30"/>
      <c r="GOZ143" s="30"/>
      <c r="GPA143" s="30"/>
      <c r="GPB143" s="30"/>
      <c r="GPC143" s="30"/>
      <c r="GPD143" s="30"/>
      <c r="GPE143" s="30"/>
      <c r="GPF143" s="30"/>
      <c r="GPG143" s="30"/>
      <c r="GPH143" s="30"/>
      <c r="GPI143" s="30"/>
      <c r="GPJ143" s="30"/>
      <c r="GPK143" s="30"/>
      <c r="GPL143" s="30"/>
      <c r="GPM143" s="30"/>
      <c r="GPN143" s="30"/>
      <c r="GPO143" s="30"/>
      <c r="GPP143" s="30"/>
      <c r="GPQ143" s="30"/>
      <c r="GPR143" s="30"/>
      <c r="GPS143" s="30"/>
      <c r="GPT143" s="30"/>
      <c r="GPU143" s="30"/>
      <c r="GPV143" s="30"/>
      <c r="GPW143" s="30"/>
      <c r="GPX143" s="30"/>
      <c r="GPY143" s="30"/>
      <c r="GPZ143" s="30"/>
      <c r="GQA143" s="30"/>
      <c r="GQB143" s="30"/>
      <c r="GQC143" s="30"/>
      <c r="GQD143" s="30"/>
      <c r="GQE143" s="30"/>
      <c r="GQF143" s="30"/>
      <c r="GQG143" s="30"/>
      <c r="GQH143" s="30"/>
      <c r="GQI143" s="30"/>
      <c r="GQJ143" s="30"/>
      <c r="GQK143" s="30"/>
      <c r="GQL143" s="30"/>
      <c r="GQM143" s="30"/>
      <c r="GQN143" s="30"/>
      <c r="GQO143" s="30"/>
      <c r="GQP143" s="30"/>
      <c r="GQQ143" s="30"/>
      <c r="GQR143" s="30"/>
      <c r="GQS143" s="30"/>
      <c r="GQT143" s="30"/>
      <c r="GQU143" s="30"/>
      <c r="GQV143" s="30"/>
      <c r="GQW143" s="30"/>
      <c r="GQX143" s="30"/>
      <c r="GQY143" s="30"/>
      <c r="GQZ143" s="30"/>
      <c r="GRA143" s="30"/>
      <c r="GRB143" s="30"/>
      <c r="GRC143" s="30"/>
      <c r="GRD143" s="30"/>
      <c r="GRE143" s="30"/>
      <c r="GRF143" s="30"/>
      <c r="GRG143" s="30"/>
      <c r="GRH143" s="30"/>
      <c r="GRI143" s="30"/>
      <c r="GRJ143" s="30"/>
      <c r="GRK143" s="30"/>
      <c r="GRL143" s="30"/>
      <c r="GRM143" s="30"/>
      <c r="GRN143" s="30"/>
      <c r="GRO143" s="30"/>
      <c r="GRP143" s="30"/>
      <c r="GRQ143" s="30"/>
      <c r="GRR143" s="30"/>
      <c r="GRS143" s="30"/>
      <c r="GRT143" s="30"/>
      <c r="GRU143" s="30"/>
      <c r="GRV143" s="30"/>
      <c r="GRW143" s="30"/>
      <c r="GRX143" s="30"/>
      <c r="GRY143" s="30"/>
      <c r="GRZ143" s="30"/>
      <c r="GSA143" s="30"/>
      <c r="GSB143" s="30"/>
      <c r="GSC143" s="30"/>
      <c r="GSD143" s="30"/>
      <c r="GSE143" s="30"/>
      <c r="GSF143" s="30"/>
      <c r="GSG143" s="30"/>
      <c r="GSH143" s="30"/>
      <c r="GSI143" s="30"/>
      <c r="GSJ143" s="30"/>
      <c r="GSK143" s="30"/>
      <c r="GSL143" s="30"/>
      <c r="GSM143" s="30"/>
      <c r="GSN143" s="30"/>
      <c r="GSO143" s="30"/>
      <c r="GSP143" s="30"/>
      <c r="GSQ143" s="30"/>
      <c r="GSR143" s="30"/>
      <c r="GSS143" s="30"/>
      <c r="GST143" s="30"/>
      <c r="GSU143" s="30"/>
      <c r="GSV143" s="30"/>
      <c r="GSW143" s="30"/>
      <c r="GSX143" s="30"/>
      <c r="GSY143" s="30"/>
      <c r="GSZ143" s="30"/>
      <c r="GTA143" s="30"/>
      <c r="GTB143" s="30"/>
      <c r="GTC143" s="30"/>
      <c r="GTD143" s="30"/>
      <c r="GTE143" s="30"/>
      <c r="GTF143" s="30"/>
      <c r="GTG143" s="30"/>
      <c r="GTH143" s="30"/>
      <c r="GTI143" s="30"/>
      <c r="GTJ143" s="30"/>
      <c r="GTK143" s="30"/>
      <c r="GTL143" s="30"/>
      <c r="GTM143" s="30"/>
      <c r="GTN143" s="30"/>
      <c r="GTO143" s="30"/>
      <c r="GTP143" s="30"/>
      <c r="GTQ143" s="30"/>
      <c r="GTR143" s="30"/>
      <c r="GTS143" s="30"/>
      <c r="GTT143" s="30"/>
      <c r="GTU143" s="30"/>
      <c r="GTV143" s="30"/>
      <c r="GTW143" s="30"/>
      <c r="GTX143" s="30"/>
      <c r="GTY143" s="30"/>
      <c r="GTZ143" s="30"/>
      <c r="GUA143" s="30"/>
      <c r="GUB143" s="30"/>
      <c r="GUC143" s="30"/>
      <c r="GUD143" s="30"/>
      <c r="GUE143" s="30"/>
      <c r="GUF143" s="30"/>
      <c r="GUG143" s="30"/>
      <c r="GUH143" s="30"/>
      <c r="GUI143" s="30"/>
      <c r="GUJ143" s="30"/>
      <c r="GUK143" s="30"/>
      <c r="GUL143" s="30"/>
      <c r="GUM143" s="30"/>
      <c r="GUN143" s="30"/>
      <c r="GUO143" s="30"/>
      <c r="GUP143" s="30"/>
      <c r="GUQ143" s="30"/>
      <c r="GUR143" s="30"/>
      <c r="GUS143" s="30"/>
      <c r="GUT143" s="30"/>
      <c r="GUU143" s="30"/>
      <c r="GUV143" s="30"/>
      <c r="GUW143" s="30"/>
      <c r="GUX143" s="30"/>
      <c r="GUY143" s="30"/>
      <c r="GUZ143" s="30"/>
      <c r="GVA143" s="30"/>
      <c r="GVB143" s="30"/>
      <c r="GVC143" s="30"/>
      <c r="GVD143" s="30"/>
      <c r="GVE143" s="30"/>
      <c r="GVF143" s="30"/>
      <c r="GVG143" s="30"/>
      <c r="GVH143" s="30"/>
      <c r="GVI143" s="30"/>
      <c r="GVJ143" s="30"/>
      <c r="GVK143" s="30"/>
      <c r="GVL143" s="30"/>
      <c r="GVM143" s="30"/>
      <c r="GVN143" s="30"/>
      <c r="GVO143" s="30"/>
      <c r="GVP143" s="30"/>
      <c r="GVQ143" s="30"/>
      <c r="GVR143" s="30"/>
      <c r="GVS143" s="30"/>
      <c r="GVT143" s="30"/>
      <c r="GVU143" s="30"/>
      <c r="GVV143" s="30"/>
      <c r="GVW143" s="30"/>
      <c r="GVX143" s="30"/>
      <c r="GVY143" s="30"/>
      <c r="GVZ143" s="30"/>
      <c r="GWA143" s="30"/>
      <c r="GWB143" s="30"/>
      <c r="GWC143" s="30"/>
      <c r="GWD143" s="30"/>
      <c r="GWE143" s="30"/>
      <c r="GWF143" s="30"/>
      <c r="GWG143" s="30"/>
      <c r="GWH143" s="30"/>
      <c r="GWI143" s="30"/>
      <c r="GWJ143" s="30"/>
      <c r="GWK143" s="30"/>
      <c r="GWL143" s="30"/>
      <c r="GWM143" s="30"/>
      <c r="GWN143" s="30"/>
      <c r="GWO143" s="30"/>
      <c r="GWP143" s="30"/>
      <c r="GWQ143" s="30"/>
      <c r="GWR143" s="30"/>
      <c r="GWS143" s="30"/>
      <c r="GWT143" s="30"/>
      <c r="GWU143" s="30"/>
      <c r="GWV143" s="30"/>
      <c r="GWW143" s="30"/>
      <c r="GWX143" s="30"/>
      <c r="GWY143" s="30"/>
      <c r="GWZ143" s="30"/>
      <c r="GXA143" s="30"/>
      <c r="GXB143" s="30"/>
      <c r="GXC143" s="30"/>
      <c r="GXD143" s="30"/>
      <c r="GXE143" s="30"/>
      <c r="GXF143" s="30"/>
      <c r="GXG143" s="30"/>
      <c r="GXH143" s="30"/>
      <c r="GXI143" s="30"/>
      <c r="GXJ143" s="30"/>
      <c r="GXK143" s="30"/>
      <c r="GXL143" s="30"/>
      <c r="GXM143" s="30"/>
      <c r="GXN143" s="30"/>
      <c r="GXO143" s="30"/>
      <c r="GXP143" s="30"/>
      <c r="GXQ143" s="30"/>
      <c r="GXR143" s="30"/>
      <c r="GXS143" s="30"/>
      <c r="GXT143" s="30"/>
      <c r="GXU143" s="30"/>
      <c r="GXV143" s="30"/>
      <c r="GXW143" s="30"/>
      <c r="GXX143" s="30"/>
      <c r="GXY143" s="30"/>
      <c r="GXZ143" s="30"/>
      <c r="GYA143" s="30"/>
      <c r="GYB143" s="30"/>
      <c r="GYC143" s="30"/>
      <c r="GYD143" s="30"/>
      <c r="GYE143" s="30"/>
      <c r="GYF143" s="30"/>
      <c r="GYG143" s="30"/>
      <c r="GYH143" s="30"/>
      <c r="GYI143" s="30"/>
      <c r="GYJ143" s="30"/>
      <c r="GYK143" s="30"/>
      <c r="GYL143" s="30"/>
      <c r="GYM143" s="30"/>
      <c r="GYN143" s="30"/>
      <c r="GYO143" s="30"/>
      <c r="GYP143" s="30"/>
      <c r="GYQ143" s="30"/>
      <c r="GYR143" s="30"/>
      <c r="GYS143" s="30"/>
      <c r="GYT143" s="30"/>
      <c r="GYU143" s="30"/>
      <c r="GYV143" s="30"/>
      <c r="GYW143" s="30"/>
      <c r="GYX143" s="30"/>
      <c r="GYY143" s="30"/>
      <c r="GYZ143" s="30"/>
      <c r="GZA143" s="30"/>
      <c r="GZB143" s="30"/>
      <c r="GZC143" s="30"/>
      <c r="GZD143" s="30"/>
      <c r="GZE143" s="30"/>
      <c r="GZF143" s="30"/>
      <c r="GZG143" s="30"/>
      <c r="GZH143" s="30"/>
      <c r="GZI143" s="30"/>
      <c r="GZJ143" s="30"/>
      <c r="GZK143" s="30"/>
      <c r="GZL143" s="30"/>
      <c r="GZM143" s="30"/>
      <c r="GZN143" s="30"/>
      <c r="GZO143" s="30"/>
      <c r="GZP143" s="30"/>
      <c r="GZQ143" s="30"/>
      <c r="GZR143" s="30"/>
      <c r="GZS143" s="30"/>
      <c r="GZT143" s="30"/>
      <c r="GZU143" s="30"/>
      <c r="GZV143" s="30"/>
      <c r="GZW143" s="30"/>
      <c r="GZX143" s="30"/>
      <c r="GZY143" s="30"/>
      <c r="GZZ143" s="30"/>
      <c r="HAA143" s="30"/>
      <c r="HAB143" s="30"/>
      <c r="HAC143" s="30"/>
      <c r="HAD143" s="30"/>
      <c r="HAE143" s="30"/>
      <c r="HAF143" s="30"/>
      <c r="HAG143" s="30"/>
      <c r="HAH143" s="30"/>
      <c r="HAI143" s="30"/>
      <c r="HAJ143" s="30"/>
      <c r="HAK143" s="30"/>
      <c r="HAL143" s="30"/>
      <c r="HAM143" s="30"/>
      <c r="HAN143" s="30"/>
      <c r="HAO143" s="30"/>
      <c r="HAP143" s="30"/>
      <c r="HAQ143" s="30"/>
      <c r="HAR143" s="30"/>
      <c r="HAS143" s="30"/>
      <c r="HAT143" s="30"/>
      <c r="HAU143" s="30"/>
      <c r="HAV143" s="30"/>
      <c r="HAW143" s="30"/>
      <c r="HAX143" s="30"/>
      <c r="HAY143" s="30"/>
      <c r="HAZ143" s="30"/>
      <c r="HBA143" s="30"/>
      <c r="HBB143" s="30"/>
      <c r="HBC143" s="30"/>
      <c r="HBD143" s="30"/>
      <c r="HBE143" s="30"/>
      <c r="HBF143" s="30"/>
      <c r="HBG143" s="30"/>
      <c r="HBH143" s="30"/>
      <c r="HBI143" s="30"/>
      <c r="HBJ143" s="30"/>
      <c r="HBK143" s="30"/>
      <c r="HBL143" s="30"/>
      <c r="HBM143" s="30"/>
      <c r="HBN143" s="30"/>
      <c r="HBO143" s="30"/>
      <c r="HBP143" s="30"/>
      <c r="HBQ143" s="30"/>
      <c r="HBR143" s="30"/>
      <c r="HBS143" s="30"/>
      <c r="HBT143" s="30"/>
      <c r="HBU143" s="30"/>
      <c r="HBV143" s="30"/>
      <c r="HBW143" s="30"/>
      <c r="HBX143" s="30"/>
      <c r="HBY143" s="30"/>
      <c r="HBZ143" s="30"/>
      <c r="HCA143" s="30"/>
      <c r="HCB143" s="30"/>
      <c r="HCC143" s="30"/>
      <c r="HCD143" s="30"/>
      <c r="HCE143" s="30"/>
      <c r="HCF143" s="30"/>
      <c r="HCG143" s="30"/>
      <c r="HCH143" s="30"/>
      <c r="HCI143" s="30"/>
      <c r="HCJ143" s="30"/>
      <c r="HCK143" s="30"/>
      <c r="HCL143" s="30"/>
      <c r="HCM143" s="30"/>
      <c r="HCN143" s="30"/>
      <c r="HCO143" s="30"/>
      <c r="HCP143" s="30"/>
      <c r="HCQ143" s="30"/>
      <c r="HCR143" s="30"/>
      <c r="HCS143" s="30"/>
      <c r="HCT143" s="30"/>
      <c r="HCU143" s="30"/>
      <c r="HCV143" s="30"/>
      <c r="HCW143" s="30"/>
      <c r="HCX143" s="30"/>
      <c r="HCY143" s="30"/>
      <c r="HCZ143" s="30"/>
      <c r="HDA143" s="30"/>
      <c r="HDB143" s="30"/>
      <c r="HDC143" s="30"/>
      <c r="HDD143" s="30"/>
      <c r="HDE143" s="30"/>
      <c r="HDF143" s="30"/>
      <c r="HDG143" s="30"/>
      <c r="HDH143" s="30"/>
      <c r="HDI143" s="30"/>
      <c r="HDJ143" s="30"/>
      <c r="HDK143" s="30"/>
      <c r="HDL143" s="30"/>
      <c r="HDM143" s="30"/>
      <c r="HDN143" s="30"/>
      <c r="HDO143" s="30"/>
      <c r="HDP143" s="30"/>
      <c r="HDQ143" s="30"/>
      <c r="HDR143" s="30"/>
      <c r="HDS143" s="30"/>
      <c r="HDT143" s="30"/>
      <c r="HDU143" s="30"/>
      <c r="HDV143" s="30"/>
      <c r="HDW143" s="30"/>
      <c r="HDX143" s="30"/>
      <c r="HDY143" s="30"/>
      <c r="HDZ143" s="30"/>
      <c r="HEA143" s="30"/>
      <c r="HEB143" s="30"/>
      <c r="HEC143" s="30"/>
      <c r="HED143" s="30"/>
      <c r="HEE143" s="30"/>
      <c r="HEF143" s="30"/>
      <c r="HEG143" s="30"/>
      <c r="HEH143" s="30"/>
      <c r="HEI143" s="30"/>
      <c r="HEJ143" s="30"/>
      <c r="HEK143" s="30"/>
      <c r="HEL143" s="30"/>
      <c r="HEM143" s="30"/>
      <c r="HEN143" s="30"/>
      <c r="HEO143" s="30"/>
      <c r="HEP143" s="30"/>
      <c r="HEQ143" s="30"/>
      <c r="HER143" s="30"/>
      <c r="HES143" s="30"/>
      <c r="HET143" s="30"/>
      <c r="HEU143" s="30"/>
      <c r="HEV143" s="30"/>
      <c r="HEW143" s="30"/>
      <c r="HEX143" s="30"/>
      <c r="HEY143" s="30"/>
      <c r="HEZ143" s="30"/>
      <c r="HFA143" s="30"/>
      <c r="HFB143" s="30"/>
      <c r="HFC143" s="30"/>
      <c r="HFD143" s="30"/>
      <c r="HFE143" s="30"/>
      <c r="HFF143" s="30"/>
      <c r="HFG143" s="30"/>
      <c r="HFH143" s="30"/>
      <c r="HFI143" s="30"/>
      <c r="HFJ143" s="30"/>
      <c r="HFK143" s="30"/>
      <c r="HFL143" s="30"/>
      <c r="HFM143" s="30"/>
      <c r="HFN143" s="30"/>
      <c r="HFO143" s="30"/>
      <c r="HFP143" s="30"/>
      <c r="HFQ143" s="30"/>
      <c r="HFR143" s="30"/>
      <c r="HFS143" s="30"/>
      <c r="HFT143" s="30"/>
      <c r="HFU143" s="30"/>
      <c r="HFV143" s="30"/>
      <c r="HFW143" s="30"/>
      <c r="HFX143" s="30"/>
      <c r="HFY143" s="30"/>
      <c r="HFZ143" s="30"/>
      <c r="HGA143" s="30"/>
      <c r="HGB143" s="30"/>
      <c r="HGC143" s="30"/>
      <c r="HGD143" s="30"/>
      <c r="HGE143" s="30"/>
      <c r="HGF143" s="30"/>
      <c r="HGG143" s="30"/>
      <c r="HGH143" s="30"/>
      <c r="HGI143" s="30"/>
      <c r="HGJ143" s="30"/>
      <c r="HGK143" s="30"/>
      <c r="HGL143" s="30"/>
      <c r="HGM143" s="30"/>
      <c r="HGN143" s="30"/>
      <c r="HGO143" s="30"/>
      <c r="HGP143" s="30"/>
      <c r="HGQ143" s="30"/>
      <c r="HGR143" s="30"/>
      <c r="HGS143" s="30"/>
      <c r="HGT143" s="30"/>
      <c r="HGU143" s="30"/>
      <c r="HGV143" s="30"/>
      <c r="HGW143" s="30"/>
      <c r="HGX143" s="30"/>
      <c r="HGY143" s="30"/>
      <c r="HGZ143" s="30"/>
      <c r="HHA143" s="30"/>
      <c r="HHB143" s="30"/>
      <c r="HHC143" s="30"/>
      <c r="HHD143" s="30"/>
      <c r="HHE143" s="30"/>
      <c r="HHF143" s="30"/>
      <c r="HHG143" s="30"/>
      <c r="HHH143" s="30"/>
      <c r="HHI143" s="30"/>
      <c r="HHJ143" s="30"/>
      <c r="HHK143" s="30"/>
      <c r="HHL143" s="30"/>
      <c r="HHM143" s="30"/>
      <c r="HHN143" s="30"/>
      <c r="HHO143" s="30"/>
      <c r="HHP143" s="30"/>
      <c r="HHQ143" s="30"/>
      <c r="HHR143" s="30"/>
      <c r="HHS143" s="30"/>
      <c r="HHT143" s="30"/>
      <c r="HHU143" s="30"/>
      <c r="HHV143" s="30"/>
      <c r="HHW143" s="30"/>
      <c r="HHX143" s="30"/>
      <c r="HHY143" s="30"/>
      <c r="HHZ143" s="30"/>
      <c r="HIA143" s="30"/>
      <c r="HIB143" s="30"/>
      <c r="HIC143" s="30"/>
      <c r="HID143" s="30"/>
      <c r="HIE143" s="30"/>
      <c r="HIF143" s="30"/>
      <c r="HIG143" s="30"/>
      <c r="HIH143" s="30"/>
      <c r="HII143" s="30"/>
      <c r="HIJ143" s="30"/>
      <c r="HIK143" s="30"/>
      <c r="HIL143" s="30"/>
      <c r="HIM143" s="30"/>
      <c r="HIN143" s="30"/>
      <c r="HIO143" s="30"/>
      <c r="HIP143" s="30"/>
      <c r="HIQ143" s="30"/>
      <c r="HIR143" s="30"/>
      <c r="HIS143" s="30"/>
      <c r="HIT143" s="30"/>
      <c r="HIU143" s="30"/>
      <c r="HIV143" s="30"/>
      <c r="HIW143" s="30"/>
      <c r="HIX143" s="30"/>
      <c r="HIY143" s="30"/>
      <c r="HIZ143" s="30"/>
      <c r="HJA143" s="30"/>
      <c r="HJB143" s="30"/>
      <c r="HJC143" s="30"/>
      <c r="HJD143" s="30"/>
      <c r="HJE143" s="30"/>
      <c r="HJF143" s="30"/>
      <c r="HJG143" s="30"/>
      <c r="HJH143" s="30"/>
      <c r="HJI143" s="30"/>
      <c r="HJJ143" s="30"/>
      <c r="HJK143" s="30"/>
      <c r="HJL143" s="30"/>
      <c r="HJM143" s="30"/>
      <c r="HJN143" s="30"/>
      <c r="HJO143" s="30"/>
      <c r="HJP143" s="30"/>
      <c r="HJQ143" s="30"/>
      <c r="HJR143" s="30"/>
      <c r="HJS143" s="30"/>
      <c r="HJT143" s="30"/>
      <c r="HJU143" s="30"/>
      <c r="HJV143" s="30"/>
      <c r="HJW143" s="30"/>
      <c r="HJX143" s="30"/>
      <c r="HJY143" s="30"/>
      <c r="HJZ143" s="30"/>
      <c r="HKA143" s="30"/>
      <c r="HKB143" s="30"/>
      <c r="HKC143" s="30"/>
      <c r="HKD143" s="30"/>
      <c r="HKE143" s="30"/>
      <c r="HKF143" s="30"/>
      <c r="HKG143" s="30"/>
      <c r="HKH143" s="30"/>
      <c r="HKI143" s="30"/>
      <c r="HKJ143" s="30"/>
      <c r="HKK143" s="30"/>
      <c r="HKL143" s="30"/>
      <c r="HKM143" s="30"/>
      <c r="HKN143" s="30"/>
      <c r="HKO143" s="30"/>
      <c r="HKP143" s="30"/>
      <c r="HKQ143" s="30"/>
      <c r="HKR143" s="30"/>
      <c r="HKS143" s="30"/>
      <c r="HKT143" s="30"/>
      <c r="HKU143" s="30"/>
      <c r="HKV143" s="30"/>
      <c r="HKW143" s="30"/>
      <c r="HKX143" s="30"/>
      <c r="HKY143" s="30"/>
      <c r="HKZ143" s="30"/>
      <c r="HLA143" s="30"/>
      <c r="HLB143" s="30"/>
      <c r="HLC143" s="30"/>
      <c r="HLD143" s="30"/>
      <c r="HLE143" s="30"/>
      <c r="HLF143" s="30"/>
      <c r="HLG143" s="30"/>
      <c r="HLH143" s="30"/>
      <c r="HLI143" s="30"/>
      <c r="HLJ143" s="30"/>
      <c r="HLK143" s="30"/>
      <c r="HLL143" s="30"/>
      <c r="HLM143" s="30"/>
      <c r="HLN143" s="30"/>
      <c r="HLO143" s="30"/>
      <c r="HLP143" s="30"/>
      <c r="HLQ143" s="30"/>
      <c r="HLR143" s="30"/>
      <c r="HLS143" s="30"/>
      <c r="HLT143" s="30"/>
      <c r="HLU143" s="30"/>
      <c r="HLV143" s="30"/>
      <c r="HLW143" s="30"/>
      <c r="HLX143" s="30"/>
      <c r="HLY143" s="30"/>
      <c r="HLZ143" s="30"/>
      <c r="HMA143" s="30"/>
      <c r="HMB143" s="30"/>
      <c r="HMC143" s="30"/>
      <c r="HMD143" s="30"/>
      <c r="HME143" s="30"/>
      <c r="HMF143" s="30"/>
      <c r="HMG143" s="30"/>
      <c r="HMH143" s="30"/>
      <c r="HMI143" s="30"/>
      <c r="HMJ143" s="30"/>
      <c r="HMK143" s="30"/>
      <c r="HML143" s="30"/>
      <c r="HMM143" s="30"/>
      <c r="HMN143" s="30"/>
      <c r="HMO143" s="30"/>
      <c r="HMP143" s="30"/>
      <c r="HMQ143" s="30"/>
      <c r="HMR143" s="30"/>
      <c r="HMS143" s="30"/>
      <c r="HMT143" s="30"/>
      <c r="HMU143" s="30"/>
      <c r="HMV143" s="30"/>
      <c r="HMW143" s="30"/>
      <c r="HMX143" s="30"/>
      <c r="HMY143" s="30"/>
      <c r="HMZ143" s="30"/>
      <c r="HNA143" s="30"/>
      <c r="HNB143" s="30"/>
      <c r="HNC143" s="30"/>
      <c r="HND143" s="30"/>
      <c r="HNE143" s="30"/>
      <c r="HNF143" s="30"/>
      <c r="HNG143" s="30"/>
      <c r="HNH143" s="30"/>
      <c r="HNI143" s="30"/>
      <c r="HNJ143" s="30"/>
      <c r="HNK143" s="30"/>
      <c r="HNL143" s="30"/>
      <c r="HNM143" s="30"/>
      <c r="HNN143" s="30"/>
      <c r="HNO143" s="30"/>
      <c r="HNP143" s="30"/>
      <c r="HNQ143" s="30"/>
      <c r="HNR143" s="30"/>
      <c r="HNS143" s="30"/>
      <c r="HNT143" s="30"/>
      <c r="HNU143" s="30"/>
      <c r="HNV143" s="30"/>
      <c r="HNW143" s="30"/>
      <c r="HNX143" s="30"/>
      <c r="HNY143" s="30"/>
      <c r="HNZ143" s="30"/>
      <c r="HOA143" s="30"/>
      <c r="HOB143" s="30"/>
      <c r="HOC143" s="30"/>
      <c r="HOD143" s="30"/>
      <c r="HOE143" s="30"/>
      <c r="HOF143" s="30"/>
      <c r="HOG143" s="30"/>
      <c r="HOH143" s="30"/>
      <c r="HOI143" s="30"/>
      <c r="HOJ143" s="30"/>
      <c r="HOK143" s="30"/>
      <c r="HOL143" s="30"/>
      <c r="HOM143" s="30"/>
      <c r="HON143" s="30"/>
      <c r="HOO143" s="30"/>
      <c r="HOP143" s="30"/>
      <c r="HOQ143" s="30"/>
      <c r="HOR143" s="30"/>
      <c r="HOS143" s="30"/>
      <c r="HOT143" s="30"/>
      <c r="HOU143" s="30"/>
      <c r="HOV143" s="30"/>
      <c r="HOW143" s="30"/>
      <c r="HOX143" s="30"/>
      <c r="HOY143" s="30"/>
      <c r="HOZ143" s="30"/>
      <c r="HPA143" s="30"/>
      <c r="HPB143" s="30"/>
      <c r="HPC143" s="30"/>
      <c r="HPD143" s="30"/>
      <c r="HPE143" s="30"/>
      <c r="HPF143" s="30"/>
      <c r="HPG143" s="30"/>
      <c r="HPH143" s="30"/>
      <c r="HPI143" s="30"/>
      <c r="HPJ143" s="30"/>
      <c r="HPK143" s="30"/>
      <c r="HPL143" s="30"/>
      <c r="HPM143" s="30"/>
      <c r="HPN143" s="30"/>
      <c r="HPO143" s="30"/>
      <c r="HPP143" s="30"/>
      <c r="HPQ143" s="30"/>
      <c r="HPR143" s="30"/>
      <c r="HPS143" s="30"/>
      <c r="HPT143" s="30"/>
      <c r="HPU143" s="30"/>
      <c r="HPV143" s="30"/>
      <c r="HPW143" s="30"/>
      <c r="HPX143" s="30"/>
      <c r="HPY143" s="30"/>
      <c r="HPZ143" s="30"/>
      <c r="HQA143" s="30"/>
      <c r="HQB143" s="30"/>
      <c r="HQC143" s="30"/>
      <c r="HQD143" s="30"/>
      <c r="HQE143" s="30"/>
      <c r="HQF143" s="30"/>
      <c r="HQG143" s="30"/>
      <c r="HQH143" s="30"/>
      <c r="HQI143" s="30"/>
      <c r="HQJ143" s="30"/>
      <c r="HQK143" s="30"/>
      <c r="HQL143" s="30"/>
      <c r="HQM143" s="30"/>
      <c r="HQN143" s="30"/>
      <c r="HQO143" s="30"/>
      <c r="HQP143" s="30"/>
      <c r="HQQ143" s="30"/>
      <c r="HQR143" s="30"/>
      <c r="HQS143" s="30"/>
      <c r="HQT143" s="30"/>
      <c r="HQU143" s="30"/>
      <c r="HQV143" s="30"/>
      <c r="HQW143" s="30"/>
      <c r="HQX143" s="30"/>
      <c r="HQY143" s="30"/>
      <c r="HQZ143" s="30"/>
      <c r="HRA143" s="30"/>
      <c r="HRB143" s="30"/>
      <c r="HRC143" s="30"/>
      <c r="HRD143" s="30"/>
      <c r="HRE143" s="30"/>
      <c r="HRF143" s="30"/>
      <c r="HRG143" s="30"/>
      <c r="HRH143" s="30"/>
      <c r="HRI143" s="30"/>
      <c r="HRJ143" s="30"/>
      <c r="HRK143" s="30"/>
      <c r="HRL143" s="30"/>
      <c r="HRM143" s="30"/>
      <c r="HRN143" s="30"/>
      <c r="HRO143" s="30"/>
      <c r="HRP143" s="30"/>
      <c r="HRQ143" s="30"/>
      <c r="HRR143" s="30"/>
      <c r="HRS143" s="30"/>
      <c r="HRT143" s="30"/>
      <c r="HRU143" s="30"/>
      <c r="HRV143" s="30"/>
      <c r="HRW143" s="30"/>
      <c r="HRX143" s="30"/>
      <c r="HRY143" s="30"/>
      <c r="HRZ143" s="30"/>
      <c r="HSA143" s="30"/>
      <c r="HSB143" s="30"/>
      <c r="HSC143" s="30"/>
      <c r="HSD143" s="30"/>
      <c r="HSE143" s="30"/>
      <c r="HSF143" s="30"/>
      <c r="HSG143" s="30"/>
      <c r="HSH143" s="30"/>
      <c r="HSI143" s="30"/>
      <c r="HSJ143" s="30"/>
      <c r="HSK143" s="30"/>
      <c r="HSL143" s="30"/>
      <c r="HSM143" s="30"/>
      <c r="HSN143" s="30"/>
      <c r="HSO143" s="30"/>
      <c r="HSP143" s="30"/>
      <c r="HSQ143" s="30"/>
      <c r="HSR143" s="30"/>
      <c r="HSS143" s="30"/>
      <c r="HST143" s="30"/>
      <c r="HSU143" s="30"/>
      <c r="HSV143" s="30"/>
      <c r="HSW143" s="30"/>
      <c r="HSX143" s="30"/>
      <c r="HSY143" s="30"/>
      <c r="HSZ143" s="30"/>
      <c r="HTA143" s="30"/>
      <c r="HTB143" s="30"/>
      <c r="HTC143" s="30"/>
      <c r="HTD143" s="30"/>
      <c r="HTE143" s="30"/>
      <c r="HTF143" s="30"/>
      <c r="HTG143" s="30"/>
      <c r="HTH143" s="30"/>
      <c r="HTI143" s="30"/>
      <c r="HTJ143" s="30"/>
      <c r="HTK143" s="30"/>
      <c r="HTL143" s="30"/>
      <c r="HTM143" s="30"/>
      <c r="HTN143" s="30"/>
      <c r="HTO143" s="30"/>
      <c r="HTP143" s="30"/>
      <c r="HTQ143" s="30"/>
      <c r="HTR143" s="30"/>
      <c r="HTS143" s="30"/>
      <c r="HTT143" s="30"/>
      <c r="HTU143" s="30"/>
      <c r="HTV143" s="30"/>
      <c r="HTW143" s="30"/>
      <c r="HTX143" s="30"/>
      <c r="HTY143" s="30"/>
      <c r="HTZ143" s="30"/>
      <c r="HUA143" s="30"/>
      <c r="HUB143" s="30"/>
      <c r="HUC143" s="30"/>
      <c r="HUD143" s="30"/>
      <c r="HUE143" s="30"/>
      <c r="HUF143" s="30"/>
      <c r="HUG143" s="30"/>
      <c r="HUH143" s="30"/>
      <c r="HUI143" s="30"/>
      <c r="HUJ143" s="30"/>
      <c r="HUK143" s="30"/>
      <c r="HUL143" s="30"/>
      <c r="HUM143" s="30"/>
      <c r="HUN143" s="30"/>
      <c r="HUO143" s="30"/>
      <c r="HUP143" s="30"/>
      <c r="HUQ143" s="30"/>
      <c r="HUR143" s="30"/>
      <c r="HUS143" s="30"/>
      <c r="HUT143" s="30"/>
      <c r="HUU143" s="30"/>
      <c r="HUV143" s="30"/>
      <c r="HUW143" s="30"/>
      <c r="HUX143" s="30"/>
      <c r="HUY143" s="30"/>
      <c r="HUZ143" s="30"/>
      <c r="HVA143" s="30"/>
      <c r="HVB143" s="30"/>
      <c r="HVC143" s="30"/>
      <c r="HVD143" s="30"/>
      <c r="HVE143" s="30"/>
      <c r="HVF143" s="30"/>
      <c r="HVG143" s="30"/>
      <c r="HVH143" s="30"/>
      <c r="HVI143" s="30"/>
      <c r="HVJ143" s="30"/>
      <c r="HVK143" s="30"/>
      <c r="HVL143" s="30"/>
      <c r="HVM143" s="30"/>
      <c r="HVN143" s="30"/>
      <c r="HVO143" s="30"/>
      <c r="HVP143" s="30"/>
      <c r="HVQ143" s="30"/>
      <c r="HVR143" s="30"/>
      <c r="HVS143" s="30"/>
      <c r="HVT143" s="30"/>
      <c r="HVU143" s="30"/>
      <c r="HVV143" s="30"/>
      <c r="HVW143" s="30"/>
      <c r="HVX143" s="30"/>
      <c r="HVY143" s="30"/>
      <c r="HVZ143" s="30"/>
      <c r="HWA143" s="30"/>
      <c r="HWB143" s="30"/>
      <c r="HWC143" s="30"/>
      <c r="HWD143" s="30"/>
      <c r="HWE143" s="30"/>
      <c r="HWF143" s="30"/>
      <c r="HWG143" s="30"/>
      <c r="HWH143" s="30"/>
      <c r="HWI143" s="30"/>
      <c r="HWJ143" s="30"/>
      <c r="HWK143" s="30"/>
      <c r="HWL143" s="30"/>
      <c r="HWM143" s="30"/>
      <c r="HWN143" s="30"/>
      <c r="HWO143" s="30"/>
      <c r="HWP143" s="30"/>
      <c r="HWQ143" s="30"/>
      <c r="HWR143" s="30"/>
      <c r="HWS143" s="30"/>
      <c r="HWT143" s="30"/>
      <c r="HWU143" s="30"/>
      <c r="HWV143" s="30"/>
      <c r="HWW143" s="30"/>
      <c r="HWX143" s="30"/>
      <c r="HWY143" s="30"/>
      <c r="HWZ143" s="30"/>
      <c r="HXA143" s="30"/>
      <c r="HXB143" s="30"/>
      <c r="HXC143" s="30"/>
      <c r="HXD143" s="30"/>
      <c r="HXE143" s="30"/>
      <c r="HXF143" s="30"/>
      <c r="HXG143" s="30"/>
      <c r="HXH143" s="30"/>
      <c r="HXI143" s="30"/>
      <c r="HXJ143" s="30"/>
      <c r="HXK143" s="30"/>
      <c r="HXL143" s="30"/>
      <c r="HXM143" s="30"/>
      <c r="HXN143" s="30"/>
      <c r="HXO143" s="30"/>
      <c r="HXP143" s="30"/>
      <c r="HXQ143" s="30"/>
      <c r="HXR143" s="30"/>
      <c r="HXS143" s="30"/>
      <c r="HXT143" s="30"/>
      <c r="HXU143" s="30"/>
      <c r="HXV143" s="30"/>
      <c r="HXW143" s="30"/>
      <c r="HXX143" s="30"/>
      <c r="HXY143" s="30"/>
      <c r="HXZ143" s="30"/>
      <c r="HYA143" s="30"/>
      <c r="HYB143" s="30"/>
      <c r="HYC143" s="30"/>
      <c r="HYD143" s="30"/>
      <c r="HYE143" s="30"/>
      <c r="HYF143" s="30"/>
      <c r="HYG143" s="30"/>
      <c r="HYH143" s="30"/>
      <c r="HYI143" s="30"/>
      <c r="HYJ143" s="30"/>
      <c r="HYK143" s="30"/>
      <c r="HYL143" s="30"/>
      <c r="HYM143" s="30"/>
      <c r="HYN143" s="30"/>
      <c r="HYO143" s="30"/>
      <c r="HYP143" s="30"/>
      <c r="HYQ143" s="30"/>
      <c r="HYR143" s="30"/>
      <c r="HYS143" s="30"/>
      <c r="HYT143" s="30"/>
      <c r="HYU143" s="30"/>
      <c r="HYV143" s="30"/>
      <c r="HYW143" s="30"/>
      <c r="HYX143" s="30"/>
      <c r="HYY143" s="30"/>
      <c r="HYZ143" s="30"/>
      <c r="HZA143" s="30"/>
      <c r="HZB143" s="30"/>
      <c r="HZC143" s="30"/>
      <c r="HZD143" s="30"/>
      <c r="HZE143" s="30"/>
      <c r="HZF143" s="30"/>
      <c r="HZG143" s="30"/>
      <c r="HZH143" s="30"/>
      <c r="HZI143" s="30"/>
      <c r="HZJ143" s="30"/>
      <c r="HZK143" s="30"/>
      <c r="HZL143" s="30"/>
      <c r="HZM143" s="30"/>
      <c r="HZN143" s="30"/>
      <c r="HZO143" s="30"/>
      <c r="HZP143" s="30"/>
      <c r="HZQ143" s="30"/>
      <c r="HZR143" s="30"/>
      <c r="HZS143" s="30"/>
      <c r="HZT143" s="30"/>
      <c r="HZU143" s="30"/>
      <c r="HZV143" s="30"/>
      <c r="HZW143" s="30"/>
      <c r="HZX143" s="30"/>
      <c r="HZY143" s="30"/>
      <c r="HZZ143" s="30"/>
      <c r="IAA143" s="30"/>
      <c r="IAB143" s="30"/>
      <c r="IAC143" s="30"/>
      <c r="IAD143" s="30"/>
      <c r="IAE143" s="30"/>
      <c r="IAF143" s="30"/>
      <c r="IAG143" s="30"/>
      <c r="IAH143" s="30"/>
      <c r="IAI143" s="30"/>
      <c r="IAJ143" s="30"/>
      <c r="IAK143" s="30"/>
      <c r="IAL143" s="30"/>
      <c r="IAM143" s="30"/>
      <c r="IAN143" s="30"/>
      <c r="IAO143" s="30"/>
      <c r="IAP143" s="30"/>
      <c r="IAQ143" s="30"/>
      <c r="IAR143" s="30"/>
      <c r="IAS143" s="30"/>
      <c r="IAT143" s="30"/>
      <c r="IAU143" s="30"/>
      <c r="IAV143" s="30"/>
      <c r="IAW143" s="30"/>
      <c r="IAX143" s="30"/>
      <c r="IAY143" s="30"/>
      <c r="IAZ143" s="30"/>
      <c r="IBA143" s="30"/>
      <c r="IBB143" s="30"/>
      <c r="IBC143" s="30"/>
      <c r="IBD143" s="30"/>
      <c r="IBE143" s="30"/>
      <c r="IBF143" s="30"/>
      <c r="IBG143" s="30"/>
      <c r="IBH143" s="30"/>
      <c r="IBI143" s="30"/>
      <c r="IBJ143" s="30"/>
      <c r="IBK143" s="30"/>
      <c r="IBL143" s="30"/>
      <c r="IBM143" s="30"/>
      <c r="IBN143" s="30"/>
      <c r="IBO143" s="30"/>
      <c r="IBP143" s="30"/>
      <c r="IBQ143" s="30"/>
      <c r="IBR143" s="30"/>
      <c r="IBS143" s="30"/>
      <c r="IBT143" s="30"/>
      <c r="IBU143" s="30"/>
      <c r="IBV143" s="30"/>
      <c r="IBW143" s="30"/>
      <c r="IBX143" s="30"/>
      <c r="IBY143" s="30"/>
      <c r="IBZ143" s="30"/>
      <c r="ICA143" s="30"/>
      <c r="ICB143" s="30"/>
      <c r="ICC143" s="30"/>
      <c r="ICD143" s="30"/>
      <c r="ICE143" s="30"/>
      <c r="ICF143" s="30"/>
      <c r="ICG143" s="30"/>
      <c r="ICH143" s="30"/>
      <c r="ICI143" s="30"/>
      <c r="ICJ143" s="30"/>
      <c r="ICK143" s="30"/>
      <c r="ICL143" s="30"/>
      <c r="ICM143" s="30"/>
      <c r="ICN143" s="30"/>
      <c r="ICO143" s="30"/>
      <c r="ICP143" s="30"/>
      <c r="ICQ143" s="30"/>
      <c r="ICR143" s="30"/>
      <c r="ICS143" s="30"/>
      <c r="ICT143" s="30"/>
      <c r="ICU143" s="30"/>
      <c r="ICV143" s="30"/>
      <c r="ICW143" s="30"/>
      <c r="ICX143" s="30"/>
      <c r="ICY143" s="30"/>
      <c r="ICZ143" s="30"/>
      <c r="IDA143" s="30"/>
      <c r="IDB143" s="30"/>
      <c r="IDC143" s="30"/>
      <c r="IDD143" s="30"/>
      <c r="IDE143" s="30"/>
      <c r="IDF143" s="30"/>
      <c r="IDG143" s="30"/>
      <c r="IDH143" s="30"/>
      <c r="IDI143" s="30"/>
      <c r="IDJ143" s="30"/>
      <c r="IDK143" s="30"/>
      <c r="IDL143" s="30"/>
      <c r="IDM143" s="30"/>
      <c r="IDN143" s="30"/>
      <c r="IDO143" s="30"/>
      <c r="IDP143" s="30"/>
      <c r="IDQ143" s="30"/>
      <c r="IDR143" s="30"/>
      <c r="IDS143" s="30"/>
      <c r="IDT143" s="30"/>
      <c r="IDU143" s="30"/>
      <c r="IDV143" s="30"/>
      <c r="IDW143" s="30"/>
      <c r="IDX143" s="30"/>
      <c r="IDY143" s="30"/>
      <c r="IDZ143" s="30"/>
      <c r="IEA143" s="30"/>
      <c r="IEB143" s="30"/>
      <c r="IEC143" s="30"/>
      <c r="IED143" s="30"/>
      <c r="IEE143" s="30"/>
      <c r="IEF143" s="30"/>
      <c r="IEG143" s="30"/>
      <c r="IEH143" s="30"/>
      <c r="IEI143" s="30"/>
      <c r="IEJ143" s="30"/>
      <c r="IEK143" s="30"/>
      <c r="IEL143" s="30"/>
      <c r="IEM143" s="30"/>
      <c r="IEN143" s="30"/>
      <c r="IEO143" s="30"/>
      <c r="IEP143" s="30"/>
      <c r="IEQ143" s="30"/>
      <c r="IER143" s="30"/>
      <c r="IES143" s="30"/>
      <c r="IET143" s="30"/>
      <c r="IEU143" s="30"/>
      <c r="IEV143" s="30"/>
      <c r="IEW143" s="30"/>
      <c r="IEX143" s="30"/>
      <c r="IEY143" s="30"/>
      <c r="IEZ143" s="30"/>
      <c r="IFA143" s="30"/>
      <c r="IFB143" s="30"/>
      <c r="IFC143" s="30"/>
      <c r="IFD143" s="30"/>
      <c r="IFE143" s="30"/>
      <c r="IFF143" s="30"/>
      <c r="IFG143" s="30"/>
      <c r="IFH143" s="30"/>
      <c r="IFI143" s="30"/>
      <c r="IFJ143" s="30"/>
      <c r="IFK143" s="30"/>
      <c r="IFL143" s="30"/>
      <c r="IFM143" s="30"/>
      <c r="IFN143" s="30"/>
      <c r="IFO143" s="30"/>
      <c r="IFP143" s="30"/>
      <c r="IFQ143" s="30"/>
      <c r="IFR143" s="30"/>
      <c r="IFS143" s="30"/>
      <c r="IFT143" s="30"/>
      <c r="IFU143" s="30"/>
      <c r="IFV143" s="30"/>
      <c r="IFW143" s="30"/>
      <c r="IFX143" s="30"/>
      <c r="IFY143" s="30"/>
      <c r="IFZ143" s="30"/>
      <c r="IGA143" s="30"/>
      <c r="IGB143" s="30"/>
      <c r="IGC143" s="30"/>
      <c r="IGD143" s="30"/>
      <c r="IGE143" s="30"/>
      <c r="IGF143" s="30"/>
      <c r="IGG143" s="30"/>
      <c r="IGH143" s="30"/>
      <c r="IGI143" s="30"/>
      <c r="IGJ143" s="30"/>
      <c r="IGK143" s="30"/>
      <c r="IGL143" s="30"/>
      <c r="IGM143" s="30"/>
      <c r="IGN143" s="30"/>
      <c r="IGO143" s="30"/>
      <c r="IGP143" s="30"/>
      <c r="IGQ143" s="30"/>
      <c r="IGR143" s="30"/>
      <c r="IGS143" s="30"/>
      <c r="IGT143" s="30"/>
      <c r="IGU143" s="30"/>
      <c r="IGV143" s="30"/>
      <c r="IGW143" s="30"/>
      <c r="IGX143" s="30"/>
      <c r="IGY143" s="30"/>
      <c r="IGZ143" s="30"/>
      <c r="IHA143" s="30"/>
      <c r="IHB143" s="30"/>
      <c r="IHC143" s="30"/>
      <c r="IHD143" s="30"/>
      <c r="IHE143" s="30"/>
      <c r="IHF143" s="30"/>
      <c r="IHG143" s="30"/>
      <c r="IHH143" s="30"/>
      <c r="IHI143" s="30"/>
      <c r="IHJ143" s="30"/>
      <c r="IHK143" s="30"/>
      <c r="IHL143" s="30"/>
      <c r="IHM143" s="30"/>
      <c r="IHN143" s="30"/>
      <c r="IHO143" s="30"/>
      <c r="IHP143" s="30"/>
      <c r="IHQ143" s="30"/>
      <c r="IHR143" s="30"/>
      <c r="IHS143" s="30"/>
      <c r="IHT143" s="30"/>
      <c r="IHU143" s="30"/>
      <c r="IHV143" s="30"/>
      <c r="IHW143" s="30"/>
      <c r="IHX143" s="30"/>
      <c r="IHY143" s="30"/>
      <c r="IHZ143" s="30"/>
      <c r="IIA143" s="30"/>
      <c r="IIB143" s="30"/>
      <c r="IIC143" s="30"/>
      <c r="IID143" s="30"/>
      <c r="IIE143" s="30"/>
      <c r="IIF143" s="30"/>
      <c r="IIG143" s="30"/>
      <c r="IIH143" s="30"/>
      <c r="III143" s="30"/>
      <c r="IIJ143" s="30"/>
      <c r="IIK143" s="30"/>
      <c r="IIL143" s="30"/>
      <c r="IIM143" s="30"/>
      <c r="IIN143" s="30"/>
      <c r="IIO143" s="30"/>
      <c r="IIP143" s="30"/>
      <c r="IIQ143" s="30"/>
      <c r="IIR143" s="30"/>
      <c r="IIS143" s="30"/>
      <c r="IIT143" s="30"/>
      <c r="IIU143" s="30"/>
      <c r="IIV143" s="30"/>
      <c r="IIW143" s="30"/>
      <c r="IIX143" s="30"/>
      <c r="IIY143" s="30"/>
      <c r="IIZ143" s="30"/>
      <c r="IJA143" s="30"/>
      <c r="IJB143" s="30"/>
      <c r="IJC143" s="30"/>
      <c r="IJD143" s="30"/>
      <c r="IJE143" s="30"/>
      <c r="IJF143" s="30"/>
      <c r="IJG143" s="30"/>
      <c r="IJH143" s="30"/>
      <c r="IJI143" s="30"/>
      <c r="IJJ143" s="30"/>
      <c r="IJK143" s="30"/>
      <c r="IJL143" s="30"/>
      <c r="IJM143" s="30"/>
      <c r="IJN143" s="30"/>
      <c r="IJO143" s="30"/>
      <c r="IJP143" s="30"/>
      <c r="IJQ143" s="30"/>
      <c r="IJR143" s="30"/>
      <c r="IJS143" s="30"/>
      <c r="IJT143" s="30"/>
      <c r="IJU143" s="30"/>
      <c r="IJV143" s="30"/>
      <c r="IJW143" s="30"/>
      <c r="IJX143" s="30"/>
      <c r="IJY143" s="30"/>
      <c r="IJZ143" s="30"/>
      <c r="IKA143" s="30"/>
      <c r="IKB143" s="30"/>
      <c r="IKC143" s="30"/>
      <c r="IKD143" s="30"/>
      <c r="IKE143" s="30"/>
      <c r="IKF143" s="30"/>
      <c r="IKG143" s="30"/>
      <c r="IKH143" s="30"/>
      <c r="IKI143" s="30"/>
      <c r="IKJ143" s="30"/>
      <c r="IKK143" s="30"/>
      <c r="IKL143" s="30"/>
      <c r="IKM143" s="30"/>
      <c r="IKN143" s="30"/>
      <c r="IKO143" s="30"/>
      <c r="IKP143" s="30"/>
      <c r="IKQ143" s="30"/>
      <c r="IKR143" s="30"/>
      <c r="IKS143" s="30"/>
      <c r="IKT143" s="30"/>
      <c r="IKU143" s="30"/>
      <c r="IKV143" s="30"/>
      <c r="IKW143" s="30"/>
      <c r="IKX143" s="30"/>
      <c r="IKY143" s="30"/>
      <c r="IKZ143" s="30"/>
      <c r="ILA143" s="30"/>
      <c r="ILB143" s="30"/>
      <c r="ILC143" s="30"/>
      <c r="ILD143" s="30"/>
      <c r="ILE143" s="30"/>
      <c r="ILF143" s="30"/>
      <c r="ILG143" s="30"/>
      <c r="ILH143" s="30"/>
      <c r="ILI143" s="30"/>
      <c r="ILJ143" s="30"/>
      <c r="ILK143" s="30"/>
      <c r="ILL143" s="30"/>
      <c r="ILM143" s="30"/>
      <c r="ILN143" s="30"/>
      <c r="ILO143" s="30"/>
      <c r="ILP143" s="30"/>
      <c r="ILQ143" s="30"/>
      <c r="ILR143" s="30"/>
      <c r="ILS143" s="30"/>
      <c r="ILT143" s="30"/>
      <c r="ILU143" s="30"/>
      <c r="ILV143" s="30"/>
      <c r="ILW143" s="30"/>
      <c r="ILX143" s="30"/>
      <c r="ILY143" s="30"/>
      <c r="ILZ143" s="30"/>
      <c r="IMA143" s="30"/>
      <c r="IMB143" s="30"/>
      <c r="IMC143" s="30"/>
      <c r="IMD143" s="30"/>
      <c r="IME143" s="30"/>
      <c r="IMF143" s="30"/>
      <c r="IMG143" s="30"/>
      <c r="IMH143" s="30"/>
      <c r="IMI143" s="30"/>
      <c r="IMJ143" s="30"/>
      <c r="IMK143" s="30"/>
      <c r="IML143" s="30"/>
      <c r="IMM143" s="30"/>
      <c r="IMN143" s="30"/>
      <c r="IMO143" s="30"/>
      <c r="IMP143" s="30"/>
      <c r="IMQ143" s="30"/>
      <c r="IMR143" s="30"/>
      <c r="IMS143" s="30"/>
      <c r="IMT143" s="30"/>
      <c r="IMU143" s="30"/>
      <c r="IMV143" s="30"/>
      <c r="IMW143" s="30"/>
      <c r="IMX143" s="30"/>
      <c r="IMY143" s="30"/>
      <c r="IMZ143" s="30"/>
      <c r="INA143" s="30"/>
      <c r="INB143" s="30"/>
      <c r="INC143" s="30"/>
      <c r="IND143" s="30"/>
      <c r="INE143" s="30"/>
      <c r="INF143" s="30"/>
      <c r="ING143" s="30"/>
      <c r="INH143" s="30"/>
      <c r="INI143" s="30"/>
      <c r="INJ143" s="30"/>
      <c r="INK143" s="30"/>
      <c r="INL143" s="30"/>
      <c r="INM143" s="30"/>
      <c r="INN143" s="30"/>
      <c r="INO143" s="30"/>
      <c r="INP143" s="30"/>
      <c r="INQ143" s="30"/>
      <c r="INR143" s="30"/>
      <c r="INS143" s="30"/>
      <c r="INT143" s="30"/>
      <c r="INU143" s="30"/>
      <c r="INV143" s="30"/>
      <c r="INW143" s="30"/>
      <c r="INX143" s="30"/>
      <c r="INY143" s="30"/>
      <c r="INZ143" s="30"/>
      <c r="IOA143" s="30"/>
      <c r="IOB143" s="30"/>
      <c r="IOC143" s="30"/>
      <c r="IOD143" s="30"/>
      <c r="IOE143" s="30"/>
      <c r="IOF143" s="30"/>
      <c r="IOG143" s="30"/>
      <c r="IOH143" s="30"/>
      <c r="IOI143" s="30"/>
      <c r="IOJ143" s="30"/>
      <c r="IOK143" s="30"/>
      <c r="IOL143" s="30"/>
      <c r="IOM143" s="30"/>
      <c r="ION143" s="30"/>
      <c r="IOO143" s="30"/>
      <c r="IOP143" s="30"/>
      <c r="IOQ143" s="30"/>
      <c r="IOR143" s="30"/>
      <c r="IOS143" s="30"/>
      <c r="IOT143" s="30"/>
      <c r="IOU143" s="30"/>
      <c r="IOV143" s="30"/>
      <c r="IOW143" s="30"/>
      <c r="IOX143" s="30"/>
      <c r="IOY143" s="30"/>
      <c r="IOZ143" s="30"/>
      <c r="IPA143" s="30"/>
      <c r="IPB143" s="30"/>
      <c r="IPC143" s="30"/>
      <c r="IPD143" s="30"/>
      <c r="IPE143" s="30"/>
      <c r="IPF143" s="30"/>
      <c r="IPG143" s="30"/>
      <c r="IPH143" s="30"/>
      <c r="IPI143" s="30"/>
      <c r="IPJ143" s="30"/>
      <c r="IPK143" s="30"/>
      <c r="IPL143" s="30"/>
      <c r="IPM143" s="30"/>
      <c r="IPN143" s="30"/>
      <c r="IPO143" s="30"/>
      <c r="IPP143" s="30"/>
      <c r="IPQ143" s="30"/>
      <c r="IPR143" s="30"/>
      <c r="IPS143" s="30"/>
      <c r="IPT143" s="30"/>
      <c r="IPU143" s="30"/>
      <c r="IPV143" s="30"/>
      <c r="IPW143" s="30"/>
      <c r="IPX143" s="30"/>
      <c r="IPY143" s="30"/>
      <c r="IPZ143" s="30"/>
      <c r="IQA143" s="30"/>
      <c r="IQB143" s="30"/>
      <c r="IQC143" s="30"/>
      <c r="IQD143" s="30"/>
      <c r="IQE143" s="30"/>
      <c r="IQF143" s="30"/>
      <c r="IQG143" s="30"/>
      <c r="IQH143" s="30"/>
      <c r="IQI143" s="30"/>
      <c r="IQJ143" s="30"/>
      <c r="IQK143" s="30"/>
      <c r="IQL143" s="30"/>
      <c r="IQM143" s="30"/>
      <c r="IQN143" s="30"/>
      <c r="IQO143" s="30"/>
      <c r="IQP143" s="30"/>
      <c r="IQQ143" s="30"/>
      <c r="IQR143" s="30"/>
      <c r="IQS143" s="30"/>
      <c r="IQT143" s="30"/>
      <c r="IQU143" s="30"/>
      <c r="IQV143" s="30"/>
      <c r="IQW143" s="30"/>
      <c r="IQX143" s="30"/>
      <c r="IQY143" s="30"/>
      <c r="IQZ143" s="30"/>
      <c r="IRA143" s="30"/>
      <c r="IRB143" s="30"/>
      <c r="IRC143" s="30"/>
      <c r="IRD143" s="30"/>
      <c r="IRE143" s="30"/>
      <c r="IRF143" s="30"/>
      <c r="IRG143" s="30"/>
      <c r="IRH143" s="30"/>
      <c r="IRI143" s="30"/>
      <c r="IRJ143" s="30"/>
      <c r="IRK143" s="30"/>
      <c r="IRL143" s="30"/>
      <c r="IRM143" s="30"/>
      <c r="IRN143" s="30"/>
      <c r="IRO143" s="30"/>
      <c r="IRP143" s="30"/>
      <c r="IRQ143" s="30"/>
      <c r="IRR143" s="30"/>
      <c r="IRS143" s="30"/>
      <c r="IRT143" s="30"/>
      <c r="IRU143" s="30"/>
      <c r="IRV143" s="30"/>
      <c r="IRW143" s="30"/>
      <c r="IRX143" s="30"/>
      <c r="IRY143" s="30"/>
      <c r="IRZ143" s="30"/>
      <c r="ISA143" s="30"/>
      <c r="ISB143" s="30"/>
      <c r="ISC143" s="30"/>
      <c r="ISD143" s="30"/>
      <c r="ISE143" s="30"/>
      <c r="ISF143" s="30"/>
      <c r="ISG143" s="30"/>
      <c r="ISH143" s="30"/>
      <c r="ISI143" s="30"/>
      <c r="ISJ143" s="30"/>
      <c r="ISK143" s="30"/>
      <c r="ISL143" s="30"/>
      <c r="ISM143" s="30"/>
      <c r="ISN143" s="30"/>
      <c r="ISO143" s="30"/>
      <c r="ISP143" s="30"/>
      <c r="ISQ143" s="30"/>
      <c r="ISR143" s="30"/>
      <c r="ISS143" s="30"/>
      <c r="IST143" s="30"/>
      <c r="ISU143" s="30"/>
      <c r="ISV143" s="30"/>
      <c r="ISW143" s="30"/>
      <c r="ISX143" s="30"/>
      <c r="ISY143" s="30"/>
      <c r="ISZ143" s="30"/>
      <c r="ITA143" s="30"/>
      <c r="ITB143" s="30"/>
      <c r="ITC143" s="30"/>
      <c r="ITD143" s="30"/>
      <c r="ITE143" s="30"/>
      <c r="ITF143" s="30"/>
      <c r="ITG143" s="30"/>
      <c r="ITH143" s="30"/>
      <c r="ITI143" s="30"/>
      <c r="ITJ143" s="30"/>
      <c r="ITK143" s="30"/>
      <c r="ITL143" s="30"/>
      <c r="ITM143" s="30"/>
      <c r="ITN143" s="30"/>
      <c r="ITO143" s="30"/>
      <c r="ITP143" s="30"/>
      <c r="ITQ143" s="30"/>
      <c r="ITR143" s="30"/>
      <c r="ITS143" s="30"/>
      <c r="ITT143" s="30"/>
      <c r="ITU143" s="30"/>
      <c r="ITV143" s="30"/>
      <c r="ITW143" s="30"/>
      <c r="ITX143" s="30"/>
      <c r="ITY143" s="30"/>
      <c r="ITZ143" s="30"/>
      <c r="IUA143" s="30"/>
      <c r="IUB143" s="30"/>
      <c r="IUC143" s="30"/>
      <c r="IUD143" s="30"/>
      <c r="IUE143" s="30"/>
      <c r="IUF143" s="30"/>
      <c r="IUG143" s="30"/>
      <c r="IUH143" s="30"/>
      <c r="IUI143" s="30"/>
      <c r="IUJ143" s="30"/>
      <c r="IUK143" s="30"/>
      <c r="IUL143" s="30"/>
      <c r="IUM143" s="30"/>
      <c r="IUN143" s="30"/>
      <c r="IUO143" s="30"/>
      <c r="IUP143" s="30"/>
      <c r="IUQ143" s="30"/>
      <c r="IUR143" s="30"/>
      <c r="IUS143" s="30"/>
      <c r="IUT143" s="30"/>
      <c r="IUU143" s="30"/>
      <c r="IUV143" s="30"/>
      <c r="IUW143" s="30"/>
      <c r="IUX143" s="30"/>
      <c r="IUY143" s="30"/>
      <c r="IUZ143" s="30"/>
      <c r="IVA143" s="30"/>
      <c r="IVB143" s="30"/>
      <c r="IVC143" s="30"/>
      <c r="IVD143" s="30"/>
      <c r="IVE143" s="30"/>
      <c r="IVF143" s="30"/>
      <c r="IVG143" s="30"/>
      <c r="IVH143" s="30"/>
      <c r="IVI143" s="30"/>
      <c r="IVJ143" s="30"/>
      <c r="IVK143" s="30"/>
      <c r="IVL143" s="30"/>
      <c r="IVM143" s="30"/>
      <c r="IVN143" s="30"/>
      <c r="IVO143" s="30"/>
      <c r="IVP143" s="30"/>
      <c r="IVQ143" s="30"/>
      <c r="IVR143" s="30"/>
      <c r="IVS143" s="30"/>
      <c r="IVT143" s="30"/>
      <c r="IVU143" s="30"/>
      <c r="IVV143" s="30"/>
      <c r="IVW143" s="30"/>
      <c r="IVX143" s="30"/>
      <c r="IVY143" s="30"/>
      <c r="IVZ143" s="30"/>
      <c r="IWA143" s="30"/>
      <c r="IWB143" s="30"/>
      <c r="IWC143" s="30"/>
      <c r="IWD143" s="30"/>
      <c r="IWE143" s="30"/>
      <c r="IWF143" s="30"/>
      <c r="IWG143" s="30"/>
      <c r="IWH143" s="30"/>
      <c r="IWI143" s="30"/>
      <c r="IWJ143" s="30"/>
      <c r="IWK143" s="30"/>
      <c r="IWL143" s="30"/>
      <c r="IWM143" s="30"/>
      <c r="IWN143" s="30"/>
      <c r="IWO143" s="30"/>
      <c r="IWP143" s="30"/>
      <c r="IWQ143" s="30"/>
      <c r="IWR143" s="30"/>
      <c r="IWS143" s="30"/>
      <c r="IWT143" s="30"/>
      <c r="IWU143" s="30"/>
      <c r="IWV143" s="30"/>
      <c r="IWW143" s="30"/>
      <c r="IWX143" s="30"/>
      <c r="IWY143" s="30"/>
      <c r="IWZ143" s="30"/>
      <c r="IXA143" s="30"/>
      <c r="IXB143" s="30"/>
      <c r="IXC143" s="30"/>
      <c r="IXD143" s="30"/>
      <c r="IXE143" s="30"/>
      <c r="IXF143" s="30"/>
      <c r="IXG143" s="30"/>
      <c r="IXH143" s="30"/>
      <c r="IXI143" s="30"/>
      <c r="IXJ143" s="30"/>
      <c r="IXK143" s="30"/>
      <c r="IXL143" s="30"/>
      <c r="IXM143" s="30"/>
      <c r="IXN143" s="30"/>
      <c r="IXO143" s="30"/>
      <c r="IXP143" s="30"/>
      <c r="IXQ143" s="30"/>
      <c r="IXR143" s="30"/>
      <c r="IXS143" s="30"/>
      <c r="IXT143" s="30"/>
      <c r="IXU143" s="30"/>
      <c r="IXV143" s="30"/>
      <c r="IXW143" s="30"/>
      <c r="IXX143" s="30"/>
      <c r="IXY143" s="30"/>
      <c r="IXZ143" s="30"/>
      <c r="IYA143" s="30"/>
      <c r="IYB143" s="30"/>
      <c r="IYC143" s="30"/>
      <c r="IYD143" s="30"/>
      <c r="IYE143" s="30"/>
      <c r="IYF143" s="30"/>
      <c r="IYG143" s="30"/>
      <c r="IYH143" s="30"/>
      <c r="IYI143" s="30"/>
      <c r="IYJ143" s="30"/>
      <c r="IYK143" s="30"/>
      <c r="IYL143" s="30"/>
      <c r="IYM143" s="30"/>
      <c r="IYN143" s="30"/>
      <c r="IYO143" s="30"/>
      <c r="IYP143" s="30"/>
      <c r="IYQ143" s="30"/>
      <c r="IYR143" s="30"/>
      <c r="IYS143" s="30"/>
      <c r="IYT143" s="30"/>
      <c r="IYU143" s="30"/>
      <c r="IYV143" s="30"/>
      <c r="IYW143" s="30"/>
      <c r="IYX143" s="30"/>
      <c r="IYY143" s="30"/>
      <c r="IYZ143" s="30"/>
      <c r="IZA143" s="30"/>
      <c r="IZB143" s="30"/>
      <c r="IZC143" s="30"/>
      <c r="IZD143" s="30"/>
      <c r="IZE143" s="30"/>
      <c r="IZF143" s="30"/>
      <c r="IZG143" s="30"/>
      <c r="IZH143" s="30"/>
      <c r="IZI143" s="30"/>
      <c r="IZJ143" s="30"/>
      <c r="IZK143" s="30"/>
      <c r="IZL143" s="30"/>
      <c r="IZM143" s="30"/>
      <c r="IZN143" s="30"/>
      <c r="IZO143" s="30"/>
      <c r="IZP143" s="30"/>
      <c r="IZQ143" s="30"/>
      <c r="IZR143" s="30"/>
      <c r="IZS143" s="30"/>
      <c r="IZT143" s="30"/>
      <c r="IZU143" s="30"/>
      <c r="IZV143" s="30"/>
      <c r="IZW143" s="30"/>
      <c r="IZX143" s="30"/>
      <c r="IZY143" s="30"/>
      <c r="IZZ143" s="30"/>
      <c r="JAA143" s="30"/>
      <c r="JAB143" s="30"/>
      <c r="JAC143" s="30"/>
      <c r="JAD143" s="30"/>
      <c r="JAE143" s="30"/>
      <c r="JAF143" s="30"/>
      <c r="JAG143" s="30"/>
      <c r="JAH143" s="30"/>
      <c r="JAI143" s="30"/>
      <c r="JAJ143" s="30"/>
      <c r="JAK143" s="30"/>
      <c r="JAL143" s="30"/>
      <c r="JAM143" s="30"/>
      <c r="JAN143" s="30"/>
      <c r="JAO143" s="30"/>
      <c r="JAP143" s="30"/>
      <c r="JAQ143" s="30"/>
      <c r="JAR143" s="30"/>
      <c r="JAS143" s="30"/>
      <c r="JAT143" s="30"/>
      <c r="JAU143" s="30"/>
      <c r="JAV143" s="30"/>
      <c r="JAW143" s="30"/>
      <c r="JAX143" s="30"/>
      <c r="JAY143" s="30"/>
      <c r="JAZ143" s="30"/>
      <c r="JBA143" s="30"/>
      <c r="JBB143" s="30"/>
      <c r="JBC143" s="30"/>
      <c r="JBD143" s="30"/>
      <c r="JBE143" s="30"/>
      <c r="JBF143" s="30"/>
      <c r="JBG143" s="30"/>
      <c r="JBH143" s="30"/>
      <c r="JBI143" s="30"/>
      <c r="JBJ143" s="30"/>
      <c r="JBK143" s="30"/>
      <c r="JBL143" s="30"/>
      <c r="JBM143" s="30"/>
      <c r="JBN143" s="30"/>
      <c r="JBO143" s="30"/>
      <c r="JBP143" s="30"/>
      <c r="JBQ143" s="30"/>
      <c r="JBR143" s="30"/>
      <c r="JBS143" s="30"/>
      <c r="JBT143" s="30"/>
      <c r="JBU143" s="30"/>
      <c r="JBV143" s="30"/>
      <c r="JBW143" s="30"/>
      <c r="JBX143" s="30"/>
      <c r="JBY143" s="30"/>
      <c r="JBZ143" s="30"/>
      <c r="JCA143" s="30"/>
      <c r="JCB143" s="30"/>
      <c r="JCC143" s="30"/>
      <c r="JCD143" s="30"/>
      <c r="JCE143" s="30"/>
      <c r="JCF143" s="30"/>
      <c r="JCG143" s="30"/>
      <c r="JCH143" s="30"/>
      <c r="JCI143" s="30"/>
      <c r="JCJ143" s="30"/>
      <c r="JCK143" s="30"/>
      <c r="JCL143" s="30"/>
      <c r="JCM143" s="30"/>
      <c r="JCN143" s="30"/>
      <c r="JCO143" s="30"/>
      <c r="JCP143" s="30"/>
      <c r="JCQ143" s="30"/>
      <c r="JCR143" s="30"/>
      <c r="JCS143" s="30"/>
      <c r="JCT143" s="30"/>
      <c r="JCU143" s="30"/>
      <c r="JCV143" s="30"/>
      <c r="JCW143" s="30"/>
      <c r="JCX143" s="30"/>
      <c r="JCY143" s="30"/>
      <c r="JCZ143" s="30"/>
      <c r="JDA143" s="30"/>
      <c r="JDB143" s="30"/>
      <c r="JDC143" s="30"/>
      <c r="JDD143" s="30"/>
      <c r="JDE143" s="30"/>
      <c r="JDF143" s="30"/>
      <c r="JDG143" s="30"/>
      <c r="JDH143" s="30"/>
      <c r="JDI143" s="30"/>
      <c r="JDJ143" s="30"/>
      <c r="JDK143" s="30"/>
      <c r="JDL143" s="30"/>
      <c r="JDM143" s="30"/>
      <c r="JDN143" s="30"/>
      <c r="JDO143" s="30"/>
      <c r="JDP143" s="30"/>
      <c r="JDQ143" s="30"/>
      <c r="JDR143" s="30"/>
      <c r="JDS143" s="30"/>
      <c r="JDT143" s="30"/>
      <c r="JDU143" s="30"/>
      <c r="JDV143" s="30"/>
      <c r="JDW143" s="30"/>
      <c r="JDX143" s="30"/>
      <c r="JDY143" s="30"/>
      <c r="JDZ143" s="30"/>
      <c r="JEA143" s="30"/>
      <c r="JEB143" s="30"/>
      <c r="JEC143" s="30"/>
      <c r="JED143" s="30"/>
      <c r="JEE143" s="30"/>
      <c r="JEF143" s="30"/>
      <c r="JEG143" s="30"/>
      <c r="JEH143" s="30"/>
      <c r="JEI143" s="30"/>
      <c r="JEJ143" s="30"/>
      <c r="JEK143" s="30"/>
      <c r="JEL143" s="30"/>
      <c r="JEM143" s="30"/>
      <c r="JEN143" s="30"/>
      <c r="JEO143" s="30"/>
      <c r="JEP143" s="30"/>
      <c r="JEQ143" s="30"/>
      <c r="JER143" s="30"/>
      <c r="JES143" s="30"/>
      <c r="JET143" s="30"/>
      <c r="JEU143" s="30"/>
      <c r="JEV143" s="30"/>
      <c r="JEW143" s="30"/>
      <c r="JEX143" s="30"/>
      <c r="JEY143" s="30"/>
      <c r="JEZ143" s="30"/>
      <c r="JFA143" s="30"/>
      <c r="JFB143" s="30"/>
      <c r="JFC143" s="30"/>
      <c r="JFD143" s="30"/>
      <c r="JFE143" s="30"/>
      <c r="JFF143" s="30"/>
      <c r="JFG143" s="30"/>
      <c r="JFH143" s="30"/>
      <c r="JFI143" s="30"/>
      <c r="JFJ143" s="30"/>
      <c r="JFK143" s="30"/>
      <c r="JFL143" s="30"/>
      <c r="JFM143" s="30"/>
      <c r="JFN143" s="30"/>
      <c r="JFO143" s="30"/>
      <c r="JFP143" s="30"/>
      <c r="JFQ143" s="30"/>
      <c r="JFR143" s="30"/>
      <c r="JFS143" s="30"/>
      <c r="JFT143" s="30"/>
      <c r="JFU143" s="30"/>
      <c r="JFV143" s="30"/>
      <c r="JFW143" s="30"/>
      <c r="JFX143" s="30"/>
      <c r="JFY143" s="30"/>
      <c r="JFZ143" s="30"/>
      <c r="JGA143" s="30"/>
      <c r="JGB143" s="30"/>
      <c r="JGC143" s="30"/>
      <c r="JGD143" s="30"/>
      <c r="JGE143" s="30"/>
      <c r="JGF143" s="30"/>
      <c r="JGG143" s="30"/>
      <c r="JGH143" s="30"/>
      <c r="JGI143" s="30"/>
      <c r="JGJ143" s="30"/>
      <c r="JGK143" s="30"/>
      <c r="JGL143" s="30"/>
      <c r="JGM143" s="30"/>
      <c r="JGN143" s="30"/>
      <c r="JGO143" s="30"/>
      <c r="JGP143" s="30"/>
      <c r="JGQ143" s="30"/>
      <c r="JGR143" s="30"/>
      <c r="JGS143" s="30"/>
      <c r="JGT143" s="30"/>
      <c r="JGU143" s="30"/>
      <c r="JGV143" s="30"/>
      <c r="JGW143" s="30"/>
      <c r="JGX143" s="30"/>
      <c r="JGY143" s="30"/>
      <c r="JGZ143" s="30"/>
      <c r="JHA143" s="30"/>
      <c r="JHB143" s="30"/>
      <c r="JHC143" s="30"/>
      <c r="JHD143" s="30"/>
      <c r="JHE143" s="30"/>
      <c r="JHF143" s="30"/>
      <c r="JHG143" s="30"/>
      <c r="JHH143" s="30"/>
      <c r="JHI143" s="30"/>
      <c r="JHJ143" s="30"/>
      <c r="JHK143" s="30"/>
      <c r="JHL143" s="30"/>
      <c r="JHM143" s="30"/>
      <c r="JHN143" s="30"/>
      <c r="JHO143" s="30"/>
      <c r="JHP143" s="30"/>
      <c r="JHQ143" s="30"/>
      <c r="JHR143" s="30"/>
      <c r="JHS143" s="30"/>
      <c r="JHT143" s="30"/>
      <c r="JHU143" s="30"/>
      <c r="JHV143" s="30"/>
      <c r="JHW143" s="30"/>
      <c r="JHX143" s="30"/>
      <c r="JHY143" s="30"/>
      <c r="JHZ143" s="30"/>
      <c r="JIA143" s="30"/>
      <c r="JIB143" s="30"/>
      <c r="JIC143" s="30"/>
      <c r="JID143" s="30"/>
      <c r="JIE143" s="30"/>
      <c r="JIF143" s="30"/>
      <c r="JIG143" s="30"/>
      <c r="JIH143" s="30"/>
      <c r="JII143" s="30"/>
      <c r="JIJ143" s="30"/>
      <c r="JIK143" s="30"/>
      <c r="JIL143" s="30"/>
      <c r="JIM143" s="30"/>
      <c r="JIN143" s="30"/>
      <c r="JIO143" s="30"/>
      <c r="JIP143" s="30"/>
      <c r="JIQ143" s="30"/>
      <c r="JIR143" s="30"/>
      <c r="JIS143" s="30"/>
      <c r="JIT143" s="30"/>
      <c r="JIU143" s="30"/>
      <c r="JIV143" s="30"/>
      <c r="JIW143" s="30"/>
      <c r="JIX143" s="30"/>
      <c r="JIY143" s="30"/>
      <c r="JIZ143" s="30"/>
      <c r="JJA143" s="30"/>
      <c r="JJB143" s="30"/>
      <c r="JJC143" s="30"/>
      <c r="JJD143" s="30"/>
      <c r="JJE143" s="30"/>
      <c r="JJF143" s="30"/>
      <c r="JJG143" s="30"/>
      <c r="JJH143" s="30"/>
      <c r="JJI143" s="30"/>
      <c r="JJJ143" s="30"/>
      <c r="JJK143" s="30"/>
      <c r="JJL143" s="30"/>
      <c r="JJM143" s="30"/>
      <c r="JJN143" s="30"/>
      <c r="JJO143" s="30"/>
      <c r="JJP143" s="30"/>
      <c r="JJQ143" s="30"/>
      <c r="JJR143" s="30"/>
      <c r="JJS143" s="30"/>
      <c r="JJT143" s="30"/>
      <c r="JJU143" s="30"/>
      <c r="JJV143" s="30"/>
      <c r="JJW143" s="30"/>
      <c r="JJX143" s="30"/>
      <c r="JJY143" s="30"/>
      <c r="JJZ143" s="30"/>
      <c r="JKA143" s="30"/>
      <c r="JKB143" s="30"/>
      <c r="JKC143" s="30"/>
      <c r="JKD143" s="30"/>
      <c r="JKE143" s="30"/>
      <c r="JKF143" s="30"/>
      <c r="JKG143" s="30"/>
      <c r="JKH143" s="30"/>
      <c r="JKI143" s="30"/>
      <c r="JKJ143" s="30"/>
      <c r="JKK143" s="30"/>
      <c r="JKL143" s="30"/>
      <c r="JKM143" s="30"/>
      <c r="JKN143" s="30"/>
      <c r="JKO143" s="30"/>
      <c r="JKP143" s="30"/>
      <c r="JKQ143" s="30"/>
      <c r="JKR143" s="30"/>
      <c r="JKS143" s="30"/>
      <c r="JKT143" s="30"/>
      <c r="JKU143" s="30"/>
      <c r="JKV143" s="30"/>
      <c r="JKW143" s="30"/>
      <c r="JKX143" s="30"/>
      <c r="JKY143" s="30"/>
      <c r="JKZ143" s="30"/>
      <c r="JLA143" s="30"/>
      <c r="JLB143" s="30"/>
      <c r="JLC143" s="30"/>
      <c r="JLD143" s="30"/>
      <c r="JLE143" s="30"/>
      <c r="JLF143" s="30"/>
      <c r="JLG143" s="30"/>
      <c r="JLH143" s="30"/>
      <c r="JLI143" s="30"/>
      <c r="JLJ143" s="30"/>
      <c r="JLK143" s="30"/>
      <c r="JLL143" s="30"/>
      <c r="JLM143" s="30"/>
      <c r="JLN143" s="30"/>
      <c r="JLO143" s="30"/>
      <c r="JLP143" s="30"/>
      <c r="JLQ143" s="30"/>
      <c r="JLR143" s="30"/>
      <c r="JLS143" s="30"/>
      <c r="JLT143" s="30"/>
      <c r="JLU143" s="30"/>
      <c r="JLV143" s="30"/>
      <c r="JLW143" s="30"/>
      <c r="JLX143" s="30"/>
      <c r="JLY143" s="30"/>
      <c r="JLZ143" s="30"/>
      <c r="JMA143" s="30"/>
      <c r="JMB143" s="30"/>
      <c r="JMC143" s="30"/>
      <c r="JMD143" s="30"/>
      <c r="JME143" s="30"/>
      <c r="JMF143" s="30"/>
      <c r="JMG143" s="30"/>
      <c r="JMH143" s="30"/>
      <c r="JMI143" s="30"/>
      <c r="JMJ143" s="30"/>
      <c r="JMK143" s="30"/>
      <c r="JML143" s="30"/>
      <c r="JMM143" s="30"/>
      <c r="JMN143" s="30"/>
      <c r="JMO143" s="30"/>
      <c r="JMP143" s="30"/>
      <c r="JMQ143" s="30"/>
      <c r="JMR143" s="30"/>
      <c r="JMS143" s="30"/>
      <c r="JMT143" s="30"/>
      <c r="JMU143" s="30"/>
      <c r="JMV143" s="30"/>
      <c r="JMW143" s="30"/>
      <c r="JMX143" s="30"/>
      <c r="JMY143" s="30"/>
      <c r="JMZ143" s="30"/>
      <c r="JNA143" s="30"/>
      <c r="JNB143" s="30"/>
      <c r="JNC143" s="30"/>
      <c r="JND143" s="30"/>
      <c r="JNE143" s="30"/>
      <c r="JNF143" s="30"/>
      <c r="JNG143" s="30"/>
      <c r="JNH143" s="30"/>
      <c r="JNI143" s="30"/>
      <c r="JNJ143" s="30"/>
      <c r="JNK143" s="30"/>
      <c r="JNL143" s="30"/>
      <c r="JNM143" s="30"/>
      <c r="JNN143" s="30"/>
      <c r="JNO143" s="30"/>
      <c r="JNP143" s="30"/>
      <c r="JNQ143" s="30"/>
      <c r="JNR143" s="30"/>
      <c r="JNS143" s="30"/>
      <c r="JNT143" s="30"/>
      <c r="JNU143" s="30"/>
      <c r="JNV143" s="30"/>
      <c r="JNW143" s="30"/>
      <c r="JNX143" s="30"/>
      <c r="JNY143" s="30"/>
      <c r="JNZ143" s="30"/>
      <c r="JOA143" s="30"/>
      <c r="JOB143" s="30"/>
      <c r="JOC143" s="30"/>
      <c r="JOD143" s="30"/>
      <c r="JOE143" s="30"/>
      <c r="JOF143" s="30"/>
      <c r="JOG143" s="30"/>
      <c r="JOH143" s="30"/>
      <c r="JOI143" s="30"/>
      <c r="JOJ143" s="30"/>
      <c r="JOK143" s="30"/>
      <c r="JOL143" s="30"/>
      <c r="JOM143" s="30"/>
      <c r="JON143" s="30"/>
      <c r="JOO143" s="30"/>
      <c r="JOP143" s="30"/>
      <c r="JOQ143" s="30"/>
      <c r="JOR143" s="30"/>
      <c r="JOS143" s="30"/>
      <c r="JOT143" s="30"/>
      <c r="JOU143" s="30"/>
      <c r="JOV143" s="30"/>
      <c r="JOW143" s="30"/>
      <c r="JOX143" s="30"/>
      <c r="JOY143" s="30"/>
      <c r="JOZ143" s="30"/>
      <c r="JPA143" s="30"/>
      <c r="JPB143" s="30"/>
      <c r="JPC143" s="30"/>
      <c r="JPD143" s="30"/>
      <c r="JPE143" s="30"/>
      <c r="JPF143" s="30"/>
      <c r="JPG143" s="30"/>
      <c r="JPH143" s="30"/>
      <c r="JPI143" s="30"/>
      <c r="JPJ143" s="30"/>
      <c r="JPK143" s="30"/>
      <c r="JPL143" s="30"/>
      <c r="JPM143" s="30"/>
      <c r="JPN143" s="30"/>
      <c r="JPO143" s="30"/>
      <c r="JPP143" s="30"/>
      <c r="JPQ143" s="30"/>
      <c r="JPR143" s="30"/>
      <c r="JPS143" s="30"/>
      <c r="JPT143" s="30"/>
      <c r="JPU143" s="30"/>
      <c r="JPV143" s="30"/>
      <c r="JPW143" s="30"/>
      <c r="JPX143" s="30"/>
      <c r="JPY143" s="30"/>
      <c r="JPZ143" s="30"/>
      <c r="JQA143" s="30"/>
      <c r="JQB143" s="30"/>
      <c r="JQC143" s="30"/>
      <c r="JQD143" s="30"/>
      <c r="JQE143" s="30"/>
      <c r="JQF143" s="30"/>
      <c r="JQG143" s="30"/>
      <c r="JQH143" s="30"/>
      <c r="JQI143" s="30"/>
      <c r="JQJ143" s="30"/>
      <c r="JQK143" s="30"/>
      <c r="JQL143" s="30"/>
      <c r="JQM143" s="30"/>
      <c r="JQN143" s="30"/>
      <c r="JQO143" s="30"/>
      <c r="JQP143" s="30"/>
      <c r="JQQ143" s="30"/>
      <c r="JQR143" s="30"/>
      <c r="JQS143" s="30"/>
      <c r="JQT143" s="30"/>
      <c r="JQU143" s="30"/>
      <c r="JQV143" s="30"/>
      <c r="JQW143" s="30"/>
      <c r="JQX143" s="30"/>
      <c r="JQY143" s="30"/>
      <c r="JQZ143" s="30"/>
      <c r="JRA143" s="30"/>
      <c r="JRB143" s="30"/>
      <c r="JRC143" s="30"/>
      <c r="JRD143" s="30"/>
      <c r="JRE143" s="30"/>
      <c r="JRF143" s="30"/>
      <c r="JRG143" s="30"/>
      <c r="JRH143" s="30"/>
      <c r="JRI143" s="30"/>
      <c r="JRJ143" s="30"/>
      <c r="JRK143" s="30"/>
      <c r="JRL143" s="30"/>
      <c r="JRM143" s="30"/>
      <c r="JRN143" s="30"/>
      <c r="JRO143" s="30"/>
      <c r="JRP143" s="30"/>
      <c r="JRQ143" s="30"/>
      <c r="JRR143" s="30"/>
      <c r="JRS143" s="30"/>
      <c r="JRT143" s="30"/>
      <c r="JRU143" s="30"/>
      <c r="JRV143" s="30"/>
      <c r="JRW143" s="30"/>
      <c r="JRX143" s="30"/>
      <c r="JRY143" s="30"/>
      <c r="JRZ143" s="30"/>
      <c r="JSA143" s="30"/>
      <c r="JSB143" s="30"/>
      <c r="JSC143" s="30"/>
      <c r="JSD143" s="30"/>
      <c r="JSE143" s="30"/>
      <c r="JSF143" s="30"/>
      <c r="JSG143" s="30"/>
      <c r="JSH143" s="30"/>
      <c r="JSI143" s="30"/>
      <c r="JSJ143" s="30"/>
      <c r="JSK143" s="30"/>
      <c r="JSL143" s="30"/>
      <c r="JSM143" s="30"/>
      <c r="JSN143" s="30"/>
      <c r="JSO143" s="30"/>
      <c r="JSP143" s="30"/>
      <c r="JSQ143" s="30"/>
      <c r="JSR143" s="30"/>
      <c r="JSS143" s="30"/>
      <c r="JST143" s="30"/>
      <c r="JSU143" s="30"/>
      <c r="JSV143" s="30"/>
      <c r="JSW143" s="30"/>
      <c r="JSX143" s="30"/>
      <c r="JSY143" s="30"/>
      <c r="JSZ143" s="30"/>
      <c r="JTA143" s="30"/>
      <c r="JTB143" s="30"/>
      <c r="JTC143" s="30"/>
      <c r="JTD143" s="30"/>
      <c r="JTE143" s="30"/>
      <c r="JTF143" s="30"/>
      <c r="JTG143" s="30"/>
      <c r="JTH143" s="30"/>
      <c r="JTI143" s="30"/>
      <c r="JTJ143" s="30"/>
      <c r="JTK143" s="30"/>
      <c r="JTL143" s="30"/>
      <c r="JTM143" s="30"/>
      <c r="JTN143" s="30"/>
      <c r="JTO143" s="30"/>
      <c r="JTP143" s="30"/>
      <c r="JTQ143" s="30"/>
      <c r="JTR143" s="30"/>
      <c r="JTS143" s="30"/>
      <c r="JTT143" s="30"/>
      <c r="JTU143" s="30"/>
      <c r="JTV143" s="30"/>
      <c r="JTW143" s="30"/>
      <c r="JTX143" s="30"/>
      <c r="JTY143" s="30"/>
      <c r="JTZ143" s="30"/>
      <c r="JUA143" s="30"/>
      <c r="JUB143" s="30"/>
      <c r="JUC143" s="30"/>
      <c r="JUD143" s="30"/>
      <c r="JUE143" s="30"/>
      <c r="JUF143" s="30"/>
      <c r="JUG143" s="30"/>
      <c r="JUH143" s="30"/>
      <c r="JUI143" s="30"/>
      <c r="JUJ143" s="30"/>
      <c r="JUK143" s="30"/>
      <c r="JUL143" s="30"/>
      <c r="JUM143" s="30"/>
      <c r="JUN143" s="30"/>
      <c r="JUO143" s="30"/>
      <c r="JUP143" s="30"/>
      <c r="JUQ143" s="30"/>
      <c r="JUR143" s="30"/>
      <c r="JUS143" s="30"/>
      <c r="JUT143" s="30"/>
      <c r="JUU143" s="30"/>
      <c r="JUV143" s="30"/>
      <c r="JUW143" s="30"/>
      <c r="JUX143" s="30"/>
      <c r="JUY143" s="30"/>
      <c r="JUZ143" s="30"/>
      <c r="JVA143" s="30"/>
      <c r="JVB143" s="30"/>
      <c r="JVC143" s="30"/>
      <c r="JVD143" s="30"/>
      <c r="JVE143" s="30"/>
      <c r="JVF143" s="30"/>
      <c r="JVG143" s="30"/>
      <c r="JVH143" s="30"/>
      <c r="JVI143" s="30"/>
      <c r="JVJ143" s="30"/>
      <c r="JVK143" s="30"/>
      <c r="JVL143" s="30"/>
      <c r="JVM143" s="30"/>
      <c r="JVN143" s="30"/>
      <c r="JVO143" s="30"/>
      <c r="JVP143" s="30"/>
      <c r="JVQ143" s="30"/>
      <c r="JVR143" s="30"/>
      <c r="JVS143" s="30"/>
      <c r="JVT143" s="30"/>
      <c r="JVU143" s="30"/>
      <c r="JVV143" s="30"/>
      <c r="JVW143" s="30"/>
      <c r="JVX143" s="30"/>
      <c r="JVY143" s="30"/>
      <c r="JVZ143" s="30"/>
      <c r="JWA143" s="30"/>
      <c r="JWB143" s="30"/>
      <c r="JWC143" s="30"/>
      <c r="JWD143" s="30"/>
      <c r="JWE143" s="30"/>
      <c r="JWF143" s="30"/>
      <c r="JWG143" s="30"/>
      <c r="JWH143" s="30"/>
      <c r="JWI143" s="30"/>
      <c r="JWJ143" s="30"/>
      <c r="JWK143" s="30"/>
      <c r="JWL143" s="30"/>
      <c r="JWM143" s="30"/>
      <c r="JWN143" s="30"/>
      <c r="JWO143" s="30"/>
      <c r="JWP143" s="30"/>
      <c r="JWQ143" s="30"/>
      <c r="JWR143" s="30"/>
      <c r="JWS143" s="30"/>
      <c r="JWT143" s="30"/>
      <c r="JWU143" s="30"/>
      <c r="JWV143" s="30"/>
      <c r="JWW143" s="30"/>
      <c r="JWX143" s="30"/>
      <c r="JWY143" s="30"/>
      <c r="JWZ143" s="30"/>
      <c r="JXA143" s="30"/>
      <c r="JXB143" s="30"/>
      <c r="JXC143" s="30"/>
      <c r="JXD143" s="30"/>
      <c r="JXE143" s="30"/>
      <c r="JXF143" s="30"/>
      <c r="JXG143" s="30"/>
      <c r="JXH143" s="30"/>
      <c r="JXI143" s="30"/>
      <c r="JXJ143" s="30"/>
      <c r="JXK143" s="30"/>
      <c r="JXL143" s="30"/>
      <c r="JXM143" s="30"/>
      <c r="JXN143" s="30"/>
      <c r="JXO143" s="30"/>
      <c r="JXP143" s="30"/>
      <c r="JXQ143" s="30"/>
      <c r="JXR143" s="30"/>
      <c r="JXS143" s="30"/>
      <c r="JXT143" s="30"/>
      <c r="JXU143" s="30"/>
      <c r="JXV143" s="30"/>
      <c r="JXW143" s="30"/>
      <c r="JXX143" s="30"/>
      <c r="JXY143" s="30"/>
      <c r="JXZ143" s="30"/>
      <c r="JYA143" s="30"/>
      <c r="JYB143" s="30"/>
      <c r="JYC143" s="30"/>
      <c r="JYD143" s="30"/>
      <c r="JYE143" s="30"/>
      <c r="JYF143" s="30"/>
      <c r="JYG143" s="30"/>
      <c r="JYH143" s="30"/>
      <c r="JYI143" s="30"/>
      <c r="JYJ143" s="30"/>
      <c r="JYK143" s="30"/>
      <c r="JYL143" s="30"/>
      <c r="JYM143" s="30"/>
      <c r="JYN143" s="30"/>
      <c r="JYO143" s="30"/>
      <c r="JYP143" s="30"/>
      <c r="JYQ143" s="30"/>
      <c r="JYR143" s="30"/>
      <c r="JYS143" s="30"/>
      <c r="JYT143" s="30"/>
      <c r="JYU143" s="30"/>
      <c r="JYV143" s="30"/>
      <c r="JYW143" s="30"/>
      <c r="JYX143" s="30"/>
      <c r="JYY143" s="30"/>
      <c r="JYZ143" s="30"/>
      <c r="JZA143" s="30"/>
      <c r="JZB143" s="30"/>
      <c r="JZC143" s="30"/>
      <c r="JZD143" s="30"/>
      <c r="JZE143" s="30"/>
      <c r="JZF143" s="30"/>
      <c r="JZG143" s="30"/>
      <c r="JZH143" s="30"/>
      <c r="JZI143" s="30"/>
      <c r="JZJ143" s="30"/>
      <c r="JZK143" s="30"/>
      <c r="JZL143" s="30"/>
      <c r="JZM143" s="30"/>
      <c r="JZN143" s="30"/>
      <c r="JZO143" s="30"/>
      <c r="JZP143" s="30"/>
      <c r="JZQ143" s="30"/>
      <c r="JZR143" s="30"/>
      <c r="JZS143" s="30"/>
      <c r="JZT143" s="30"/>
      <c r="JZU143" s="30"/>
      <c r="JZV143" s="30"/>
      <c r="JZW143" s="30"/>
      <c r="JZX143" s="30"/>
      <c r="JZY143" s="30"/>
      <c r="JZZ143" s="30"/>
      <c r="KAA143" s="30"/>
      <c r="KAB143" s="30"/>
      <c r="KAC143" s="30"/>
      <c r="KAD143" s="30"/>
      <c r="KAE143" s="30"/>
      <c r="KAF143" s="30"/>
      <c r="KAG143" s="30"/>
      <c r="KAH143" s="30"/>
      <c r="KAI143" s="30"/>
      <c r="KAJ143" s="30"/>
      <c r="KAK143" s="30"/>
      <c r="KAL143" s="30"/>
      <c r="KAM143" s="30"/>
      <c r="KAN143" s="30"/>
      <c r="KAO143" s="30"/>
      <c r="KAP143" s="30"/>
      <c r="KAQ143" s="30"/>
      <c r="KAR143" s="30"/>
      <c r="KAS143" s="30"/>
      <c r="KAT143" s="30"/>
      <c r="KAU143" s="30"/>
      <c r="KAV143" s="30"/>
      <c r="KAW143" s="30"/>
      <c r="KAX143" s="30"/>
      <c r="KAY143" s="30"/>
      <c r="KAZ143" s="30"/>
      <c r="KBA143" s="30"/>
      <c r="KBB143" s="30"/>
      <c r="KBC143" s="30"/>
      <c r="KBD143" s="30"/>
      <c r="KBE143" s="30"/>
      <c r="KBF143" s="30"/>
      <c r="KBG143" s="30"/>
      <c r="KBH143" s="30"/>
      <c r="KBI143" s="30"/>
      <c r="KBJ143" s="30"/>
      <c r="KBK143" s="30"/>
      <c r="KBL143" s="30"/>
      <c r="KBM143" s="30"/>
      <c r="KBN143" s="30"/>
      <c r="KBO143" s="30"/>
      <c r="KBP143" s="30"/>
      <c r="KBQ143" s="30"/>
      <c r="KBR143" s="30"/>
      <c r="KBS143" s="30"/>
      <c r="KBT143" s="30"/>
      <c r="KBU143" s="30"/>
      <c r="KBV143" s="30"/>
      <c r="KBW143" s="30"/>
      <c r="KBX143" s="30"/>
      <c r="KBY143" s="30"/>
      <c r="KBZ143" s="30"/>
      <c r="KCA143" s="30"/>
      <c r="KCB143" s="30"/>
      <c r="KCC143" s="30"/>
      <c r="KCD143" s="30"/>
      <c r="KCE143" s="30"/>
      <c r="KCF143" s="30"/>
      <c r="KCG143" s="30"/>
      <c r="KCH143" s="30"/>
      <c r="KCI143" s="30"/>
      <c r="KCJ143" s="30"/>
      <c r="KCK143" s="30"/>
      <c r="KCL143" s="30"/>
      <c r="KCM143" s="30"/>
      <c r="KCN143" s="30"/>
      <c r="KCO143" s="30"/>
      <c r="KCP143" s="30"/>
      <c r="KCQ143" s="30"/>
      <c r="KCR143" s="30"/>
      <c r="KCS143" s="30"/>
      <c r="KCT143" s="30"/>
      <c r="KCU143" s="30"/>
      <c r="KCV143" s="30"/>
      <c r="KCW143" s="30"/>
      <c r="KCX143" s="30"/>
      <c r="KCY143" s="30"/>
      <c r="KCZ143" s="30"/>
      <c r="KDA143" s="30"/>
      <c r="KDB143" s="30"/>
      <c r="KDC143" s="30"/>
      <c r="KDD143" s="30"/>
      <c r="KDE143" s="30"/>
      <c r="KDF143" s="30"/>
      <c r="KDG143" s="30"/>
      <c r="KDH143" s="30"/>
      <c r="KDI143" s="30"/>
      <c r="KDJ143" s="30"/>
      <c r="KDK143" s="30"/>
      <c r="KDL143" s="30"/>
      <c r="KDM143" s="30"/>
      <c r="KDN143" s="30"/>
      <c r="KDO143" s="30"/>
      <c r="KDP143" s="30"/>
      <c r="KDQ143" s="30"/>
      <c r="KDR143" s="30"/>
      <c r="KDS143" s="30"/>
      <c r="KDT143" s="30"/>
      <c r="KDU143" s="30"/>
      <c r="KDV143" s="30"/>
      <c r="KDW143" s="30"/>
      <c r="KDX143" s="30"/>
      <c r="KDY143" s="30"/>
      <c r="KDZ143" s="30"/>
      <c r="KEA143" s="30"/>
      <c r="KEB143" s="30"/>
      <c r="KEC143" s="30"/>
      <c r="KED143" s="30"/>
      <c r="KEE143" s="30"/>
      <c r="KEF143" s="30"/>
      <c r="KEG143" s="30"/>
      <c r="KEH143" s="30"/>
      <c r="KEI143" s="30"/>
      <c r="KEJ143" s="30"/>
      <c r="KEK143" s="30"/>
      <c r="KEL143" s="30"/>
      <c r="KEM143" s="30"/>
      <c r="KEN143" s="30"/>
      <c r="KEO143" s="30"/>
      <c r="KEP143" s="30"/>
      <c r="KEQ143" s="30"/>
      <c r="KER143" s="30"/>
      <c r="KES143" s="30"/>
      <c r="KET143" s="30"/>
      <c r="KEU143" s="30"/>
      <c r="KEV143" s="30"/>
      <c r="KEW143" s="30"/>
      <c r="KEX143" s="30"/>
      <c r="KEY143" s="30"/>
      <c r="KEZ143" s="30"/>
      <c r="KFA143" s="30"/>
      <c r="KFB143" s="30"/>
      <c r="KFC143" s="30"/>
      <c r="KFD143" s="30"/>
      <c r="KFE143" s="30"/>
      <c r="KFF143" s="30"/>
      <c r="KFG143" s="30"/>
      <c r="KFH143" s="30"/>
      <c r="KFI143" s="30"/>
      <c r="KFJ143" s="30"/>
      <c r="KFK143" s="30"/>
      <c r="KFL143" s="30"/>
      <c r="KFM143" s="30"/>
      <c r="KFN143" s="30"/>
      <c r="KFO143" s="30"/>
      <c r="KFP143" s="30"/>
      <c r="KFQ143" s="30"/>
      <c r="KFR143" s="30"/>
      <c r="KFS143" s="30"/>
      <c r="KFT143" s="30"/>
      <c r="KFU143" s="30"/>
      <c r="KFV143" s="30"/>
      <c r="KFW143" s="30"/>
      <c r="KFX143" s="30"/>
      <c r="KFY143" s="30"/>
      <c r="KFZ143" s="30"/>
      <c r="KGA143" s="30"/>
      <c r="KGB143" s="30"/>
      <c r="KGC143" s="30"/>
      <c r="KGD143" s="30"/>
      <c r="KGE143" s="30"/>
      <c r="KGF143" s="30"/>
      <c r="KGG143" s="30"/>
      <c r="KGH143" s="30"/>
      <c r="KGI143" s="30"/>
      <c r="KGJ143" s="30"/>
      <c r="KGK143" s="30"/>
      <c r="KGL143" s="30"/>
      <c r="KGM143" s="30"/>
      <c r="KGN143" s="30"/>
      <c r="KGO143" s="30"/>
      <c r="KGP143" s="30"/>
      <c r="KGQ143" s="30"/>
      <c r="KGR143" s="30"/>
      <c r="KGS143" s="30"/>
      <c r="KGT143" s="30"/>
      <c r="KGU143" s="30"/>
      <c r="KGV143" s="30"/>
      <c r="KGW143" s="30"/>
      <c r="KGX143" s="30"/>
      <c r="KGY143" s="30"/>
      <c r="KGZ143" s="30"/>
      <c r="KHA143" s="30"/>
      <c r="KHB143" s="30"/>
      <c r="KHC143" s="30"/>
      <c r="KHD143" s="30"/>
      <c r="KHE143" s="30"/>
      <c r="KHF143" s="30"/>
      <c r="KHG143" s="30"/>
      <c r="KHH143" s="30"/>
      <c r="KHI143" s="30"/>
      <c r="KHJ143" s="30"/>
      <c r="KHK143" s="30"/>
      <c r="KHL143" s="30"/>
      <c r="KHM143" s="30"/>
      <c r="KHN143" s="30"/>
      <c r="KHO143" s="30"/>
      <c r="KHP143" s="30"/>
      <c r="KHQ143" s="30"/>
      <c r="KHR143" s="30"/>
      <c r="KHS143" s="30"/>
      <c r="KHT143" s="30"/>
      <c r="KHU143" s="30"/>
      <c r="KHV143" s="30"/>
      <c r="KHW143" s="30"/>
      <c r="KHX143" s="30"/>
      <c r="KHY143" s="30"/>
      <c r="KHZ143" s="30"/>
      <c r="KIA143" s="30"/>
      <c r="KIB143" s="30"/>
      <c r="KIC143" s="30"/>
      <c r="KID143" s="30"/>
      <c r="KIE143" s="30"/>
      <c r="KIF143" s="30"/>
      <c r="KIG143" s="30"/>
      <c r="KIH143" s="30"/>
      <c r="KII143" s="30"/>
      <c r="KIJ143" s="30"/>
      <c r="KIK143" s="30"/>
      <c r="KIL143" s="30"/>
      <c r="KIM143" s="30"/>
      <c r="KIN143" s="30"/>
      <c r="KIO143" s="30"/>
      <c r="KIP143" s="30"/>
      <c r="KIQ143" s="30"/>
      <c r="KIR143" s="30"/>
      <c r="KIS143" s="30"/>
      <c r="KIT143" s="30"/>
      <c r="KIU143" s="30"/>
      <c r="KIV143" s="30"/>
      <c r="KIW143" s="30"/>
      <c r="KIX143" s="30"/>
      <c r="KIY143" s="30"/>
      <c r="KIZ143" s="30"/>
      <c r="KJA143" s="30"/>
      <c r="KJB143" s="30"/>
      <c r="KJC143" s="30"/>
      <c r="KJD143" s="30"/>
      <c r="KJE143" s="30"/>
      <c r="KJF143" s="30"/>
      <c r="KJG143" s="30"/>
      <c r="KJH143" s="30"/>
      <c r="KJI143" s="30"/>
      <c r="KJJ143" s="30"/>
      <c r="KJK143" s="30"/>
      <c r="KJL143" s="30"/>
      <c r="KJM143" s="30"/>
      <c r="KJN143" s="30"/>
      <c r="KJO143" s="30"/>
      <c r="KJP143" s="30"/>
      <c r="KJQ143" s="30"/>
      <c r="KJR143" s="30"/>
      <c r="KJS143" s="30"/>
      <c r="KJT143" s="30"/>
      <c r="KJU143" s="30"/>
      <c r="KJV143" s="30"/>
      <c r="KJW143" s="30"/>
      <c r="KJX143" s="30"/>
      <c r="KJY143" s="30"/>
      <c r="KJZ143" s="30"/>
      <c r="KKA143" s="30"/>
      <c r="KKB143" s="30"/>
      <c r="KKC143" s="30"/>
      <c r="KKD143" s="30"/>
      <c r="KKE143" s="30"/>
      <c r="KKF143" s="30"/>
      <c r="KKG143" s="30"/>
      <c r="KKH143" s="30"/>
      <c r="KKI143" s="30"/>
      <c r="KKJ143" s="30"/>
      <c r="KKK143" s="30"/>
      <c r="KKL143" s="30"/>
      <c r="KKM143" s="30"/>
      <c r="KKN143" s="30"/>
      <c r="KKO143" s="30"/>
      <c r="KKP143" s="30"/>
      <c r="KKQ143" s="30"/>
      <c r="KKR143" s="30"/>
      <c r="KKS143" s="30"/>
      <c r="KKT143" s="30"/>
      <c r="KKU143" s="30"/>
      <c r="KKV143" s="30"/>
      <c r="KKW143" s="30"/>
      <c r="KKX143" s="30"/>
      <c r="KKY143" s="30"/>
      <c r="KKZ143" s="30"/>
      <c r="KLA143" s="30"/>
      <c r="KLB143" s="30"/>
      <c r="KLC143" s="30"/>
      <c r="KLD143" s="30"/>
      <c r="KLE143" s="30"/>
      <c r="KLF143" s="30"/>
      <c r="KLG143" s="30"/>
      <c r="KLH143" s="30"/>
      <c r="KLI143" s="30"/>
      <c r="KLJ143" s="30"/>
      <c r="KLK143" s="30"/>
      <c r="KLL143" s="30"/>
      <c r="KLM143" s="30"/>
      <c r="KLN143" s="30"/>
      <c r="KLO143" s="30"/>
      <c r="KLP143" s="30"/>
      <c r="KLQ143" s="30"/>
      <c r="KLR143" s="30"/>
      <c r="KLS143" s="30"/>
      <c r="KLT143" s="30"/>
      <c r="KLU143" s="30"/>
      <c r="KLV143" s="30"/>
      <c r="KLW143" s="30"/>
      <c r="KLX143" s="30"/>
      <c r="KLY143" s="30"/>
      <c r="KLZ143" s="30"/>
      <c r="KMA143" s="30"/>
      <c r="KMB143" s="30"/>
      <c r="KMC143" s="30"/>
      <c r="KMD143" s="30"/>
      <c r="KME143" s="30"/>
      <c r="KMF143" s="30"/>
      <c r="KMG143" s="30"/>
      <c r="KMH143" s="30"/>
      <c r="KMI143" s="30"/>
      <c r="KMJ143" s="30"/>
      <c r="KMK143" s="30"/>
      <c r="KML143" s="30"/>
      <c r="KMM143" s="30"/>
      <c r="KMN143" s="30"/>
      <c r="KMO143" s="30"/>
      <c r="KMP143" s="30"/>
      <c r="KMQ143" s="30"/>
      <c r="KMR143" s="30"/>
      <c r="KMS143" s="30"/>
      <c r="KMT143" s="30"/>
      <c r="KMU143" s="30"/>
      <c r="KMV143" s="30"/>
      <c r="KMW143" s="30"/>
      <c r="KMX143" s="30"/>
      <c r="KMY143" s="30"/>
      <c r="KMZ143" s="30"/>
      <c r="KNA143" s="30"/>
      <c r="KNB143" s="30"/>
      <c r="KNC143" s="30"/>
      <c r="KND143" s="30"/>
      <c r="KNE143" s="30"/>
      <c r="KNF143" s="30"/>
      <c r="KNG143" s="30"/>
      <c r="KNH143" s="30"/>
      <c r="KNI143" s="30"/>
      <c r="KNJ143" s="30"/>
      <c r="KNK143" s="30"/>
      <c r="KNL143" s="30"/>
      <c r="KNM143" s="30"/>
      <c r="KNN143" s="30"/>
      <c r="KNO143" s="30"/>
      <c r="KNP143" s="30"/>
      <c r="KNQ143" s="30"/>
      <c r="KNR143" s="30"/>
      <c r="KNS143" s="30"/>
      <c r="KNT143" s="30"/>
      <c r="KNU143" s="30"/>
      <c r="KNV143" s="30"/>
      <c r="KNW143" s="30"/>
      <c r="KNX143" s="30"/>
      <c r="KNY143" s="30"/>
      <c r="KNZ143" s="30"/>
      <c r="KOA143" s="30"/>
      <c r="KOB143" s="30"/>
      <c r="KOC143" s="30"/>
      <c r="KOD143" s="30"/>
      <c r="KOE143" s="30"/>
      <c r="KOF143" s="30"/>
      <c r="KOG143" s="30"/>
      <c r="KOH143" s="30"/>
      <c r="KOI143" s="30"/>
      <c r="KOJ143" s="30"/>
      <c r="KOK143" s="30"/>
      <c r="KOL143" s="30"/>
      <c r="KOM143" s="30"/>
      <c r="KON143" s="30"/>
      <c r="KOO143" s="30"/>
      <c r="KOP143" s="30"/>
      <c r="KOQ143" s="30"/>
      <c r="KOR143" s="30"/>
      <c r="KOS143" s="30"/>
      <c r="KOT143" s="30"/>
      <c r="KOU143" s="30"/>
      <c r="KOV143" s="30"/>
      <c r="KOW143" s="30"/>
      <c r="KOX143" s="30"/>
      <c r="KOY143" s="30"/>
      <c r="KOZ143" s="30"/>
      <c r="KPA143" s="30"/>
      <c r="KPB143" s="30"/>
      <c r="KPC143" s="30"/>
      <c r="KPD143" s="30"/>
      <c r="KPE143" s="30"/>
      <c r="KPF143" s="30"/>
      <c r="KPG143" s="30"/>
      <c r="KPH143" s="30"/>
      <c r="KPI143" s="30"/>
      <c r="KPJ143" s="30"/>
      <c r="KPK143" s="30"/>
      <c r="KPL143" s="30"/>
      <c r="KPM143" s="30"/>
      <c r="KPN143" s="30"/>
      <c r="KPO143" s="30"/>
      <c r="KPP143" s="30"/>
      <c r="KPQ143" s="30"/>
      <c r="KPR143" s="30"/>
      <c r="KPS143" s="30"/>
      <c r="KPT143" s="30"/>
      <c r="KPU143" s="30"/>
      <c r="KPV143" s="30"/>
      <c r="KPW143" s="30"/>
      <c r="KPX143" s="30"/>
      <c r="KPY143" s="30"/>
      <c r="KPZ143" s="30"/>
      <c r="KQA143" s="30"/>
      <c r="KQB143" s="30"/>
      <c r="KQC143" s="30"/>
      <c r="KQD143" s="30"/>
      <c r="KQE143" s="30"/>
      <c r="KQF143" s="30"/>
      <c r="KQG143" s="30"/>
      <c r="KQH143" s="30"/>
      <c r="KQI143" s="30"/>
      <c r="KQJ143" s="30"/>
      <c r="KQK143" s="30"/>
      <c r="KQL143" s="30"/>
      <c r="KQM143" s="30"/>
      <c r="KQN143" s="30"/>
      <c r="KQO143" s="30"/>
      <c r="KQP143" s="30"/>
      <c r="KQQ143" s="30"/>
      <c r="KQR143" s="30"/>
      <c r="KQS143" s="30"/>
      <c r="KQT143" s="30"/>
      <c r="KQU143" s="30"/>
      <c r="KQV143" s="30"/>
      <c r="KQW143" s="30"/>
      <c r="KQX143" s="30"/>
      <c r="KQY143" s="30"/>
      <c r="KQZ143" s="30"/>
      <c r="KRA143" s="30"/>
      <c r="KRB143" s="30"/>
      <c r="KRC143" s="30"/>
      <c r="KRD143" s="30"/>
      <c r="KRE143" s="30"/>
      <c r="KRF143" s="30"/>
      <c r="KRG143" s="30"/>
      <c r="KRH143" s="30"/>
      <c r="KRI143" s="30"/>
      <c r="KRJ143" s="30"/>
      <c r="KRK143" s="30"/>
      <c r="KRL143" s="30"/>
      <c r="KRM143" s="30"/>
      <c r="KRN143" s="30"/>
      <c r="KRO143" s="30"/>
      <c r="KRP143" s="30"/>
      <c r="KRQ143" s="30"/>
      <c r="KRR143" s="30"/>
      <c r="KRS143" s="30"/>
      <c r="KRT143" s="30"/>
      <c r="KRU143" s="30"/>
      <c r="KRV143" s="30"/>
      <c r="KRW143" s="30"/>
      <c r="KRX143" s="30"/>
      <c r="KRY143" s="30"/>
      <c r="KRZ143" s="30"/>
      <c r="KSA143" s="30"/>
      <c r="KSB143" s="30"/>
      <c r="KSC143" s="30"/>
      <c r="KSD143" s="30"/>
      <c r="KSE143" s="30"/>
      <c r="KSF143" s="30"/>
      <c r="KSG143" s="30"/>
      <c r="KSH143" s="30"/>
      <c r="KSI143" s="30"/>
      <c r="KSJ143" s="30"/>
      <c r="KSK143" s="30"/>
      <c r="KSL143" s="30"/>
      <c r="KSM143" s="30"/>
      <c r="KSN143" s="30"/>
      <c r="KSO143" s="30"/>
      <c r="KSP143" s="30"/>
      <c r="KSQ143" s="30"/>
      <c r="KSR143" s="30"/>
      <c r="KSS143" s="30"/>
      <c r="KST143" s="30"/>
      <c r="KSU143" s="30"/>
      <c r="KSV143" s="30"/>
      <c r="KSW143" s="30"/>
      <c r="KSX143" s="30"/>
      <c r="KSY143" s="30"/>
      <c r="KSZ143" s="30"/>
      <c r="KTA143" s="30"/>
      <c r="KTB143" s="30"/>
      <c r="KTC143" s="30"/>
      <c r="KTD143" s="30"/>
      <c r="KTE143" s="30"/>
      <c r="KTF143" s="30"/>
      <c r="KTG143" s="30"/>
      <c r="KTH143" s="30"/>
      <c r="KTI143" s="30"/>
      <c r="KTJ143" s="30"/>
      <c r="KTK143" s="30"/>
      <c r="KTL143" s="30"/>
      <c r="KTM143" s="30"/>
      <c r="KTN143" s="30"/>
      <c r="KTO143" s="30"/>
      <c r="KTP143" s="30"/>
      <c r="KTQ143" s="30"/>
      <c r="KTR143" s="30"/>
      <c r="KTS143" s="30"/>
      <c r="KTT143" s="30"/>
      <c r="KTU143" s="30"/>
      <c r="KTV143" s="30"/>
      <c r="KTW143" s="30"/>
      <c r="KTX143" s="30"/>
      <c r="KTY143" s="30"/>
      <c r="KTZ143" s="30"/>
      <c r="KUA143" s="30"/>
      <c r="KUB143" s="30"/>
      <c r="KUC143" s="30"/>
      <c r="KUD143" s="30"/>
      <c r="KUE143" s="30"/>
      <c r="KUF143" s="30"/>
      <c r="KUG143" s="30"/>
      <c r="KUH143" s="30"/>
      <c r="KUI143" s="30"/>
      <c r="KUJ143" s="30"/>
      <c r="KUK143" s="30"/>
      <c r="KUL143" s="30"/>
      <c r="KUM143" s="30"/>
      <c r="KUN143" s="30"/>
      <c r="KUO143" s="30"/>
      <c r="KUP143" s="30"/>
      <c r="KUQ143" s="30"/>
      <c r="KUR143" s="30"/>
      <c r="KUS143" s="30"/>
      <c r="KUT143" s="30"/>
      <c r="KUU143" s="30"/>
      <c r="KUV143" s="30"/>
      <c r="KUW143" s="30"/>
      <c r="KUX143" s="30"/>
      <c r="KUY143" s="30"/>
      <c r="KUZ143" s="30"/>
      <c r="KVA143" s="30"/>
      <c r="KVB143" s="30"/>
      <c r="KVC143" s="30"/>
      <c r="KVD143" s="30"/>
      <c r="KVE143" s="30"/>
      <c r="KVF143" s="30"/>
      <c r="KVG143" s="30"/>
      <c r="KVH143" s="30"/>
      <c r="KVI143" s="30"/>
      <c r="KVJ143" s="30"/>
      <c r="KVK143" s="30"/>
      <c r="KVL143" s="30"/>
      <c r="KVM143" s="30"/>
      <c r="KVN143" s="30"/>
      <c r="KVO143" s="30"/>
      <c r="KVP143" s="30"/>
      <c r="KVQ143" s="30"/>
      <c r="KVR143" s="30"/>
      <c r="KVS143" s="30"/>
      <c r="KVT143" s="30"/>
      <c r="KVU143" s="30"/>
      <c r="KVV143" s="30"/>
      <c r="KVW143" s="30"/>
      <c r="KVX143" s="30"/>
      <c r="KVY143" s="30"/>
      <c r="KVZ143" s="30"/>
      <c r="KWA143" s="30"/>
      <c r="KWB143" s="30"/>
      <c r="KWC143" s="30"/>
      <c r="KWD143" s="30"/>
      <c r="KWE143" s="30"/>
      <c r="KWF143" s="30"/>
      <c r="KWG143" s="30"/>
      <c r="KWH143" s="30"/>
      <c r="KWI143" s="30"/>
      <c r="KWJ143" s="30"/>
      <c r="KWK143" s="30"/>
      <c r="KWL143" s="30"/>
      <c r="KWM143" s="30"/>
      <c r="KWN143" s="30"/>
      <c r="KWO143" s="30"/>
      <c r="KWP143" s="30"/>
      <c r="KWQ143" s="30"/>
      <c r="KWR143" s="30"/>
      <c r="KWS143" s="30"/>
      <c r="KWT143" s="30"/>
      <c r="KWU143" s="30"/>
      <c r="KWV143" s="30"/>
      <c r="KWW143" s="30"/>
      <c r="KWX143" s="30"/>
      <c r="KWY143" s="30"/>
      <c r="KWZ143" s="30"/>
      <c r="KXA143" s="30"/>
      <c r="KXB143" s="30"/>
      <c r="KXC143" s="30"/>
      <c r="KXD143" s="30"/>
      <c r="KXE143" s="30"/>
      <c r="KXF143" s="30"/>
      <c r="KXG143" s="30"/>
      <c r="KXH143" s="30"/>
      <c r="KXI143" s="30"/>
      <c r="KXJ143" s="30"/>
      <c r="KXK143" s="30"/>
      <c r="KXL143" s="30"/>
      <c r="KXM143" s="30"/>
      <c r="KXN143" s="30"/>
      <c r="KXO143" s="30"/>
      <c r="KXP143" s="30"/>
      <c r="KXQ143" s="30"/>
      <c r="KXR143" s="30"/>
      <c r="KXS143" s="30"/>
      <c r="KXT143" s="30"/>
      <c r="KXU143" s="30"/>
      <c r="KXV143" s="30"/>
      <c r="KXW143" s="30"/>
      <c r="KXX143" s="30"/>
      <c r="KXY143" s="30"/>
      <c r="KXZ143" s="30"/>
      <c r="KYA143" s="30"/>
      <c r="KYB143" s="30"/>
      <c r="KYC143" s="30"/>
      <c r="KYD143" s="30"/>
      <c r="KYE143" s="30"/>
      <c r="KYF143" s="30"/>
      <c r="KYG143" s="30"/>
      <c r="KYH143" s="30"/>
      <c r="KYI143" s="30"/>
      <c r="KYJ143" s="30"/>
      <c r="KYK143" s="30"/>
      <c r="KYL143" s="30"/>
      <c r="KYM143" s="30"/>
      <c r="KYN143" s="30"/>
      <c r="KYO143" s="30"/>
      <c r="KYP143" s="30"/>
      <c r="KYQ143" s="30"/>
      <c r="KYR143" s="30"/>
      <c r="KYS143" s="30"/>
      <c r="KYT143" s="30"/>
      <c r="KYU143" s="30"/>
      <c r="KYV143" s="30"/>
      <c r="KYW143" s="30"/>
      <c r="KYX143" s="30"/>
      <c r="KYY143" s="30"/>
      <c r="KYZ143" s="30"/>
      <c r="KZA143" s="30"/>
      <c r="KZB143" s="30"/>
      <c r="KZC143" s="30"/>
      <c r="KZD143" s="30"/>
      <c r="KZE143" s="30"/>
      <c r="KZF143" s="30"/>
      <c r="KZG143" s="30"/>
      <c r="KZH143" s="30"/>
      <c r="KZI143" s="30"/>
      <c r="KZJ143" s="30"/>
      <c r="KZK143" s="30"/>
      <c r="KZL143" s="30"/>
      <c r="KZM143" s="30"/>
      <c r="KZN143" s="30"/>
      <c r="KZO143" s="30"/>
      <c r="KZP143" s="30"/>
      <c r="KZQ143" s="30"/>
      <c r="KZR143" s="30"/>
      <c r="KZS143" s="30"/>
      <c r="KZT143" s="30"/>
      <c r="KZU143" s="30"/>
      <c r="KZV143" s="30"/>
      <c r="KZW143" s="30"/>
      <c r="KZX143" s="30"/>
      <c r="KZY143" s="30"/>
      <c r="KZZ143" s="30"/>
      <c r="LAA143" s="30"/>
      <c r="LAB143" s="30"/>
      <c r="LAC143" s="30"/>
      <c r="LAD143" s="30"/>
      <c r="LAE143" s="30"/>
      <c r="LAF143" s="30"/>
      <c r="LAG143" s="30"/>
      <c r="LAH143" s="30"/>
      <c r="LAI143" s="30"/>
      <c r="LAJ143" s="30"/>
      <c r="LAK143" s="30"/>
      <c r="LAL143" s="30"/>
      <c r="LAM143" s="30"/>
      <c r="LAN143" s="30"/>
      <c r="LAO143" s="30"/>
      <c r="LAP143" s="30"/>
      <c r="LAQ143" s="30"/>
      <c r="LAR143" s="30"/>
      <c r="LAS143" s="30"/>
      <c r="LAT143" s="30"/>
      <c r="LAU143" s="30"/>
      <c r="LAV143" s="30"/>
      <c r="LAW143" s="30"/>
      <c r="LAX143" s="30"/>
      <c r="LAY143" s="30"/>
      <c r="LAZ143" s="30"/>
      <c r="LBA143" s="30"/>
      <c r="LBB143" s="30"/>
      <c r="LBC143" s="30"/>
      <c r="LBD143" s="30"/>
      <c r="LBE143" s="30"/>
      <c r="LBF143" s="30"/>
      <c r="LBG143" s="30"/>
      <c r="LBH143" s="30"/>
      <c r="LBI143" s="30"/>
      <c r="LBJ143" s="30"/>
      <c r="LBK143" s="30"/>
      <c r="LBL143" s="30"/>
      <c r="LBM143" s="30"/>
      <c r="LBN143" s="30"/>
      <c r="LBO143" s="30"/>
      <c r="LBP143" s="30"/>
      <c r="LBQ143" s="30"/>
      <c r="LBR143" s="30"/>
      <c r="LBS143" s="30"/>
      <c r="LBT143" s="30"/>
      <c r="LBU143" s="30"/>
      <c r="LBV143" s="30"/>
      <c r="LBW143" s="30"/>
      <c r="LBX143" s="30"/>
      <c r="LBY143" s="30"/>
      <c r="LBZ143" s="30"/>
      <c r="LCA143" s="30"/>
      <c r="LCB143" s="30"/>
      <c r="LCC143" s="30"/>
      <c r="LCD143" s="30"/>
      <c r="LCE143" s="30"/>
      <c r="LCF143" s="30"/>
      <c r="LCG143" s="30"/>
      <c r="LCH143" s="30"/>
      <c r="LCI143" s="30"/>
      <c r="LCJ143" s="30"/>
      <c r="LCK143" s="30"/>
      <c r="LCL143" s="30"/>
      <c r="LCM143" s="30"/>
      <c r="LCN143" s="30"/>
      <c r="LCO143" s="30"/>
      <c r="LCP143" s="30"/>
      <c r="LCQ143" s="30"/>
      <c r="LCR143" s="30"/>
      <c r="LCS143" s="30"/>
      <c r="LCT143" s="30"/>
      <c r="LCU143" s="30"/>
      <c r="LCV143" s="30"/>
      <c r="LCW143" s="30"/>
      <c r="LCX143" s="30"/>
      <c r="LCY143" s="30"/>
      <c r="LCZ143" s="30"/>
      <c r="LDA143" s="30"/>
      <c r="LDB143" s="30"/>
      <c r="LDC143" s="30"/>
      <c r="LDD143" s="30"/>
      <c r="LDE143" s="30"/>
      <c r="LDF143" s="30"/>
      <c r="LDG143" s="30"/>
      <c r="LDH143" s="30"/>
      <c r="LDI143" s="30"/>
      <c r="LDJ143" s="30"/>
      <c r="LDK143" s="30"/>
      <c r="LDL143" s="30"/>
      <c r="LDM143" s="30"/>
      <c r="LDN143" s="30"/>
      <c r="LDO143" s="30"/>
      <c r="LDP143" s="30"/>
      <c r="LDQ143" s="30"/>
      <c r="LDR143" s="30"/>
      <c r="LDS143" s="30"/>
      <c r="LDT143" s="30"/>
      <c r="LDU143" s="30"/>
      <c r="LDV143" s="30"/>
      <c r="LDW143" s="30"/>
      <c r="LDX143" s="30"/>
      <c r="LDY143" s="30"/>
      <c r="LDZ143" s="30"/>
      <c r="LEA143" s="30"/>
      <c r="LEB143" s="30"/>
      <c r="LEC143" s="30"/>
      <c r="LED143" s="30"/>
      <c r="LEE143" s="30"/>
      <c r="LEF143" s="30"/>
      <c r="LEG143" s="30"/>
      <c r="LEH143" s="30"/>
      <c r="LEI143" s="30"/>
      <c r="LEJ143" s="30"/>
      <c r="LEK143" s="30"/>
      <c r="LEL143" s="30"/>
      <c r="LEM143" s="30"/>
      <c r="LEN143" s="30"/>
      <c r="LEO143" s="30"/>
      <c r="LEP143" s="30"/>
      <c r="LEQ143" s="30"/>
      <c r="LER143" s="30"/>
      <c r="LES143" s="30"/>
      <c r="LET143" s="30"/>
      <c r="LEU143" s="30"/>
      <c r="LEV143" s="30"/>
      <c r="LEW143" s="30"/>
      <c r="LEX143" s="30"/>
      <c r="LEY143" s="30"/>
      <c r="LEZ143" s="30"/>
      <c r="LFA143" s="30"/>
      <c r="LFB143" s="30"/>
      <c r="LFC143" s="30"/>
      <c r="LFD143" s="30"/>
      <c r="LFE143" s="30"/>
      <c r="LFF143" s="30"/>
      <c r="LFG143" s="30"/>
      <c r="LFH143" s="30"/>
      <c r="LFI143" s="30"/>
      <c r="LFJ143" s="30"/>
      <c r="LFK143" s="30"/>
      <c r="LFL143" s="30"/>
      <c r="LFM143" s="30"/>
      <c r="LFN143" s="30"/>
      <c r="LFO143" s="30"/>
      <c r="LFP143" s="30"/>
      <c r="LFQ143" s="30"/>
      <c r="LFR143" s="30"/>
      <c r="LFS143" s="30"/>
      <c r="LFT143" s="30"/>
      <c r="LFU143" s="30"/>
      <c r="LFV143" s="30"/>
      <c r="LFW143" s="30"/>
      <c r="LFX143" s="30"/>
      <c r="LFY143" s="30"/>
      <c r="LFZ143" s="30"/>
      <c r="LGA143" s="30"/>
      <c r="LGB143" s="30"/>
      <c r="LGC143" s="30"/>
      <c r="LGD143" s="30"/>
      <c r="LGE143" s="30"/>
      <c r="LGF143" s="30"/>
      <c r="LGG143" s="30"/>
      <c r="LGH143" s="30"/>
      <c r="LGI143" s="30"/>
      <c r="LGJ143" s="30"/>
      <c r="LGK143" s="30"/>
      <c r="LGL143" s="30"/>
      <c r="LGM143" s="30"/>
      <c r="LGN143" s="30"/>
      <c r="LGO143" s="30"/>
      <c r="LGP143" s="30"/>
      <c r="LGQ143" s="30"/>
      <c r="LGR143" s="30"/>
      <c r="LGS143" s="30"/>
      <c r="LGT143" s="30"/>
      <c r="LGU143" s="30"/>
      <c r="LGV143" s="30"/>
      <c r="LGW143" s="30"/>
      <c r="LGX143" s="30"/>
      <c r="LGY143" s="30"/>
      <c r="LGZ143" s="30"/>
      <c r="LHA143" s="30"/>
      <c r="LHB143" s="30"/>
      <c r="LHC143" s="30"/>
      <c r="LHD143" s="30"/>
      <c r="LHE143" s="30"/>
      <c r="LHF143" s="30"/>
      <c r="LHG143" s="30"/>
      <c r="LHH143" s="30"/>
      <c r="LHI143" s="30"/>
      <c r="LHJ143" s="30"/>
      <c r="LHK143" s="30"/>
      <c r="LHL143" s="30"/>
      <c r="LHM143" s="30"/>
      <c r="LHN143" s="30"/>
      <c r="LHO143" s="30"/>
      <c r="LHP143" s="30"/>
      <c r="LHQ143" s="30"/>
      <c r="LHR143" s="30"/>
      <c r="LHS143" s="30"/>
      <c r="LHT143" s="30"/>
      <c r="LHU143" s="30"/>
      <c r="LHV143" s="30"/>
      <c r="LHW143" s="30"/>
      <c r="LHX143" s="30"/>
      <c r="LHY143" s="30"/>
      <c r="LHZ143" s="30"/>
      <c r="LIA143" s="30"/>
      <c r="LIB143" s="30"/>
      <c r="LIC143" s="30"/>
      <c r="LID143" s="30"/>
      <c r="LIE143" s="30"/>
      <c r="LIF143" s="30"/>
      <c r="LIG143" s="30"/>
      <c r="LIH143" s="30"/>
      <c r="LII143" s="30"/>
      <c r="LIJ143" s="30"/>
      <c r="LIK143" s="30"/>
      <c r="LIL143" s="30"/>
      <c r="LIM143" s="30"/>
      <c r="LIN143" s="30"/>
      <c r="LIO143" s="30"/>
      <c r="LIP143" s="30"/>
      <c r="LIQ143" s="30"/>
      <c r="LIR143" s="30"/>
      <c r="LIS143" s="30"/>
      <c r="LIT143" s="30"/>
      <c r="LIU143" s="30"/>
      <c r="LIV143" s="30"/>
      <c r="LIW143" s="30"/>
      <c r="LIX143" s="30"/>
      <c r="LIY143" s="30"/>
      <c r="LIZ143" s="30"/>
      <c r="LJA143" s="30"/>
      <c r="LJB143" s="30"/>
      <c r="LJC143" s="30"/>
      <c r="LJD143" s="30"/>
      <c r="LJE143" s="30"/>
      <c r="LJF143" s="30"/>
      <c r="LJG143" s="30"/>
      <c r="LJH143" s="30"/>
      <c r="LJI143" s="30"/>
      <c r="LJJ143" s="30"/>
      <c r="LJK143" s="30"/>
      <c r="LJL143" s="30"/>
      <c r="LJM143" s="30"/>
      <c r="LJN143" s="30"/>
      <c r="LJO143" s="30"/>
      <c r="LJP143" s="30"/>
      <c r="LJQ143" s="30"/>
      <c r="LJR143" s="30"/>
      <c r="LJS143" s="30"/>
      <c r="LJT143" s="30"/>
      <c r="LJU143" s="30"/>
      <c r="LJV143" s="30"/>
      <c r="LJW143" s="30"/>
      <c r="LJX143" s="30"/>
      <c r="LJY143" s="30"/>
      <c r="LJZ143" s="30"/>
      <c r="LKA143" s="30"/>
      <c r="LKB143" s="30"/>
      <c r="LKC143" s="30"/>
      <c r="LKD143" s="30"/>
      <c r="LKE143" s="30"/>
      <c r="LKF143" s="30"/>
      <c r="LKG143" s="30"/>
      <c r="LKH143" s="30"/>
      <c r="LKI143" s="30"/>
      <c r="LKJ143" s="30"/>
      <c r="LKK143" s="30"/>
      <c r="LKL143" s="30"/>
      <c r="LKM143" s="30"/>
      <c r="LKN143" s="30"/>
      <c r="LKO143" s="30"/>
      <c r="LKP143" s="30"/>
      <c r="LKQ143" s="30"/>
      <c r="LKR143" s="30"/>
      <c r="LKS143" s="30"/>
      <c r="LKT143" s="30"/>
      <c r="LKU143" s="30"/>
      <c r="LKV143" s="30"/>
      <c r="LKW143" s="30"/>
      <c r="LKX143" s="30"/>
      <c r="LKY143" s="30"/>
      <c r="LKZ143" s="30"/>
      <c r="LLA143" s="30"/>
      <c r="LLB143" s="30"/>
      <c r="LLC143" s="30"/>
      <c r="LLD143" s="30"/>
      <c r="LLE143" s="30"/>
      <c r="LLF143" s="30"/>
      <c r="LLG143" s="30"/>
      <c r="LLH143" s="30"/>
      <c r="LLI143" s="30"/>
      <c r="LLJ143" s="30"/>
      <c r="LLK143" s="30"/>
      <c r="LLL143" s="30"/>
      <c r="LLM143" s="30"/>
      <c r="LLN143" s="30"/>
      <c r="LLO143" s="30"/>
      <c r="LLP143" s="30"/>
      <c r="LLQ143" s="30"/>
      <c r="LLR143" s="30"/>
      <c r="LLS143" s="30"/>
      <c r="LLT143" s="30"/>
      <c r="LLU143" s="30"/>
      <c r="LLV143" s="30"/>
      <c r="LLW143" s="30"/>
      <c r="LLX143" s="30"/>
      <c r="LLY143" s="30"/>
      <c r="LLZ143" s="30"/>
      <c r="LMA143" s="30"/>
      <c r="LMB143" s="30"/>
      <c r="LMC143" s="30"/>
      <c r="LMD143" s="30"/>
      <c r="LME143" s="30"/>
      <c r="LMF143" s="30"/>
      <c r="LMG143" s="30"/>
      <c r="LMH143" s="30"/>
      <c r="LMI143" s="30"/>
      <c r="LMJ143" s="30"/>
      <c r="LMK143" s="30"/>
      <c r="LML143" s="30"/>
      <c r="LMM143" s="30"/>
      <c r="LMN143" s="30"/>
      <c r="LMO143" s="30"/>
      <c r="LMP143" s="30"/>
      <c r="LMQ143" s="30"/>
      <c r="LMR143" s="30"/>
      <c r="LMS143" s="30"/>
      <c r="LMT143" s="30"/>
      <c r="LMU143" s="30"/>
      <c r="LMV143" s="30"/>
      <c r="LMW143" s="30"/>
      <c r="LMX143" s="30"/>
      <c r="LMY143" s="30"/>
      <c r="LMZ143" s="30"/>
      <c r="LNA143" s="30"/>
      <c r="LNB143" s="30"/>
      <c r="LNC143" s="30"/>
      <c r="LND143" s="30"/>
      <c r="LNE143" s="30"/>
      <c r="LNF143" s="30"/>
      <c r="LNG143" s="30"/>
      <c r="LNH143" s="30"/>
      <c r="LNI143" s="30"/>
      <c r="LNJ143" s="30"/>
      <c r="LNK143" s="30"/>
      <c r="LNL143" s="30"/>
      <c r="LNM143" s="30"/>
      <c r="LNN143" s="30"/>
      <c r="LNO143" s="30"/>
      <c r="LNP143" s="30"/>
      <c r="LNQ143" s="30"/>
      <c r="LNR143" s="30"/>
      <c r="LNS143" s="30"/>
      <c r="LNT143" s="30"/>
      <c r="LNU143" s="30"/>
      <c r="LNV143" s="30"/>
      <c r="LNW143" s="30"/>
      <c r="LNX143" s="30"/>
      <c r="LNY143" s="30"/>
      <c r="LNZ143" s="30"/>
      <c r="LOA143" s="30"/>
      <c r="LOB143" s="30"/>
      <c r="LOC143" s="30"/>
      <c r="LOD143" s="30"/>
      <c r="LOE143" s="30"/>
      <c r="LOF143" s="30"/>
      <c r="LOG143" s="30"/>
      <c r="LOH143" s="30"/>
      <c r="LOI143" s="30"/>
      <c r="LOJ143" s="30"/>
      <c r="LOK143" s="30"/>
      <c r="LOL143" s="30"/>
      <c r="LOM143" s="30"/>
      <c r="LON143" s="30"/>
      <c r="LOO143" s="30"/>
      <c r="LOP143" s="30"/>
      <c r="LOQ143" s="30"/>
      <c r="LOR143" s="30"/>
      <c r="LOS143" s="30"/>
      <c r="LOT143" s="30"/>
      <c r="LOU143" s="30"/>
      <c r="LOV143" s="30"/>
      <c r="LOW143" s="30"/>
      <c r="LOX143" s="30"/>
      <c r="LOY143" s="30"/>
      <c r="LOZ143" s="30"/>
      <c r="LPA143" s="30"/>
      <c r="LPB143" s="30"/>
      <c r="LPC143" s="30"/>
      <c r="LPD143" s="30"/>
      <c r="LPE143" s="30"/>
      <c r="LPF143" s="30"/>
      <c r="LPG143" s="30"/>
      <c r="LPH143" s="30"/>
      <c r="LPI143" s="30"/>
      <c r="LPJ143" s="30"/>
      <c r="LPK143" s="30"/>
      <c r="LPL143" s="30"/>
      <c r="LPM143" s="30"/>
      <c r="LPN143" s="30"/>
      <c r="LPO143" s="30"/>
      <c r="LPP143" s="30"/>
      <c r="LPQ143" s="30"/>
      <c r="LPR143" s="30"/>
      <c r="LPS143" s="30"/>
      <c r="LPT143" s="30"/>
      <c r="LPU143" s="30"/>
      <c r="LPV143" s="30"/>
      <c r="LPW143" s="30"/>
      <c r="LPX143" s="30"/>
      <c r="LPY143" s="30"/>
      <c r="LPZ143" s="30"/>
      <c r="LQA143" s="30"/>
      <c r="LQB143" s="30"/>
      <c r="LQC143" s="30"/>
      <c r="LQD143" s="30"/>
      <c r="LQE143" s="30"/>
      <c r="LQF143" s="30"/>
      <c r="LQG143" s="30"/>
      <c r="LQH143" s="30"/>
      <c r="LQI143" s="30"/>
      <c r="LQJ143" s="30"/>
      <c r="LQK143" s="30"/>
      <c r="LQL143" s="30"/>
      <c r="LQM143" s="30"/>
      <c r="LQN143" s="30"/>
      <c r="LQO143" s="30"/>
      <c r="LQP143" s="30"/>
      <c r="LQQ143" s="30"/>
      <c r="LQR143" s="30"/>
      <c r="LQS143" s="30"/>
      <c r="LQT143" s="30"/>
      <c r="LQU143" s="30"/>
      <c r="LQV143" s="30"/>
      <c r="LQW143" s="30"/>
      <c r="LQX143" s="30"/>
      <c r="LQY143" s="30"/>
      <c r="LQZ143" s="30"/>
      <c r="LRA143" s="30"/>
      <c r="LRB143" s="30"/>
      <c r="LRC143" s="30"/>
      <c r="LRD143" s="30"/>
      <c r="LRE143" s="30"/>
      <c r="LRF143" s="30"/>
      <c r="LRG143" s="30"/>
      <c r="LRH143" s="30"/>
      <c r="LRI143" s="30"/>
      <c r="LRJ143" s="30"/>
      <c r="LRK143" s="30"/>
      <c r="LRL143" s="30"/>
      <c r="LRM143" s="30"/>
      <c r="LRN143" s="30"/>
      <c r="LRO143" s="30"/>
      <c r="LRP143" s="30"/>
      <c r="LRQ143" s="30"/>
      <c r="LRR143" s="30"/>
      <c r="LRS143" s="30"/>
      <c r="LRT143" s="30"/>
      <c r="LRU143" s="30"/>
      <c r="LRV143" s="30"/>
      <c r="LRW143" s="30"/>
      <c r="LRX143" s="30"/>
      <c r="LRY143" s="30"/>
      <c r="LRZ143" s="30"/>
      <c r="LSA143" s="30"/>
      <c r="LSB143" s="30"/>
      <c r="LSC143" s="30"/>
      <c r="LSD143" s="30"/>
      <c r="LSE143" s="30"/>
      <c r="LSF143" s="30"/>
      <c r="LSG143" s="30"/>
      <c r="LSH143" s="30"/>
      <c r="LSI143" s="30"/>
      <c r="LSJ143" s="30"/>
      <c r="LSK143" s="30"/>
      <c r="LSL143" s="30"/>
      <c r="LSM143" s="30"/>
      <c r="LSN143" s="30"/>
      <c r="LSO143" s="30"/>
      <c r="LSP143" s="30"/>
      <c r="LSQ143" s="30"/>
      <c r="LSR143" s="30"/>
      <c r="LSS143" s="30"/>
      <c r="LST143" s="30"/>
      <c r="LSU143" s="30"/>
      <c r="LSV143" s="30"/>
      <c r="LSW143" s="30"/>
      <c r="LSX143" s="30"/>
      <c r="LSY143" s="30"/>
      <c r="LSZ143" s="30"/>
      <c r="LTA143" s="30"/>
      <c r="LTB143" s="30"/>
      <c r="LTC143" s="30"/>
      <c r="LTD143" s="30"/>
      <c r="LTE143" s="30"/>
      <c r="LTF143" s="30"/>
      <c r="LTG143" s="30"/>
      <c r="LTH143" s="30"/>
      <c r="LTI143" s="30"/>
      <c r="LTJ143" s="30"/>
      <c r="LTK143" s="30"/>
      <c r="LTL143" s="30"/>
      <c r="LTM143" s="30"/>
      <c r="LTN143" s="30"/>
      <c r="LTO143" s="30"/>
      <c r="LTP143" s="30"/>
      <c r="LTQ143" s="30"/>
      <c r="LTR143" s="30"/>
      <c r="LTS143" s="30"/>
      <c r="LTT143" s="30"/>
      <c r="LTU143" s="30"/>
      <c r="LTV143" s="30"/>
      <c r="LTW143" s="30"/>
      <c r="LTX143" s="30"/>
      <c r="LTY143" s="30"/>
      <c r="LTZ143" s="30"/>
      <c r="LUA143" s="30"/>
      <c r="LUB143" s="30"/>
      <c r="LUC143" s="30"/>
      <c r="LUD143" s="30"/>
      <c r="LUE143" s="30"/>
      <c r="LUF143" s="30"/>
      <c r="LUG143" s="30"/>
      <c r="LUH143" s="30"/>
      <c r="LUI143" s="30"/>
      <c r="LUJ143" s="30"/>
      <c r="LUK143" s="30"/>
      <c r="LUL143" s="30"/>
      <c r="LUM143" s="30"/>
      <c r="LUN143" s="30"/>
      <c r="LUO143" s="30"/>
      <c r="LUP143" s="30"/>
      <c r="LUQ143" s="30"/>
      <c r="LUR143" s="30"/>
      <c r="LUS143" s="30"/>
      <c r="LUT143" s="30"/>
      <c r="LUU143" s="30"/>
      <c r="LUV143" s="30"/>
      <c r="LUW143" s="30"/>
      <c r="LUX143" s="30"/>
      <c r="LUY143" s="30"/>
      <c r="LUZ143" s="30"/>
      <c r="LVA143" s="30"/>
      <c r="LVB143" s="30"/>
      <c r="LVC143" s="30"/>
      <c r="LVD143" s="30"/>
      <c r="LVE143" s="30"/>
      <c r="LVF143" s="30"/>
      <c r="LVG143" s="30"/>
      <c r="LVH143" s="30"/>
      <c r="LVI143" s="30"/>
      <c r="LVJ143" s="30"/>
      <c r="LVK143" s="30"/>
      <c r="LVL143" s="30"/>
      <c r="LVM143" s="30"/>
      <c r="LVN143" s="30"/>
      <c r="LVO143" s="30"/>
      <c r="LVP143" s="30"/>
      <c r="LVQ143" s="30"/>
      <c r="LVR143" s="30"/>
      <c r="LVS143" s="30"/>
      <c r="LVT143" s="30"/>
      <c r="LVU143" s="30"/>
      <c r="LVV143" s="30"/>
      <c r="LVW143" s="30"/>
      <c r="LVX143" s="30"/>
      <c r="LVY143" s="30"/>
      <c r="LVZ143" s="30"/>
      <c r="LWA143" s="30"/>
      <c r="LWB143" s="30"/>
      <c r="LWC143" s="30"/>
      <c r="LWD143" s="30"/>
      <c r="LWE143" s="30"/>
      <c r="LWF143" s="30"/>
      <c r="LWG143" s="30"/>
      <c r="LWH143" s="30"/>
      <c r="LWI143" s="30"/>
      <c r="LWJ143" s="30"/>
      <c r="LWK143" s="30"/>
      <c r="LWL143" s="30"/>
      <c r="LWM143" s="30"/>
      <c r="LWN143" s="30"/>
      <c r="LWO143" s="30"/>
      <c r="LWP143" s="30"/>
      <c r="LWQ143" s="30"/>
      <c r="LWR143" s="30"/>
      <c r="LWS143" s="30"/>
      <c r="LWT143" s="30"/>
      <c r="LWU143" s="30"/>
      <c r="LWV143" s="30"/>
      <c r="LWW143" s="30"/>
      <c r="LWX143" s="30"/>
      <c r="LWY143" s="30"/>
      <c r="LWZ143" s="30"/>
      <c r="LXA143" s="30"/>
      <c r="LXB143" s="30"/>
      <c r="LXC143" s="30"/>
      <c r="LXD143" s="30"/>
      <c r="LXE143" s="30"/>
      <c r="LXF143" s="30"/>
      <c r="LXG143" s="30"/>
      <c r="LXH143" s="30"/>
      <c r="LXI143" s="30"/>
      <c r="LXJ143" s="30"/>
      <c r="LXK143" s="30"/>
      <c r="LXL143" s="30"/>
      <c r="LXM143" s="30"/>
      <c r="LXN143" s="30"/>
      <c r="LXO143" s="30"/>
      <c r="LXP143" s="30"/>
      <c r="LXQ143" s="30"/>
      <c r="LXR143" s="30"/>
      <c r="LXS143" s="30"/>
      <c r="LXT143" s="30"/>
      <c r="LXU143" s="30"/>
      <c r="LXV143" s="30"/>
      <c r="LXW143" s="30"/>
      <c r="LXX143" s="30"/>
      <c r="LXY143" s="30"/>
      <c r="LXZ143" s="30"/>
      <c r="LYA143" s="30"/>
      <c r="LYB143" s="30"/>
      <c r="LYC143" s="30"/>
      <c r="LYD143" s="30"/>
      <c r="LYE143" s="30"/>
      <c r="LYF143" s="30"/>
      <c r="LYG143" s="30"/>
      <c r="LYH143" s="30"/>
      <c r="LYI143" s="30"/>
      <c r="LYJ143" s="30"/>
      <c r="LYK143" s="30"/>
      <c r="LYL143" s="30"/>
      <c r="LYM143" s="30"/>
      <c r="LYN143" s="30"/>
      <c r="LYO143" s="30"/>
      <c r="LYP143" s="30"/>
      <c r="LYQ143" s="30"/>
      <c r="LYR143" s="30"/>
      <c r="LYS143" s="30"/>
      <c r="LYT143" s="30"/>
      <c r="LYU143" s="30"/>
      <c r="LYV143" s="30"/>
      <c r="LYW143" s="30"/>
      <c r="LYX143" s="30"/>
      <c r="LYY143" s="30"/>
      <c r="LYZ143" s="30"/>
      <c r="LZA143" s="30"/>
      <c r="LZB143" s="30"/>
      <c r="LZC143" s="30"/>
      <c r="LZD143" s="30"/>
      <c r="LZE143" s="30"/>
      <c r="LZF143" s="30"/>
      <c r="LZG143" s="30"/>
      <c r="LZH143" s="30"/>
      <c r="LZI143" s="30"/>
      <c r="LZJ143" s="30"/>
      <c r="LZK143" s="30"/>
      <c r="LZL143" s="30"/>
      <c r="LZM143" s="30"/>
      <c r="LZN143" s="30"/>
      <c r="LZO143" s="30"/>
      <c r="LZP143" s="30"/>
      <c r="LZQ143" s="30"/>
      <c r="LZR143" s="30"/>
      <c r="LZS143" s="30"/>
      <c r="LZT143" s="30"/>
      <c r="LZU143" s="30"/>
      <c r="LZV143" s="30"/>
      <c r="LZW143" s="30"/>
      <c r="LZX143" s="30"/>
      <c r="LZY143" s="30"/>
      <c r="LZZ143" s="30"/>
      <c r="MAA143" s="30"/>
      <c r="MAB143" s="30"/>
      <c r="MAC143" s="30"/>
      <c r="MAD143" s="30"/>
      <c r="MAE143" s="30"/>
      <c r="MAF143" s="30"/>
      <c r="MAG143" s="30"/>
      <c r="MAH143" s="30"/>
      <c r="MAI143" s="30"/>
      <c r="MAJ143" s="30"/>
      <c r="MAK143" s="30"/>
      <c r="MAL143" s="30"/>
      <c r="MAM143" s="30"/>
      <c r="MAN143" s="30"/>
      <c r="MAO143" s="30"/>
      <c r="MAP143" s="30"/>
      <c r="MAQ143" s="30"/>
      <c r="MAR143" s="30"/>
      <c r="MAS143" s="30"/>
      <c r="MAT143" s="30"/>
      <c r="MAU143" s="30"/>
      <c r="MAV143" s="30"/>
      <c r="MAW143" s="30"/>
      <c r="MAX143" s="30"/>
      <c r="MAY143" s="30"/>
      <c r="MAZ143" s="30"/>
      <c r="MBA143" s="30"/>
      <c r="MBB143" s="30"/>
      <c r="MBC143" s="30"/>
      <c r="MBD143" s="30"/>
      <c r="MBE143" s="30"/>
      <c r="MBF143" s="30"/>
      <c r="MBG143" s="30"/>
      <c r="MBH143" s="30"/>
      <c r="MBI143" s="30"/>
      <c r="MBJ143" s="30"/>
      <c r="MBK143" s="30"/>
      <c r="MBL143" s="30"/>
      <c r="MBM143" s="30"/>
      <c r="MBN143" s="30"/>
      <c r="MBO143" s="30"/>
      <c r="MBP143" s="30"/>
      <c r="MBQ143" s="30"/>
      <c r="MBR143" s="30"/>
      <c r="MBS143" s="30"/>
      <c r="MBT143" s="30"/>
      <c r="MBU143" s="30"/>
      <c r="MBV143" s="30"/>
      <c r="MBW143" s="30"/>
      <c r="MBX143" s="30"/>
      <c r="MBY143" s="30"/>
      <c r="MBZ143" s="30"/>
      <c r="MCA143" s="30"/>
      <c r="MCB143" s="30"/>
      <c r="MCC143" s="30"/>
      <c r="MCD143" s="30"/>
      <c r="MCE143" s="30"/>
      <c r="MCF143" s="30"/>
      <c r="MCG143" s="30"/>
      <c r="MCH143" s="30"/>
      <c r="MCI143" s="30"/>
      <c r="MCJ143" s="30"/>
      <c r="MCK143" s="30"/>
      <c r="MCL143" s="30"/>
      <c r="MCM143" s="30"/>
      <c r="MCN143" s="30"/>
      <c r="MCO143" s="30"/>
      <c r="MCP143" s="30"/>
      <c r="MCQ143" s="30"/>
      <c r="MCR143" s="30"/>
      <c r="MCS143" s="30"/>
      <c r="MCT143" s="30"/>
      <c r="MCU143" s="30"/>
      <c r="MCV143" s="30"/>
      <c r="MCW143" s="30"/>
      <c r="MCX143" s="30"/>
      <c r="MCY143" s="30"/>
      <c r="MCZ143" s="30"/>
      <c r="MDA143" s="30"/>
      <c r="MDB143" s="30"/>
      <c r="MDC143" s="30"/>
      <c r="MDD143" s="30"/>
      <c r="MDE143" s="30"/>
      <c r="MDF143" s="30"/>
      <c r="MDG143" s="30"/>
      <c r="MDH143" s="30"/>
      <c r="MDI143" s="30"/>
      <c r="MDJ143" s="30"/>
      <c r="MDK143" s="30"/>
      <c r="MDL143" s="30"/>
      <c r="MDM143" s="30"/>
      <c r="MDN143" s="30"/>
      <c r="MDO143" s="30"/>
      <c r="MDP143" s="30"/>
      <c r="MDQ143" s="30"/>
      <c r="MDR143" s="30"/>
      <c r="MDS143" s="30"/>
      <c r="MDT143" s="30"/>
      <c r="MDU143" s="30"/>
      <c r="MDV143" s="30"/>
      <c r="MDW143" s="30"/>
      <c r="MDX143" s="30"/>
      <c r="MDY143" s="30"/>
      <c r="MDZ143" s="30"/>
      <c r="MEA143" s="30"/>
      <c r="MEB143" s="30"/>
      <c r="MEC143" s="30"/>
      <c r="MED143" s="30"/>
      <c r="MEE143" s="30"/>
      <c r="MEF143" s="30"/>
      <c r="MEG143" s="30"/>
      <c r="MEH143" s="30"/>
      <c r="MEI143" s="30"/>
      <c r="MEJ143" s="30"/>
      <c r="MEK143" s="30"/>
      <c r="MEL143" s="30"/>
      <c r="MEM143" s="30"/>
      <c r="MEN143" s="30"/>
      <c r="MEO143" s="30"/>
      <c r="MEP143" s="30"/>
      <c r="MEQ143" s="30"/>
      <c r="MER143" s="30"/>
      <c r="MES143" s="30"/>
      <c r="MET143" s="30"/>
      <c r="MEU143" s="30"/>
      <c r="MEV143" s="30"/>
      <c r="MEW143" s="30"/>
      <c r="MEX143" s="30"/>
      <c r="MEY143" s="30"/>
      <c r="MEZ143" s="30"/>
      <c r="MFA143" s="30"/>
      <c r="MFB143" s="30"/>
      <c r="MFC143" s="30"/>
      <c r="MFD143" s="30"/>
      <c r="MFE143" s="30"/>
      <c r="MFF143" s="30"/>
      <c r="MFG143" s="30"/>
      <c r="MFH143" s="30"/>
      <c r="MFI143" s="30"/>
      <c r="MFJ143" s="30"/>
      <c r="MFK143" s="30"/>
      <c r="MFL143" s="30"/>
      <c r="MFM143" s="30"/>
      <c r="MFN143" s="30"/>
      <c r="MFO143" s="30"/>
      <c r="MFP143" s="30"/>
      <c r="MFQ143" s="30"/>
      <c r="MFR143" s="30"/>
      <c r="MFS143" s="30"/>
      <c r="MFT143" s="30"/>
      <c r="MFU143" s="30"/>
      <c r="MFV143" s="30"/>
      <c r="MFW143" s="30"/>
      <c r="MFX143" s="30"/>
      <c r="MFY143" s="30"/>
      <c r="MFZ143" s="30"/>
      <c r="MGA143" s="30"/>
      <c r="MGB143" s="30"/>
      <c r="MGC143" s="30"/>
      <c r="MGD143" s="30"/>
      <c r="MGE143" s="30"/>
      <c r="MGF143" s="30"/>
      <c r="MGG143" s="30"/>
      <c r="MGH143" s="30"/>
      <c r="MGI143" s="30"/>
      <c r="MGJ143" s="30"/>
      <c r="MGK143" s="30"/>
      <c r="MGL143" s="30"/>
      <c r="MGM143" s="30"/>
      <c r="MGN143" s="30"/>
      <c r="MGO143" s="30"/>
      <c r="MGP143" s="30"/>
      <c r="MGQ143" s="30"/>
      <c r="MGR143" s="30"/>
      <c r="MGS143" s="30"/>
      <c r="MGT143" s="30"/>
      <c r="MGU143" s="30"/>
      <c r="MGV143" s="30"/>
      <c r="MGW143" s="30"/>
      <c r="MGX143" s="30"/>
      <c r="MGY143" s="30"/>
      <c r="MGZ143" s="30"/>
      <c r="MHA143" s="30"/>
      <c r="MHB143" s="30"/>
      <c r="MHC143" s="30"/>
      <c r="MHD143" s="30"/>
      <c r="MHE143" s="30"/>
      <c r="MHF143" s="30"/>
      <c r="MHG143" s="30"/>
      <c r="MHH143" s="30"/>
      <c r="MHI143" s="30"/>
      <c r="MHJ143" s="30"/>
      <c r="MHK143" s="30"/>
      <c r="MHL143" s="30"/>
      <c r="MHM143" s="30"/>
      <c r="MHN143" s="30"/>
      <c r="MHO143" s="30"/>
      <c r="MHP143" s="30"/>
      <c r="MHQ143" s="30"/>
      <c r="MHR143" s="30"/>
      <c r="MHS143" s="30"/>
      <c r="MHT143" s="30"/>
      <c r="MHU143" s="30"/>
      <c r="MHV143" s="30"/>
      <c r="MHW143" s="30"/>
      <c r="MHX143" s="30"/>
      <c r="MHY143" s="30"/>
      <c r="MHZ143" s="30"/>
      <c r="MIA143" s="30"/>
      <c r="MIB143" s="30"/>
      <c r="MIC143" s="30"/>
      <c r="MID143" s="30"/>
      <c r="MIE143" s="30"/>
      <c r="MIF143" s="30"/>
      <c r="MIG143" s="30"/>
      <c r="MIH143" s="30"/>
      <c r="MII143" s="30"/>
      <c r="MIJ143" s="30"/>
      <c r="MIK143" s="30"/>
      <c r="MIL143" s="30"/>
      <c r="MIM143" s="30"/>
      <c r="MIN143" s="30"/>
      <c r="MIO143" s="30"/>
      <c r="MIP143" s="30"/>
      <c r="MIQ143" s="30"/>
      <c r="MIR143" s="30"/>
      <c r="MIS143" s="30"/>
      <c r="MIT143" s="30"/>
      <c r="MIU143" s="30"/>
      <c r="MIV143" s="30"/>
      <c r="MIW143" s="30"/>
      <c r="MIX143" s="30"/>
      <c r="MIY143" s="30"/>
      <c r="MIZ143" s="30"/>
      <c r="MJA143" s="30"/>
      <c r="MJB143" s="30"/>
      <c r="MJC143" s="30"/>
      <c r="MJD143" s="30"/>
      <c r="MJE143" s="30"/>
      <c r="MJF143" s="30"/>
      <c r="MJG143" s="30"/>
      <c r="MJH143" s="30"/>
      <c r="MJI143" s="30"/>
      <c r="MJJ143" s="30"/>
      <c r="MJK143" s="30"/>
      <c r="MJL143" s="30"/>
      <c r="MJM143" s="30"/>
      <c r="MJN143" s="30"/>
      <c r="MJO143" s="30"/>
      <c r="MJP143" s="30"/>
      <c r="MJQ143" s="30"/>
      <c r="MJR143" s="30"/>
      <c r="MJS143" s="30"/>
      <c r="MJT143" s="30"/>
      <c r="MJU143" s="30"/>
      <c r="MJV143" s="30"/>
      <c r="MJW143" s="30"/>
      <c r="MJX143" s="30"/>
      <c r="MJY143" s="30"/>
      <c r="MJZ143" s="30"/>
      <c r="MKA143" s="30"/>
      <c r="MKB143" s="30"/>
      <c r="MKC143" s="30"/>
      <c r="MKD143" s="30"/>
      <c r="MKE143" s="30"/>
      <c r="MKF143" s="30"/>
      <c r="MKG143" s="30"/>
      <c r="MKH143" s="30"/>
      <c r="MKI143" s="30"/>
      <c r="MKJ143" s="30"/>
      <c r="MKK143" s="30"/>
      <c r="MKL143" s="30"/>
      <c r="MKM143" s="30"/>
      <c r="MKN143" s="30"/>
      <c r="MKO143" s="30"/>
      <c r="MKP143" s="30"/>
      <c r="MKQ143" s="30"/>
      <c r="MKR143" s="30"/>
      <c r="MKS143" s="30"/>
      <c r="MKT143" s="30"/>
      <c r="MKU143" s="30"/>
      <c r="MKV143" s="30"/>
      <c r="MKW143" s="30"/>
      <c r="MKX143" s="30"/>
      <c r="MKY143" s="30"/>
      <c r="MKZ143" s="30"/>
      <c r="MLA143" s="30"/>
      <c r="MLB143" s="30"/>
      <c r="MLC143" s="30"/>
      <c r="MLD143" s="30"/>
      <c r="MLE143" s="30"/>
      <c r="MLF143" s="30"/>
      <c r="MLG143" s="30"/>
      <c r="MLH143" s="30"/>
      <c r="MLI143" s="30"/>
      <c r="MLJ143" s="30"/>
      <c r="MLK143" s="30"/>
      <c r="MLL143" s="30"/>
      <c r="MLM143" s="30"/>
      <c r="MLN143" s="30"/>
      <c r="MLO143" s="30"/>
      <c r="MLP143" s="30"/>
      <c r="MLQ143" s="30"/>
      <c r="MLR143" s="30"/>
      <c r="MLS143" s="30"/>
      <c r="MLT143" s="30"/>
      <c r="MLU143" s="30"/>
      <c r="MLV143" s="30"/>
      <c r="MLW143" s="30"/>
      <c r="MLX143" s="30"/>
      <c r="MLY143" s="30"/>
      <c r="MLZ143" s="30"/>
      <c r="MMA143" s="30"/>
      <c r="MMB143" s="30"/>
      <c r="MMC143" s="30"/>
      <c r="MMD143" s="30"/>
      <c r="MME143" s="30"/>
      <c r="MMF143" s="30"/>
      <c r="MMG143" s="30"/>
      <c r="MMH143" s="30"/>
      <c r="MMI143" s="30"/>
      <c r="MMJ143" s="30"/>
      <c r="MMK143" s="30"/>
      <c r="MML143" s="30"/>
      <c r="MMM143" s="30"/>
      <c r="MMN143" s="30"/>
      <c r="MMO143" s="30"/>
      <c r="MMP143" s="30"/>
      <c r="MMQ143" s="30"/>
      <c r="MMR143" s="30"/>
      <c r="MMS143" s="30"/>
      <c r="MMT143" s="30"/>
      <c r="MMU143" s="30"/>
      <c r="MMV143" s="30"/>
      <c r="MMW143" s="30"/>
      <c r="MMX143" s="30"/>
      <c r="MMY143" s="30"/>
      <c r="MMZ143" s="30"/>
      <c r="MNA143" s="30"/>
      <c r="MNB143" s="30"/>
      <c r="MNC143" s="30"/>
      <c r="MND143" s="30"/>
      <c r="MNE143" s="30"/>
      <c r="MNF143" s="30"/>
      <c r="MNG143" s="30"/>
      <c r="MNH143" s="30"/>
      <c r="MNI143" s="30"/>
      <c r="MNJ143" s="30"/>
      <c r="MNK143" s="30"/>
      <c r="MNL143" s="30"/>
      <c r="MNM143" s="30"/>
      <c r="MNN143" s="30"/>
      <c r="MNO143" s="30"/>
      <c r="MNP143" s="30"/>
      <c r="MNQ143" s="30"/>
      <c r="MNR143" s="30"/>
      <c r="MNS143" s="30"/>
      <c r="MNT143" s="30"/>
      <c r="MNU143" s="30"/>
      <c r="MNV143" s="30"/>
      <c r="MNW143" s="30"/>
      <c r="MNX143" s="30"/>
      <c r="MNY143" s="30"/>
      <c r="MNZ143" s="30"/>
      <c r="MOA143" s="30"/>
      <c r="MOB143" s="30"/>
      <c r="MOC143" s="30"/>
      <c r="MOD143" s="30"/>
      <c r="MOE143" s="30"/>
      <c r="MOF143" s="30"/>
      <c r="MOG143" s="30"/>
      <c r="MOH143" s="30"/>
      <c r="MOI143" s="30"/>
      <c r="MOJ143" s="30"/>
      <c r="MOK143" s="30"/>
      <c r="MOL143" s="30"/>
      <c r="MOM143" s="30"/>
      <c r="MON143" s="30"/>
      <c r="MOO143" s="30"/>
      <c r="MOP143" s="30"/>
      <c r="MOQ143" s="30"/>
      <c r="MOR143" s="30"/>
      <c r="MOS143" s="30"/>
      <c r="MOT143" s="30"/>
      <c r="MOU143" s="30"/>
      <c r="MOV143" s="30"/>
      <c r="MOW143" s="30"/>
      <c r="MOX143" s="30"/>
      <c r="MOY143" s="30"/>
      <c r="MOZ143" s="30"/>
      <c r="MPA143" s="30"/>
      <c r="MPB143" s="30"/>
      <c r="MPC143" s="30"/>
      <c r="MPD143" s="30"/>
      <c r="MPE143" s="30"/>
      <c r="MPF143" s="30"/>
      <c r="MPG143" s="30"/>
      <c r="MPH143" s="30"/>
      <c r="MPI143" s="30"/>
      <c r="MPJ143" s="30"/>
      <c r="MPK143" s="30"/>
      <c r="MPL143" s="30"/>
      <c r="MPM143" s="30"/>
      <c r="MPN143" s="30"/>
      <c r="MPO143" s="30"/>
      <c r="MPP143" s="30"/>
      <c r="MPQ143" s="30"/>
      <c r="MPR143" s="30"/>
      <c r="MPS143" s="30"/>
      <c r="MPT143" s="30"/>
      <c r="MPU143" s="30"/>
      <c r="MPV143" s="30"/>
      <c r="MPW143" s="30"/>
      <c r="MPX143" s="30"/>
      <c r="MPY143" s="30"/>
      <c r="MPZ143" s="30"/>
      <c r="MQA143" s="30"/>
      <c r="MQB143" s="30"/>
      <c r="MQC143" s="30"/>
      <c r="MQD143" s="30"/>
      <c r="MQE143" s="30"/>
      <c r="MQF143" s="30"/>
      <c r="MQG143" s="30"/>
      <c r="MQH143" s="30"/>
      <c r="MQI143" s="30"/>
      <c r="MQJ143" s="30"/>
      <c r="MQK143" s="30"/>
      <c r="MQL143" s="30"/>
      <c r="MQM143" s="30"/>
      <c r="MQN143" s="30"/>
      <c r="MQO143" s="30"/>
      <c r="MQP143" s="30"/>
      <c r="MQQ143" s="30"/>
      <c r="MQR143" s="30"/>
      <c r="MQS143" s="30"/>
      <c r="MQT143" s="30"/>
      <c r="MQU143" s="30"/>
      <c r="MQV143" s="30"/>
      <c r="MQW143" s="30"/>
      <c r="MQX143" s="30"/>
      <c r="MQY143" s="30"/>
      <c r="MQZ143" s="30"/>
      <c r="MRA143" s="30"/>
      <c r="MRB143" s="30"/>
      <c r="MRC143" s="30"/>
      <c r="MRD143" s="30"/>
      <c r="MRE143" s="30"/>
      <c r="MRF143" s="30"/>
      <c r="MRG143" s="30"/>
      <c r="MRH143" s="30"/>
      <c r="MRI143" s="30"/>
      <c r="MRJ143" s="30"/>
      <c r="MRK143" s="30"/>
      <c r="MRL143" s="30"/>
      <c r="MRM143" s="30"/>
      <c r="MRN143" s="30"/>
      <c r="MRO143" s="30"/>
      <c r="MRP143" s="30"/>
      <c r="MRQ143" s="30"/>
      <c r="MRR143" s="30"/>
      <c r="MRS143" s="30"/>
      <c r="MRT143" s="30"/>
      <c r="MRU143" s="30"/>
      <c r="MRV143" s="30"/>
      <c r="MRW143" s="30"/>
      <c r="MRX143" s="30"/>
      <c r="MRY143" s="30"/>
      <c r="MRZ143" s="30"/>
      <c r="MSA143" s="30"/>
      <c r="MSB143" s="30"/>
      <c r="MSC143" s="30"/>
      <c r="MSD143" s="30"/>
      <c r="MSE143" s="30"/>
      <c r="MSF143" s="30"/>
      <c r="MSG143" s="30"/>
      <c r="MSH143" s="30"/>
      <c r="MSI143" s="30"/>
      <c r="MSJ143" s="30"/>
      <c r="MSK143" s="30"/>
      <c r="MSL143" s="30"/>
      <c r="MSM143" s="30"/>
      <c r="MSN143" s="30"/>
      <c r="MSO143" s="30"/>
      <c r="MSP143" s="30"/>
      <c r="MSQ143" s="30"/>
      <c r="MSR143" s="30"/>
      <c r="MSS143" s="30"/>
      <c r="MST143" s="30"/>
      <c r="MSU143" s="30"/>
      <c r="MSV143" s="30"/>
      <c r="MSW143" s="30"/>
      <c r="MSX143" s="30"/>
      <c r="MSY143" s="30"/>
      <c r="MSZ143" s="30"/>
      <c r="MTA143" s="30"/>
      <c r="MTB143" s="30"/>
      <c r="MTC143" s="30"/>
      <c r="MTD143" s="30"/>
      <c r="MTE143" s="30"/>
      <c r="MTF143" s="30"/>
      <c r="MTG143" s="30"/>
      <c r="MTH143" s="30"/>
      <c r="MTI143" s="30"/>
      <c r="MTJ143" s="30"/>
      <c r="MTK143" s="30"/>
      <c r="MTL143" s="30"/>
      <c r="MTM143" s="30"/>
      <c r="MTN143" s="30"/>
      <c r="MTO143" s="30"/>
      <c r="MTP143" s="30"/>
      <c r="MTQ143" s="30"/>
      <c r="MTR143" s="30"/>
      <c r="MTS143" s="30"/>
      <c r="MTT143" s="30"/>
      <c r="MTU143" s="30"/>
      <c r="MTV143" s="30"/>
      <c r="MTW143" s="30"/>
      <c r="MTX143" s="30"/>
      <c r="MTY143" s="30"/>
      <c r="MTZ143" s="30"/>
      <c r="MUA143" s="30"/>
      <c r="MUB143" s="30"/>
      <c r="MUC143" s="30"/>
      <c r="MUD143" s="30"/>
      <c r="MUE143" s="30"/>
      <c r="MUF143" s="30"/>
      <c r="MUG143" s="30"/>
      <c r="MUH143" s="30"/>
      <c r="MUI143" s="30"/>
      <c r="MUJ143" s="30"/>
      <c r="MUK143" s="30"/>
      <c r="MUL143" s="30"/>
      <c r="MUM143" s="30"/>
      <c r="MUN143" s="30"/>
      <c r="MUO143" s="30"/>
      <c r="MUP143" s="30"/>
      <c r="MUQ143" s="30"/>
      <c r="MUR143" s="30"/>
      <c r="MUS143" s="30"/>
      <c r="MUT143" s="30"/>
      <c r="MUU143" s="30"/>
      <c r="MUV143" s="30"/>
      <c r="MUW143" s="30"/>
      <c r="MUX143" s="30"/>
      <c r="MUY143" s="30"/>
      <c r="MUZ143" s="30"/>
      <c r="MVA143" s="30"/>
      <c r="MVB143" s="30"/>
      <c r="MVC143" s="30"/>
      <c r="MVD143" s="30"/>
      <c r="MVE143" s="30"/>
      <c r="MVF143" s="30"/>
      <c r="MVG143" s="30"/>
      <c r="MVH143" s="30"/>
      <c r="MVI143" s="30"/>
      <c r="MVJ143" s="30"/>
      <c r="MVK143" s="30"/>
      <c r="MVL143" s="30"/>
      <c r="MVM143" s="30"/>
      <c r="MVN143" s="30"/>
      <c r="MVO143" s="30"/>
      <c r="MVP143" s="30"/>
      <c r="MVQ143" s="30"/>
      <c r="MVR143" s="30"/>
      <c r="MVS143" s="30"/>
      <c r="MVT143" s="30"/>
      <c r="MVU143" s="30"/>
      <c r="MVV143" s="30"/>
      <c r="MVW143" s="30"/>
      <c r="MVX143" s="30"/>
      <c r="MVY143" s="30"/>
      <c r="MVZ143" s="30"/>
      <c r="MWA143" s="30"/>
      <c r="MWB143" s="30"/>
      <c r="MWC143" s="30"/>
      <c r="MWD143" s="30"/>
      <c r="MWE143" s="30"/>
      <c r="MWF143" s="30"/>
      <c r="MWG143" s="30"/>
      <c r="MWH143" s="30"/>
      <c r="MWI143" s="30"/>
      <c r="MWJ143" s="30"/>
      <c r="MWK143" s="30"/>
      <c r="MWL143" s="30"/>
      <c r="MWM143" s="30"/>
      <c r="MWN143" s="30"/>
      <c r="MWO143" s="30"/>
      <c r="MWP143" s="30"/>
      <c r="MWQ143" s="30"/>
      <c r="MWR143" s="30"/>
      <c r="MWS143" s="30"/>
      <c r="MWT143" s="30"/>
      <c r="MWU143" s="30"/>
      <c r="MWV143" s="30"/>
      <c r="MWW143" s="30"/>
      <c r="MWX143" s="30"/>
      <c r="MWY143" s="30"/>
      <c r="MWZ143" s="30"/>
      <c r="MXA143" s="30"/>
      <c r="MXB143" s="30"/>
      <c r="MXC143" s="30"/>
      <c r="MXD143" s="30"/>
      <c r="MXE143" s="30"/>
      <c r="MXF143" s="30"/>
      <c r="MXG143" s="30"/>
      <c r="MXH143" s="30"/>
      <c r="MXI143" s="30"/>
      <c r="MXJ143" s="30"/>
      <c r="MXK143" s="30"/>
      <c r="MXL143" s="30"/>
      <c r="MXM143" s="30"/>
      <c r="MXN143" s="30"/>
      <c r="MXO143" s="30"/>
      <c r="MXP143" s="30"/>
      <c r="MXQ143" s="30"/>
      <c r="MXR143" s="30"/>
      <c r="MXS143" s="30"/>
      <c r="MXT143" s="30"/>
      <c r="MXU143" s="30"/>
      <c r="MXV143" s="30"/>
      <c r="MXW143" s="30"/>
      <c r="MXX143" s="30"/>
      <c r="MXY143" s="30"/>
      <c r="MXZ143" s="30"/>
      <c r="MYA143" s="30"/>
      <c r="MYB143" s="30"/>
      <c r="MYC143" s="30"/>
      <c r="MYD143" s="30"/>
      <c r="MYE143" s="30"/>
      <c r="MYF143" s="30"/>
      <c r="MYG143" s="30"/>
      <c r="MYH143" s="30"/>
      <c r="MYI143" s="30"/>
      <c r="MYJ143" s="30"/>
      <c r="MYK143" s="30"/>
      <c r="MYL143" s="30"/>
      <c r="MYM143" s="30"/>
      <c r="MYN143" s="30"/>
      <c r="MYO143" s="30"/>
      <c r="MYP143" s="30"/>
      <c r="MYQ143" s="30"/>
      <c r="MYR143" s="30"/>
      <c r="MYS143" s="30"/>
      <c r="MYT143" s="30"/>
      <c r="MYU143" s="30"/>
      <c r="MYV143" s="30"/>
      <c r="MYW143" s="30"/>
      <c r="MYX143" s="30"/>
      <c r="MYY143" s="30"/>
      <c r="MYZ143" s="30"/>
      <c r="MZA143" s="30"/>
      <c r="MZB143" s="30"/>
      <c r="MZC143" s="30"/>
      <c r="MZD143" s="30"/>
      <c r="MZE143" s="30"/>
      <c r="MZF143" s="30"/>
      <c r="MZG143" s="30"/>
      <c r="MZH143" s="30"/>
      <c r="MZI143" s="30"/>
      <c r="MZJ143" s="30"/>
      <c r="MZK143" s="30"/>
      <c r="MZL143" s="30"/>
      <c r="MZM143" s="30"/>
      <c r="MZN143" s="30"/>
      <c r="MZO143" s="30"/>
      <c r="MZP143" s="30"/>
      <c r="MZQ143" s="30"/>
      <c r="MZR143" s="30"/>
      <c r="MZS143" s="30"/>
      <c r="MZT143" s="30"/>
      <c r="MZU143" s="30"/>
      <c r="MZV143" s="30"/>
      <c r="MZW143" s="30"/>
      <c r="MZX143" s="30"/>
      <c r="MZY143" s="30"/>
      <c r="MZZ143" s="30"/>
      <c r="NAA143" s="30"/>
      <c r="NAB143" s="30"/>
      <c r="NAC143" s="30"/>
      <c r="NAD143" s="30"/>
      <c r="NAE143" s="30"/>
      <c r="NAF143" s="30"/>
      <c r="NAG143" s="30"/>
      <c r="NAH143" s="30"/>
      <c r="NAI143" s="30"/>
      <c r="NAJ143" s="30"/>
      <c r="NAK143" s="30"/>
      <c r="NAL143" s="30"/>
      <c r="NAM143" s="30"/>
      <c r="NAN143" s="30"/>
      <c r="NAO143" s="30"/>
      <c r="NAP143" s="30"/>
      <c r="NAQ143" s="30"/>
      <c r="NAR143" s="30"/>
      <c r="NAS143" s="30"/>
      <c r="NAT143" s="30"/>
      <c r="NAU143" s="30"/>
      <c r="NAV143" s="30"/>
      <c r="NAW143" s="30"/>
      <c r="NAX143" s="30"/>
      <c r="NAY143" s="30"/>
      <c r="NAZ143" s="30"/>
      <c r="NBA143" s="30"/>
      <c r="NBB143" s="30"/>
      <c r="NBC143" s="30"/>
      <c r="NBD143" s="30"/>
      <c r="NBE143" s="30"/>
      <c r="NBF143" s="30"/>
      <c r="NBG143" s="30"/>
      <c r="NBH143" s="30"/>
      <c r="NBI143" s="30"/>
      <c r="NBJ143" s="30"/>
      <c r="NBK143" s="30"/>
      <c r="NBL143" s="30"/>
      <c r="NBM143" s="30"/>
      <c r="NBN143" s="30"/>
      <c r="NBO143" s="30"/>
      <c r="NBP143" s="30"/>
      <c r="NBQ143" s="30"/>
      <c r="NBR143" s="30"/>
      <c r="NBS143" s="30"/>
      <c r="NBT143" s="30"/>
      <c r="NBU143" s="30"/>
      <c r="NBV143" s="30"/>
      <c r="NBW143" s="30"/>
      <c r="NBX143" s="30"/>
      <c r="NBY143" s="30"/>
      <c r="NBZ143" s="30"/>
      <c r="NCA143" s="30"/>
      <c r="NCB143" s="30"/>
      <c r="NCC143" s="30"/>
      <c r="NCD143" s="30"/>
      <c r="NCE143" s="30"/>
      <c r="NCF143" s="30"/>
      <c r="NCG143" s="30"/>
      <c r="NCH143" s="30"/>
      <c r="NCI143" s="30"/>
      <c r="NCJ143" s="30"/>
      <c r="NCK143" s="30"/>
      <c r="NCL143" s="30"/>
      <c r="NCM143" s="30"/>
      <c r="NCN143" s="30"/>
      <c r="NCO143" s="30"/>
      <c r="NCP143" s="30"/>
      <c r="NCQ143" s="30"/>
      <c r="NCR143" s="30"/>
      <c r="NCS143" s="30"/>
      <c r="NCT143" s="30"/>
      <c r="NCU143" s="30"/>
      <c r="NCV143" s="30"/>
      <c r="NCW143" s="30"/>
      <c r="NCX143" s="30"/>
      <c r="NCY143" s="30"/>
      <c r="NCZ143" s="30"/>
      <c r="NDA143" s="30"/>
      <c r="NDB143" s="30"/>
      <c r="NDC143" s="30"/>
      <c r="NDD143" s="30"/>
      <c r="NDE143" s="30"/>
      <c r="NDF143" s="30"/>
      <c r="NDG143" s="30"/>
      <c r="NDH143" s="30"/>
      <c r="NDI143" s="30"/>
      <c r="NDJ143" s="30"/>
      <c r="NDK143" s="30"/>
      <c r="NDL143" s="30"/>
      <c r="NDM143" s="30"/>
      <c r="NDN143" s="30"/>
      <c r="NDO143" s="30"/>
      <c r="NDP143" s="30"/>
      <c r="NDQ143" s="30"/>
      <c r="NDR143" s="30"/>
      <c r="NDS143" s="30"/>
      <c r="NDT143" s="30"/>
      <c r="NDU143" s="30"/>
      <c r="NDV143" s="30"/>
      <c r="NDW143" s="30"/>
      <c r="NDX143" s="30"/>
      <c r="NDY143" s="30"/>
      <c r="NDZ143" s="30"/>
      <c r="NEA143" s="30"/>
      <c r="NEB143" s="30"/>
      <c r="NEC143" s="30"/>
      <c r="NED143" s="30"/>
      <c r="NEE143" s="30"/>
      <c r="NEF143" s="30"/>
      <c r="NEG143" s="30"/>
      <c r="NEH143" s="30"/>
      <c r="NEI143" s="30"/>
      <c r="NEJ143" s="30"/>
      <c r="NEK143" s="30"/>
      <c r="NEL143" s="30"/>
      <c r="NEM143" s="30"/>
      <c r="NEN143" s="30"/>
      <c r="NEO143" s="30"/>
      <c r="NEP143" s="30"/>
      <c r="NEQ143" s="30"/>
      <c r="NER143" s="30"/>
      <c r="NES143" s="30"/>
      <c r="NET143" s="30"/>
      <c r="NEU143" s="30"/>
      <c r="NEV143" s="30"/>
      <c r="NEW143" s="30"/>
      <c r="NEX143" s="30"/>
      <c r="NEY143" s="30"/>
      <c r="NEZ143" s="30"/>
      <c r="NFA143" s="30"/>
      <c r="NFB143" s="30"/>
      <c r="NFC143" s="30"/>
      <c r="NFD143" s="30"/>
      <c r="NFE143" s="30"/>
      <c r="NFF143" s="30"/>
      <c r="NFG143" s="30"/>
      <c r="NFH143" s="30"/>
      <c r="NFI143" s="30"/>
      <c r="NFJ143" s="30"/>
      <c r="NFK143" s="30"/>
      <c r="NFL143" s="30"/>
      <c r="NFM143" s="30"/>
      <c r="NFN143" s="30"/>
      <c r="NFO143" s="30"/>
      <c r="NFP143" s="30"/>
      <c r="NFQ143" s="30"/>
      <c r="NFR143" s="30"/>
      <c r="NFS143" s="30"/>
      <c r="NFT143" s="30"/>
      <c r="NFU143" s="30"/>
      <c r="NFV143" s="30"/>
      <c r="NFW143" s="30"/>
      <c r="NFX143" s="30"/>
      <c r="NFY143" s="30"/>
      <c r="NFZ143" s="30"/>
      <c r="NGA143" s="30"/>
      <c r="NGB143" s="30"/>
      <c r="NGC143" s="30"/>
      <c r="NGD143" s="30"/>
      <c r="NGE143" s="30"/>
      <c r="NGF143" s="30"/>
      <c r="NGG143" s="30"/>
      <c r="NGH143" s="30"/>
      <c r="NGI143" s="30"/>
      <c r="NGJ143" s="30"/>
      <c r="NGK143" s="30"/>
      <c r="NGL143" s="30"/>
      <c r="NGM143" s="30"/>
      <c r="NGN143" s="30"/>
      <c r="NGO143" s="30"/>
      <c r="NGP143" s="30"/>
      <c r="NGQ143" s="30"/>
      <c r="NGR143" s="30"/>
      <c r="NGS143" s="30"/>
      <c r="NGT143" s="30"/>
      <c r="NGU143" s="30"/>
      <c r="NGV143" s="30"/>
      <c r="NGW143" s="30"/>
      <c r="NGX143" s="30"/>
      <c r="NGY143" s="30"/>
      <c r="NGZ143" s="30"/>
      <c r="NHA143" s="30"/>
      <c r="NHB143" s="30"/>
      <c r="NHC143" s="30"/>
      <c r="NHD143" s="30"/>
      <c r="NHE143" s="30"/>
      <c r="NHF143" s="30"/>
      <c r="NHG143" s="30"/>
      <c r="NHH143" s="30"/>
      <c r="NHI143" s="30"/>
      <c r="NHJ143" s="30"/>
      <c r="NHK143" s="30"/>
      <c r="NHL143" s="30"/>
      <c r="NHM143" s="30"/>
      <c r="NHN143" s="30"/>
      <c r="NHO143" s="30"/>
      <c r="NHP143" s="30"/>
      <c r="NHQ143" s="30"/>
      <c r="NHR143" s="30"/>
      <c r="NHS143" s="30"/>
      <c r="NHT143" s="30"/>
      <c r="NHU143" s="30"/>
      <c r="NHV143" s="30"/>
      <c r="NHW143" s="30"/>
      <c r="NHX143" s="30"/>
      <c r="NHY143" s="30"/>
      <c r="NHZ143" s="30"/>
      <c r="NIA143" s="30"/>
      <c r="NIB143" s="30"/>
      <c r="NIC143" s="30"/>
      <c r="NID143" s="30"/>
      <c r="NIE143" s="30"/>
      <c r="NIF143" s="30"/>
      <c r="NIG143" s="30"/>
      <c r="NIH143" s="30"/>
      <c r="NII143" s="30"/>
      <c r="NIJ143" s="30"/>
      <c r="NIK143" s="30"/>
      <c r="NIL143" s="30"/>
      <c r="NIM143" s="30"/>
      <c r="NIN143" s="30"/>
      <c r="NIO143" s="30"/>
      <c r="NIP143" s="30"/>
      <c r="NIQ143" s="30"/>
      <c r="NIR143" s="30"/>
      <c r="NIS143" s="30"/>
      <c r="NIT143" s="30"/>
      <c r="NIU143" s="30"/>
      <c r="NIV143" s="30"/>
      <c r="NIW143" s="30"/>
      <c r="NIX143" s="30"/>
      <c r="NIY143" s="30"/>
      <c r="NIZ143" s="30"/>
      <c r="NJA143" s="30"/>
      <c r="NJB143" s="30"/>
      <c r="NJC143" s="30"/>
      <c r="NJD143" s="30"/>
      <c r="NJE143" s="30"/>
      <c r="NJF143" s="30"/>
      <c r="NJG143" s="30"/>
      <c r="NJH143" s="30"/>
      <c r="NJI143" s="30"/>
      <c r="NJJ143" s="30"/>
      <c r="NJK143" s="30"/>
      <c r="NJL143" s="30"/>
      <c r="NJM143" s="30"/>
      <c r="NJN143" s="30"/>
      <c r="NJO143" s="30"/>
      <c r="NJP143" s="30"/>
      <c r="NJQ143" s="30"/>
      <c r="NJR143" s="30"/>
      <c r="NJS143" s="30"/>
      <c r="NJT143" s="30"/>
      <c r="NJU143" s="30"/>
      <c r="NJV143" s="30"/>
      <c r="NJW143" s="30"/>
      <c r="NJX143" s="30"/>
      <c r="NJY143" s="30"/>
      <c r="NJZ143" s="30"/>
      <c r="NKA143" s="30"/>
      <c r="NKB143" s="30"/>
      <c r="NKC143" s="30"/>
      <c r="NKD143" s="30"/>
      <c r="NKE143" s="30"/>
      <c r="NKF143" s="30"/>
      <c r="NKG143" s="30"/>
      <c r="NKH143" s="30"/>
      <c r="NKI143" s="30"/>
      <c r="NKJ143" s="30"/>
      <c r="NKK143" s="30"/>
      <c r="NKL143" s="30"/>
      <c r="NKM143" s="30"/>
      <c r="NKN143" s="30"/>
      <c r="NKO143" s="30"/>
      <c r="NKP143" s="30"/>
      <c r="NKQ143" s="30"/>
      <c r="NKR143" s="30"/>
      <c r="NKS143" s="30"/>
      <c r="NKT143" s="30"/>
      <c r="NKU143" s="30"/>
      <c r="NKV143" s="30"/>
      <c r="NKW143" s="30"/>
      <c r="NKX143" s="30"/>
      <c r="NKY143" s="30"/>
      <c r="NKZ143" s="30"/>
      <c r="NLA143" s="30"/>
      <c r="NLB143" s="30"/>
      <c r="NLC143" s="30"/>
      <c r="NLD143" s="30"/>
      <c r="NLE143" s="30"/>
      <c r="NLF143" s="30"/>
      <c r="NLG143" s="30"/>
      <c r="NLH143" s="30"/>
      <c r="NLI143" s="30"/>
      <c r="NLJ143" s="30"/>
      <c r="NLK143" s="30"/>
      <c r="NLL143" s="30"/>
      <c r="NLM143" s="30"/>
      <c r="NLN143" s="30"/>
      <c r="NLO143" s="30"/>
      <c r="NLP143" s="30"/>
      <c r="NLQ143" s="30"/>
      <c r="NLR143" s="30"/>
      <c r="NLS143" s="30"/>
      <c r="NLT143" s="30"/>
      <c r="NLU143" s="30"/>
      <c r="NLV143" s="30"/>
      <c r="NLW143" s="30"/>
      <c r="NLX143" s="30"/>
      <c r="NLY143" s="30"/>
      <c r="NLZ143" s="30"/>
      <c r="NMA143" s="30"/>
      <c r="NMB143" s="30"/>
      <c r="NMC143" s="30"/>
      <c r="NMD143" s="30"/>
      <c r="NME143" s="30"/>
      <c r="NMF143" s="30"/>
      <c r="NMG143" s="30"/>
      <c r="NMH143" s="30"/>
      <c r="NMI143" s="30"/>
      <c r="NMJ143" s="30"/>
      <c r="NMK143" s="30"/>
      <c r="NML143" s="30"/>
      <c r="NMM143" s="30"/>
      <c r="NMN143" s="30"/>
      <c r="NMO143" s="30"/>
      <c r="NMP143" s="30"/>
      <c r="NMQ143" s="30"/>
      <c r="NMR143" s="30"/>
      <c r="NMS143" s="30"/>
      <c r="NMT143" s="30"/>
      <c r="NMU143" s="30"/>
      <c r="NMV143" s="30"/>
      <c r="NMW143" s="30"/>
      <c r="NMX143" s="30"/>
      <c r="NMY143" s="30"/>
      <c r="NMZ143" s="30"/>
      <c r="NNA143" s="30"/>
      <c r="NNB143" s="30"/>
      <c r="NNC143" s="30"/>
      <c r="NND143" s="30"/>
      <c r="NNE143" s="30"/>
      <c r="NNF143" s="30"/>
      <c r="NNG143" s="30"/>
      <c r="NNH143" s="30"/>
      <c r="NNI143" s="30"/>
      <c r="NNJ143" s="30"/>
      <c r="NNK143" s="30"/>
      <c r="NNL143" s="30"/>
      <c r="NNM143" s="30"/>
      <c r="NNN143" s="30"/>
      <c r="NNO143" s="30"/>
      <c r="NNP143" s="30"/>
      <c r="NNQ143" s="30"/>
      <c r="NNR143" s="30"/>
      <c r="NNS143" s="30"/>
      <c r="NNT143" s="30"/>
      <c r="NNU143" s="30"/>
      <c r="NNV143" s="30"/>
      <c r="NNW143" s="30"/>
      <c r="NNX143" s="30"/>
      <c r="NNY143" s="30"/>
      <c r="NNZ143" s="30"/>
      <c r="NOA143" s="30"/>
      <c r="NOB143" s="30"/>
      <c r="NOC143" s="30"/>
      <c r="NOD143" s="30"/>
      <c r="NOE143" s="30"/>
      <c r="NOF143" s="30"/>
      <c r="NOG143" s="30"/>
      <c r="NOH143" s="30"/>
      <c r="NOI143" s="30"/>
      <c r="NOJ143" s="30"/>
      <c r="NOK143" s="30"/>
      <c r="NOL143" s="30"/>
      <c r="NOM143" s="30"/>
      <c r="NON143" s="30"/>
      <c r="NOO143" s="30"/>
      <c r="NOP143" s="30"/>
      <c r="NOQ143" s="30"/>
      <c r="NOR143" s="30"/>
      <c r="NOS143" s="30"/>
      <c r="NOT143" s="30"/>
      <c r="NOU143" s="30"/>
      <c r="NOV143" s="30"/>
      <c r="NOW143" s="30"/>
      <c r="NOX143" s="30"/>
      <c r="NOY143" s="30"/>
      <c r="NOZ143" s="30"/>
      <c r="NPA143" s="30"/>
      <c r="NPB143" s="30"/>
      <c r="NPC143" s="30"/>
      <c r="NPD143" s="30"/>
      <c r="NPE143" s="30"/>
      <c r="NPF143" s="30"/>
      <c r="NPG143" s="30"/>
      <c r="NPH143" s="30"/>
      <c r="NPI143" s="30"/>
      <c r="NPJ143" s="30"/>
      <c r="NPK143" s="30"/>
      <c r="NPL143" s="30"/>
      <c r="NPM143" s="30"/>
      <c r="NPN143" s="30"/>
      <c r="NPO143" s="30"/>
      <c r="NPP143" s="30"/>
      <c r="NPQ143" s="30"/>
      <c r="NPR143" s="30"/>
      <c r="NPS143" s="30"/>
      <c r="NPT143" s="30"/>
      <c r="NPU143" s="30"/>
      <c r="NPV143" s="30"/>
      <c r="NPW143" s="30"/>
      <c r="NPX143" s="30"/>
      <c r="NPY143" s="30"/>
      <c r="NPZ143" s="30"/>
      <c r="NQA143" s="30"/>
      <c r="NQB143" s="30"/>
      <c r="NQC143" s="30"/>
      <c r="NQD143" s="30"/>
      <c r="NQE143" s="30"/>
      <c r="NQF143" s="30"/>
      <c r="NQG143" s="30"/>
      <c r="NQH143" s="30"/>
      <c r="NQI143" s="30"/>
      <c r="NQJ143" s="30"/>
      <c r="NQK143" s="30"/>
      <c r="NQL143" s="30"/>
      <c r="NQM143" s="30"/>
      <c r="NQN143" s="30"/>
      <c r="NQO143" s="30"/>
      <c r="NQP143" s="30"/>
      <c r="NQQ143" s="30"/>
      <c r="NQR143" s="30"/>
      <c r="NQS143" s="30"/>
      <c r="NQT143" s="30"/>
      <c r="NQU143" s="30"/>
      <c r="NQV143" s="30"/>
      <c r="NQW143" s="30"/>
      <c r="NQX143" s="30"/>
      <c r="NQY143" s="30"/>
      <c r="NQZ143" s="30"/>
      <c r="NRA143" s="30"/>
      <c r="NRB143" s="30"/>
      <c r="NRC143" s="30"/>
      <c r="NRD143" s="30"/>
      <c r="NRE143" s="30"/>
      <c r="NRF143" s="30"/>
      <c r="NRG143" s="30"/>
      <c r="NRH143" s="30"/>
      <c r="NRI143" s="30"/>
      <c r="NRJ143" s="30"/>
      <c r="NRK143" s="30"/>
      <c r="NRL143" s="30"/>
      <c r="NRM143" s="30"/>
      <c r="NRN143" s="30"/>
      <c r="NRO143" s="30"/>
      <c r="NRP143" s="30"/>
      <c r="NRQ143" s="30"/>
      <c r="NRR143" s="30"/>
      <c r="NRS143" s="30"/>
      <c r="NRT143" s="30"/>
      <c r="NRU143" s="30"/>
      <c r="NRV143" s="30"/>
      <c r="NRW143" s="30"/>
      <c r="NRX143" s="30"/>
      <c r="NRY143" s="30"/>
      <c r="NRZ143" s="30"/>
      <c r="NSA143" s="30"/>
      <c r="NSB143" s="30"/>
      <c r="NSC143" s="30"/>
      <c r="NSD143" s="30"/>
      <c r="NSE143" s="30"/>
      <c r="NSF143" s="30"/>
      <c r="NSG143" s="30"/>
      <c r="NSH143" s="30"/>
      <c r="NSI143" s="30"/>
      <c r="NSJ143" s="30"/>
      <c r="NSK143" s="30"/>
      <c r="NSL143" s="30"/>
      <c r="NSM143" s="30"/>
      <c r="NSN143" s="30"/>
      <c r="NSO143" s="30"/>
      <c r="NSP143" s="30"/>
      <c r="NSQ143" s="30"/>
      <c r="NSR143" s="30"/>
      <c r="NSS143" s="30"/>
      <c r="NST143" s="30"/>
      <c r="NSU143" s="30"/>
      <c r="NSV143" s="30"/>
      <c r="NSW143" s="30"/>
      <c r="NSX143" s="30"/>
      <c r="NSY143" s="30"/>
      <c r="NSZ143" s="30"/>
      <c r="NTA143" s="30"/>
      <c r="NTB143" s="30"/>
      <c r="NTC143" s="30"/>
      <c r="NTD143" s="30"/>
      <c r="NTE143" s="30"/>
      <c r="NTF143" s="30"/>
      <c r="NTG143" s="30"/>
      <c r="NTH143" s="30"/>
      <c r="NTI143" s="30"/>
      <c r="NTJ143" s="30"/>
      <c r="NTK143" s="30"/>
      <c r="NTL143" s="30"/>
      <c r="NTM143" s="30"/>
      <c r="NTN143" s="30"/>
      <c r="NTO143" s="30"/>
      <c r="NTP143" s="30"/>
      <c r="NTQ143" s="30"/>
      <c r="NTR143" s="30"/>
      <c r="NTS143" s="30"/>
      <c r="NTT143" s="30"/>
      <c r="NTU143" s="30"/>
      <c r="NTV143" s="30"/>
      <c r="NTW143" s="30"/>
      <c r="NTX143" s="30"/>
      <c r="NTY143" s="30"/>
      <c r="NTZ143" s="30"/>
      <c r="NUA143" s="30"/>
      <c r="NUB143" s="30"/>
      <c r="NUC143" s="30"/>
      <c r="NUD143" s="30"/>
      <c r="NUE143" s="30"/>
      <c r="NUF143" s="30"/>
      <c r="NUG143" s="30"/>
      <c r="NUH143" s="30"/>
      <c r="NUI143" s="30"/>
      <c r="NUJ143" s="30"/>
      <c r="NUK143" s="30"/>
      <c r="NUL143" s="30"/>
      <c r="NUM143" s="30"/>
      <c r="NUN143" s="30"/>
      <c r="NUO143" s="30"/>
      <c r="NUP143" s="30"/>
      <c r="NUQ143" s="30"/>
      <c r="NUR143" s="30"/>
      <c r="NUS143" s="30"/>
      <c r="NUT143" s="30"/>
      <c r="NUU143" s="30"/>
      <c r="NUV143" s="30"/>
      <c r="NUW143" s="30"/>
      <c r="NUX143" s="30"/>
      <c r="NUY143" s="30"/>
      <c r="NUZ143" s="30"/>
      <c r="NVA143" s="30"/>
      <c r="NVB143" s="30"/>
      <c r="NVC143" s="30"/>
      <c r="NVD143" s="30"/>
      <c r="NVE143" s="30"/>
      <c r="NVF143" s="30"/>
      <c r="NVG143" s="30"/>
      <c r="NVH143" s="30"/>
      <c r="NVI143" s="30"/>
      <c r="NVJ143" s="30"/>
      <c r="NVK143" s="30"/>
      <c r="NVL143" s="30"/>
      <c r="NVM143" s="30"/>
      <c r="NVN143" s="30"/>
      <c r="NVO143" s="30"/>
      <c r="NVP143" s="30"/>
      <c r="NVQ143" s="30"/>
      <c r="NVR143" s="30"/>
      <c r="NVS143" s="30"/>
      <c r="NVT143" s="30"/>
      <c r="NVU143" s="30"/>
      <c r="NVV143" s="30"/>
      <c r="NVW143" s="30"/>
      <c r="NVX143" s="30"/>
      <c r="NVY143" s="30"/>
      <c r="NVZ143" s="30"/>
      <c r="NWA143" s="30"/>
      <c r="NWB143" s="30"/>
      <c r="NWC143" s="30"/>
      <c r="NWD143" s="30"/>
      <c r="NWE143" s="30"/>
      <c r="NWF143" s="30"/>
      <c r="NWG143" s="30"/>
      <c r="NWH143" s="30"/>
      <c r="NWI143" s="30"/>
      <c r="NWJ143" s="30"/>
      <c r="NWK143" s="30"/>
      <c r="NWL143" s="30"/>
      <c r="NWM143" s="30"/>
      <c r="NWN143" s="30"/>
      <c r="NWO143" s="30"/>
      <c r="NWP143" s="30"/>
      <c r="NWQ143" s="30"/>
      <c r="NWR143" s="30"/>
      <c r="NWS143" s="30"/>
      <c r="NWT143" s="30"/>
      <c r="NWU143" s="30"/>
      <c r="NWV143" s="30"/>
      <c r="NWW143" s="30"/>
      <c r="NWX143" s="30"/>
      <c r="NWY143" s="30"/>
      <c r="NWZ143" s="30"/>
      <c r="NXA143" s="30"/>
      <c r="NXB143" s="30"/>
      <c r="NXC143" s="30"/>
      <c r="NXD143" s="30"/>
      <c r="NXE143" s="30"/>
      <c r="NXF143" s="30"/>
      <c r="NXG143" s="30"/>
      <c r="NXH143" s="30"/>
      <c r="NXI143" s="30"/>
      <c r="NXJ143" s="30"/>
      <c r="NXK143" s="30"/>
      <c r="NXL143" s="30"/>
      <c r="NXM143" s="30"/>
      <c r="NXN143" s="30"/>
      <c r="NXO143" s="30"/>
      <c r="NXP143" s="30"/>
      <c r="NXQ143" s="30"/>
      <c r="NXR143" s="30"/>
      <c r="NXS143" s="30"/>
      <c r="NXT143" s="30"/>
      <c r="NXU143" s="30"/>
      <c r="NXV143" s="30"/>
      <c r="NXW143" s="30"/>
      <c r="NXX143" s="30"/>
      <c r="NXY143" s="30"/>
      <c r="NXZ143" s="30"/>
      <c r="NYA143" s="30"/>
      <c r="NYB143" s="30"/>
      <c r="NYC143" s="30"/>
      <c r="NYD143" s="30"/>
      <c r="NYE143" s="30"/>
      <c r="NYF143" s="30"/>
      <c r="NYG143" s="30"/>
      <c r="NYH143" s="30"/>
      <c r="NYI143" s="30"/>
      <c r="NYJ143" s="30"/>
      <c r="NYK143" s="30"/>
      <c r="NYL143" s="30"/>
      <c r="NYM143" s="30"/>
      <c r="NYN143" s="30"/>
      <c r="NYO143" s="30"/>
      <c r="NYP143" s="30"/>
      <c r="NYQ143" s="30"/>
      <c r="NYR143" s="30"/>
      <c r="NYS143" s="30"/>
      <c r="NYT143" s="30"/>
      <c r="NYU143" s="30"/>
      <c r="NYV143" s="30"/>
      <c r="NYW143" s="30"/>
      <c r="NYX143" s="30"/>
      <c r="NYY143" s="30"/>
      <c r="NYZ143" s="30"/>
      <c r="NZA143" s="30"/>
      <c r="NZB143" s="30"/>
      <c r="NZC143" s="30"/>
      <c r="NZD143" s="30"/>
      <c r="NZE143" s="30"/>
      <c r="NZF143" s="30"/>
      <c r="NZG143" s="30"/>
      <c r="NZH143" s="30"/>
      <c r="NZI143" s="30"/>
      <c r="NZJ143" s="30"/>
      <c r="NZK143" s="30"/>
      <c r="NZL143" s="30"/>
      <c r="NZM143" s="30"/>
      <c r="NZN143" s="30"/>
      <c r="NZO143" s="30"/>
      <c r="NZP143" s="30"/>
      <c r="NZQ143" s="30"/>
      <c r="NZR143" s="30"/>
      <c r="NZS143" s="30"/>
      <c r="NZT143" s="30"/>
      <c r="NZU143" s="30"/>
      <c r="NZV143" s="30"/>
      <c r="NZW143" s="30"/>
      <c r="NZX143" s="30"/>
      <c r="NZY143" s="30"/>
      <c r="NZZ143" s="30"/>
      <c r="OAA143" s="30"/>
      <c r="OAB143" s="30"/>
      <c r="OAC143" s="30"/>
      <c r="OAD143" s="30"/>
      <c r="OAE143" s="30"/>
      <c r="OAF143" s="30"/>
      <c r="OAG143" s="30"/>
      <c r="OAH143" s="30"/>
      <c r="OAI143" s="30"/>
      <c r="OAJ143" s="30"/>
      <c r="OAK143" s="30"/>
      <c r="OAL143" s="30"/>
      <c r="OAM143" s="30"/>
      <c r="OAN143" s="30"/>
      <c r="OAO143" s="30"/>
      <c r="OAP143" s="30"/>
      <c r="OAQ143" s="30"/>
      <c r="OAR143" s="30"/>
      <c r="OAS143" s="30"/>
      <c r="OAT143" s="30"/>
      <c r="OAU143" s="30"/>
      <c r="OAV143" s="30"/>
      <c r="OAW143" s="30"/>
      <c r="OAX143" s="30"/>
      <c r="OAY143" s="30"/>
      <c r="OAZ143" s="30"/>
      <c r="OBA143" s="30"/>
      <c r="OBB143" s="30"/>
      <c r="OBC143" s="30"/>
      <c r="OBD143" s="30"/>
      <c r="OBE143" s="30"/>
      <c r="OBF143" s="30"/>
      <c r="OBG143" s="30"/>
      <c r="OBH143" s="30"/>
      <c r="OBI143" s="30"/>
      <c r="OBJ143" s="30"/>
      <c r="OBK143" s="30"/>
      <c r="OBL143" s="30"/>
      <c r="OBM143" s="30"/>
      <c r="OBN143" s="30"/>
      <c r="OBO143" s="30"/>
      <c r="OBP143" s="30"/>
      <c r="OBQ143" s="30"/>
      <c r="OBR143" s="30"/>
      <c r="OBS143" s="30"/>
      <c r="OBT143" s="30"/>
      <c r="OBU143" s="30"/>
      <c r="OBV143" s="30"/>
      <c r="OBW143" s="30"/>
      <c r="OBX143" s="30"/>
      <c r="OBY143" s="30"/>
      <c r="OBZ143" s="30"/>
      <c r="OCA143" s="30"/>
      <c r="OCB143" s="30"/>
      <c r="OCC143" s="30"/>
      <c r="OCD143" s="30"/>
      <c r="OCE143" s="30"/>
      <c r="OCF143" s="30"/>
      <c r="OCG143" s="30"/>
      <c r="OCH143" s="30"/>
      <c r="OCI143" s="30"/>
      <c r="OCJ143" s="30"/>
      <c r="OCK143" s="30"/>
      <c r="OCL143" s="30"/>
      <c r="OCM143" s="30"/>
      <c r="OCN143" s="30"/>
      <c r="OCO143" s="30"/>
      <c r="OCP143" s="30"/>
      <c r="OCQ143" s="30"/>
      <c r="OCR143" s="30"/>
      <c r="OCS143" s="30"/>
      <c r="OCT143" s="30"/>
      <c r="OCU143" s="30"/>
      <c r="OCV143" s="30"/>
      <c r="OCW143" s="30"/>
      <c r="OCX143" s="30"/>
      <c r="OCY143" s="30"/>
      <c r="OCZ143" s="30"/>
      <c r="ODA143" s="30"/>
      <c r="ODB143" s="30"/>
      <c r="ODC143" s="30"/>
      <c r="ODD143" s="30"/>
      <c r="ODE143" s="30"/>
      <c r="ODF143" s="30"/>
      <c r="ODG143" s="30"/>
      <c r="ODH143" s="30"/>
      <c r="ODI143" s="30"/>
      <c r="ODJ143" s="30"/>
      <c r="ODK143" s="30"/>
      <c r="ODL143" s="30"/>
      <c r="ODM143" s="30"/>
      <c r="ODN143" s="30"/>
      <c r="ODO143" s="30"/>
      <c r="ODP143" s="30"/>
      <c r="ODQ143" s="30"/>
      <c r="ODR143" s="30"/>
      <c r="ODS143" s="30"/>
      <c r="ODT143" s="30"/>
      <c r="ODU143" s="30"/>
      <c r="ODV143" s="30"/>
      <c r="ODW143" s="30"/>
      <c r="ODX143" s="30"/>
      <c r="ODY143" s="30"/>
      <c r="ODZ143" s="30"/>
      <c r="OEA143" s="30"/>
      <c r="OEB143" s="30"/>
      <c r="OEC143" s="30"/>
      <c r="OED143" s="30"/>
      <c r="OEE143" s="30"/>
      <c r="OEF143" s="30"/>
      <c r="OEG143" s="30"/>
      <c r="OEH143" s="30"/>
      <c r="OEI143" s="30"/>
      <c r="OEJ143" s="30"/>
      <c r="OEK143" s="30"/>
      <c r="OEL143" s="30"/>
      <c r="OEM143" s="30"/>
      <c r="OEN143" s="30"/>
      <c r="OEO143" s="30"/>
      <c r="OEP143" s="30"/>
      <c r="OEQ143" s="30"/>
      <c r="OER143" s="30"/>
      <c r="OES143" s="30"/>
      <c r="OET143" s="30"/>
      <c r="OEU143" s="30"/>
      <c r="OEV143" s="30"/>
      <c r="OEW143" s="30"/>
      <c r="OEX143" s="30"/>
      <c r="OEY143" s="30"/>
      <c r="OEZ143" s="30"/>
      <c r="OFA143" s="30"/>
      <c r="OFB143" s="30"/>
      <c r="OFC143" s="30"/>
      <c r="OFD143" s="30"/>
      <c r="OFE143" s="30"/>
      <c r="OFF143" s="30"/>
      <c r="OFG143" s="30"/>
      <c r="OFH143" s="30"/>
      <c r="OFI143" s="30"/>
      <c r="OFJ143" s="30"/>
      <c r="OFK143" s="30"/>
      <c r="OFL143" s="30"/>
      <c r="OFM143" s="30"/>
      <c r="OFN143" s="30"/>
      <c r="OFO143" s="30"/>
      <c r="OFP143" s="30"/>
      <c r="OFQ143" s="30"/>
      <c r="OFR143" s="30"/>
      <c r="OFS143" s="30"/>
      <c r="OFT143" s="30"/>
      <c r="OFU143" s="30"/>
      <c r="OFV143" s="30"/>
      <c r="OFW143" s="30"/>
      <c r="OFX143" s="30"/>
      <c r="OFY143" s="30"/>
      <c r="OFZ143" s="30"/>
      <c r="OGA143" s="30"/>
      <c r="OGB143" s="30"/>
      <c r="OGC143" s="30"/>
      <c r="OGD143" s="30"/>
      <c r="OGE143" s="30"/>
      <c r="OGF143" s="30"/>
      <c r="OGG143" s="30"/>
      <c r="OGH143" s="30"/>
      <c r="OGI143" s="30"/>
      <c r="OGJ143" s="30"/>
      <c r="OGK143" s="30"/>
      <c r="OGL143" s="30"/>
      <c r="OGM143" s="30"/>
      <c r="OGN143" s="30"/>
      <c r="OGO143" s="30"/>
      <c r="OGP143" s="30"/>
      <c r="OGQ143" s="30"/>
      <c r="OGR143" s="30"/>
      <c r="OGS143" s="30"/>
      <c r="OGT143" s="30"/>
      <c r="OGU143" s="30"/>
      <c r="OGV143" s="30"/>
      <c r="OGW143" s="30"/>
      <c r="OGX143" s="30"/>
      <c r="OGY143" s="30"/>
      <c r="OGZ143" s="30"/>
      <c r="OHA143" s="30"/>
      <c r="OHB143" s="30"/>
      <c r="OHC143" s="30"/>
      <c r="OHD143" s="30"/>
      <c r="OHE143" s="30"/>
      <c r="OHF143" s="30"/>
      <c r="OHG143" s="30"/>
      <c r="OHH143" s="30"/>
      <c r="OHI143" s="30"/>
      <c r="OHJ143" s="30"/>
      <c r="OHK143" s="30"/>
      <c r="OHL143" s="30"/>
      <c r="OHM143" s="30"/>
      <c r="OHN143" s="30"/>
      <c r="OHO143" s="30"/>
      <c r="OHP143" s="30"/>
      <c r="OHQ143" s="30"/>
      <c r="OHR143" s="30"/>
      <c r="OHS143" s="30"/>
      <c r="OHT143" s="30"/>
      <c r="OHU143" s="30"/>
      <c r="OHV143" s="30"/>
      <c r="OHW143" s="30"/>
      <c r="OHX143" s="30"/>
      <c r="OHY143" s="30"/>
      <c r="OHZ143" s="30"/>
      <c r="OIA143" s="30"/>
      <c r="OIB143" s="30"/>
      <c r="OIC143" s="30"/>
      <c r="OID143" s="30"/>
      <c r="OIE143" s="30"/>
      <c r="OIF143" s="30"/>
      <c r="OIG143" s="30"/>
      <c r="OIH143" s="30"/>
      <c r="OII143" s="30"/>
      <c r="OIJ143" s="30"/>
      <c r="OIK143" s="30"/>
      <c r="OIL143" s="30"/>
      <c r="OIM143" s="30"/>
      <c r="OIN143" s="30"/>
      <c r="OIO143" s="30"/>
      <c r="OIP143" s="30"/>
      <c r="OIQ143" s="30"/>
      <c r="OIR143" s="30"/>
      <c r="OIS143" s="30"/>
      <c r="OIT143" s="30"/>
      <c r="OIU143" s="30"/>
      <c r="OIV143" s="30"/>
      <c r="OIW143" s="30"/>
      <c r="OIX143" s="30"/>
      <c r="OIY143" s="30"/>
      <c r="OIZ143" s="30"/>
      <c r="OJA143" s="30"/>
      <c r="OJB143" s="30"/>
      <c r="OJC143" s="30"/>
      <c r="OJD143" s="30"/>
      <c r="OJE143" s="30"/>
      <c r="OJF143" s="30"/>
      <c r="OJG143" s="30"/>
      <c r="OJH143" s="30"/>
      <c r="OJI143" s="30"/>
      <c r="OJJ143" s="30"/>
      <c r="OJK143" s="30"/>
      <c r="OJL143" s="30"/>
      <c r="OJM143" s="30"/>
      <c r="OJN143" s="30"/>
      <c r="OJO143" s="30"/>
      <c r="OJP143" s="30"/>
      <c r="OJQ143" s="30"/>
      <c r="OJR143" s="30"/>
      <c r="OJS143" s="30"/>
      <c r="OJT143" s="30"/>
      <c r="OJU143" s="30"/>
      <c r="OJV143" s="30"/>
      <c r="OJW143" s="30"/>
      <c r="OJX143" s="30"/>
      <c r="OJY143" s="30"/>
      <c r="OJZ143" s="30"/>
      <c r="OKA143" s="30"/>
      <c r="OKB143" s="30"/>
      <c r="OKC143" s="30"/>
      <c r="OKD143" s="30"/>
      <c r="OKE143" s="30"/>
      <c r="OKF143" s="30"/>
      <c r="OKG143" s="30"/>
      <c r="OKH143" s="30"/>
      <c r="OKI143" s="30"/>
      <c r="OKJ143" s="30"/>
      <c r="OKK143" s="30"/>
      <c r="OKL143" s="30"/>
      <c r="OKM143" s="30"/>
      <c r="OKN143" s="30"/>
      <c r="OKO143" s="30"/>
      <c r="OKP143" s="30"/>
      <c r="OKQ143" s="30"/>
      <c r="OKR143" s="30"/>
      <c r="OKS143" s="30"/>
      <c r="OKT143" s="30"/>
      <c r="OKU143" s="30"/>
      <c r="OKV143" s="30"/>
      <c r="OKW143" s="30"/>
      <c r="OKX143" s="30"/>
      <c r="OKY143" s="30"/>
      <c r="OKZ143" s="30"/>
      <c r="OLA143" s="30"/>
      <c r="OLB143" s="30"/>
      <c r="OLC143" s="30"/>
      <c r="OLD143" s="30"/>
      <c r="OLE143" s="30"/>
      <c r="OLF143" s="30"/>
      <c r="OLG143" s="30"/>
      <c r="OLH143" s="30"/>
      <c r="OLI143" s="30"/>
      <c r="OLJ143" s="30"/>
      <c r="OLK143" s="30"/>
      <c r="OLL143" s="30"/>
      <c r="OLM143" s="30"/>
      <c r="OLN143" s="30"/>
      <c r="OLO143" s="30"/>
      <c r="OLP143" s="30"/>
      <c r="OLQ143" s="30"/>
      <c r="OLR143" s="30"/>
      <c r="OLS143" s="30"/>
      <c r="OLT143" s="30"/>
      <c r="OLU143" s="30"/>
      <c r="OLV143" s="30"/>
      <c r="OLW143" s="30"/>
      <c r="OLX143" s="30"/>
      <c r="OLY143" s="30"/>
      <c r="OLZ143" s="30"/>
      <c r="OMA143" s="30"/>
      <c r="OMB143" s="30"/>
      <c r="OMC143" s="30"/>
      <c r="OMD143" s="30"/>
      <c r="OME143" s="30"/>
      <c r="OMF143" s="30"/>
      <c r="OMG143" s="30"/>
      <c r="OMH143" s="30"/>
      <c r="OMI143" s="30"/>
      <c r="OMJ143" s="30"/>
      <c r="OMK143" s="30"/>
      <c r="OML143" s="30"/>
      <c r="OMM143" s="30"/>
      <c r="OMN143" s="30"/>
      <c r="OMO143" s="30"/>
      <c r="OMP143" s="30"/>
      <c r="OMQ143" s="30"/>
      <c r="OMR143" s="30"/>
      <c r="OMS143" s="30"/>
      <c r="OMT143" s="30"/>
      <c r="OMU143" s="30"/>
      <c r="OMV143" s="30"/>
      <c r="OMW143" s="30"/>
      <c r="OMX143" s="30"/>
      <c r="OMY143" s="30"/>
      <c r="OMZ143" s="30"/>
      <c r="ONA143" s="30"/>
      <c r="ONB143" s="30"/>
      <c r="ONC143" s="30"/>
      <c r="OND143" s="30"/>
      <c r="ONE143" s="30"/>
      <c r="ONF143" s="30"/>
      <c r="ONG143" s="30"/>
      <c r="ONH143" s="30"/>
      <c r="ONI143" s="30"/>
      <c r="ONJ143" s="30"/>
      <c r="ONK143" s="30"/>
      <c r="ONL143" s="30"/>
      <c r="ONM143" s="30"/>
      <c r="ONN143" s="30"/>
      <c r="ONO143" s="30"/>
      <c r="ONP143" s="30"/>
      <c r="ONQ143" s="30"/>
      <c r="ONR143" s="30"/>
      <c r="ONS143" s="30"/>
      <c r="ONT143" s="30"/>
      <c r="ONU143" s="30"/>
      <c r="ONV143" s="30"/>
      <c r="ONW143" s="30"/>
      <c r="ONX143" s="30"/>
      <c r="ONY143" s="30"/>
      <c r="ONZ143" s="30"/>
      <c r="OOA143" s="30"/>
      <c r="OOB143" s="30"/>
      <c r="OOC143" s="30"/>
      <c r="OOD143" s="30"/>
      <c r="OOE143" s="30"/>
      <c r="OOF143" s="30"/>
      <c r="OOG143" s="30"/>
      <c r="OOH143" s="30"/>
      <c r="OOI143" s="30"/>
      <c r="OOJ143" s="30"/>
      <c r="OOK143" s="30"/>
      <c r="OOL143" s="30"/>
      <c r="OOM143" s="30"/>
      <c r="OON143" s="30"/>
      <c r="OOO143" s="30"/>
      <c r="OOP143" s="30"/>
      <c r="OOQ143" s="30"/>
      <c r="OOR143" s="30"/>
      <c r="OOS143" s="30"/>
      <c r="OOT143" s="30"/>
      <c r="OOU143" s="30"/>
      <c r="OOV143" s="30"/>
      <c r="OOW143" s="30"/>
      <c r="OOX143" s="30"/>
      <c r="OOY143" s="30"/>
      <c r="OOZ143" s="30"/>
      <c r="OPA143" s="30"/>
      <c r="OPB143" s="30"/>
      <c r="OPC143" s="30"/>
      <c r="OPD143" s="30"/>
      <c r="OPE143" s="30"/>
      <c r="OPF143" s="30"/>
      <c r="OPG143" s="30"/>
      <c r="OPH143" s="30"/>
      <c r="OPI143" s="30"/>
      <c r="OPJ143" s="30"/>
      <c r="OPK143" s="30"/>
      <c r="OPL143" s="30"/>
      <c r="OPM143" s="30"/>
      <c r="OPN143" s="30"/>
      <c r="OPO143" s="30"/>
      <c r="OPP143" s="30"/>
      <c r="OPQ143" s="30"/>
      <c r="OPR143" s="30"/>
      <c r="OPS143" s="30"/>
      <c r="OPT143" s="30"/>
      <c r="OPU143" s="30"/>
      <c r="OPV143" s="30"/>
      <c r="OPW143" s="30"/>
      <c r="OPX143" s="30"/>
      <c r="OPY143" s="30"/>
      <c r="OPZ143" s="30"/>
      <c r="OQA143" s="30"/>
      <c r="OQB143" s="30"/>
      <c r="OQC143" s="30"/>
      <c r="OQD143" s="30"/>
      <c r="OQE143" s="30"/>
      <c r="OQF143" s="30"/>
      <c r="OQG143" s="30"/>
      <c r="OQH143" s="30"/>
      <c r="OQI143" s="30"/>
      <c r="OQJ143" s="30"/>
      <c r="OQK143" s="30"/>
      <c r="OQL143" s="30"/>
      <c r="OQM143" s="30"/>
      <c r="OQN143" s="30"/>
      <c r="OQO143" s="30"/>
      <c r="OQP143" s="30"/>
      <c r="OQQ143" s="30"/>
      <c r="OQR143" s="30"/>
      <c r="OQS143" s="30"/>
      <c r="OQT143" s="30"/>
      <c r="OQU143" s="30"/>
      <c r="OQV143" s="30"/>
      <c r="OQW143" s="30"/>
      <c r="OQX143" s="30"/>
      <c r="OQY143" s="30"/>
      <c r="OQZ143" s="30"/>
      <c r="ORA143" s="30"/>
      <c r="ORB143" s="30"/>
      <c r="ORC143" s="30"/>
      <c r="ORD143" s="30"/>
      <c r="ORE143" s="30"/>
      <c r="ORF143" s="30"/>
      <c r="ORG143" s="30"/>
      <c r="ORH143" s="30"/>
      <c r="ORI143" s="30"/>
      <c r="ORJ143" s="30"/>
      <c r="ORK143" s="30"/>
      <c r="ORL143" s="30"/>
      <c r="ORM143" s="30"/>
      <c r="ORN143" s="30"/>
      <c r="ORO143" s="30"/>
      <c r="ORP143" s="30"/>
      <c r="ORQ143" s="30"/>
      <c r="ORR143" s="30"/>
      <c r="ORS143" s="30"/>
      <c r="ORT143" s="30"/>
      <c r="ORU143" s="30"/>
      <c r="ORV143" s="30"/>
      <c r="ORW143" s="30"/>
      <c r="ORX143" s="30"/>
      <c r="ORY143" s="30"/>
      <c r="ORZ143" s="30"/>
      <c r="OSA143" s="30"/>
      <c r="OSB143" s="30"/>
      <c r="OSC143" s="30"/>
      <c r="OSD143" s="30"/>
      <c r="OSE143" s="30"/>
      <c r="OSF143" s="30"/>
      <c r="OSG143" s="30"/>
      <c r="OSH143" s="30"/>
      <c r="OSI143" s="30"/>
      <c r="OSJ143" s="30"/>
      <c r="OSK143" s="30"/>
      <c r="OSL143" s="30"/>
      <c r="OSM143" s="30"/>
      <c r="OSN143" s="30"/>
      <c r="OSO143" s="30"/>
      <c r="OSP143" s="30"/>
      <c r="OSQ143" s="30"/>
      <c r="OSR143" s="30"/>
      <c r="OSS143" s="30"/>
      <c r="OST143" s="30"/>
      <c r="OSU143" s="30"/>
      <c r="OSV143" s="30"/>
      <c r="OSW143" s="30"/>
      <c r="OSX143" s="30"/>
      <c r="OSY143" s="30"/>
      <c r="OSZ143" s="30"/>
      <c r="OTA143" s="30"/>
      <c r="OTB143" s="30"/>
      <c r="OTC143" s="30"/>
      <c r="OTD143" s="30"/>
      <c r="OTE143" s="30"/>
      <c r="OTF143" s="30"/>
      <c r="OTG143" s="30"/>
      <c r="OTH143" s="30"/>
      <c r="OTI143" s="30"/>
      <c r="OTJ143" s="30"/>
      <c r="OTK143" s="30"/>
      <c r="OTL143" s="30"/>
      <c r="OTM143" s="30"/>
      <c r="OTN143" s="30"/>
      <c r="OTO143" s="30"/>
      <c r="OTP143" s="30"/>
      <c r="OTQ143" s="30"/>
      <c r="OTR143" s="30"/>
      <c r="OTS143" s="30"/>
      <c r="OTT143" s="30"/>
      <c r="OTU143" s="30"/>
      <c r="OTV143" s="30"/>
      <c r="OTW143" s="30"/>
      <c r="OTX143" s="30"/>
      <c r="OTY143" s="30"/>
      <c r="OTZ143" s="30"/>
      <c r="OUA143" s="30"/>
      <c r="OUB143" s="30"/>
      <c r="OUC143" s="30"/>
      <c r="OUD143" s="30"/>
      <c r="OUE143" s="30"/>
      <c r="OUF143" s="30"/>
      <c r="OUG143" s="30"/>
      <c r="OUH143" s="30"/>
      <c r="OUI143" s="30"/>
      <c r="OUJ143" s="30"/>
      <c r="OUK143" s="30"/>
      <c r="OUL143" s="30"/>
      <c r="OUM143" s="30"/>
      <c r="OUN143" s="30"/>
      <c r="OUO143" s="30"/>
      <c r="OUP143" s="30"/>
      <c r="OUQ143" s="30"/>
      <c r="OUR143" s="30"/>
      <c r="OUS143" s="30"/>
      <c r="OUT143" s="30"/>
      <c r="OUU143" s="30"/>
      <c r="OUV143" s="30"/>
      <c r="OUW143" s="30"/>
      <c r="OUX143" s="30"/>
      <c r="OUY143" s="30"/>
      <c r="OUZ143" s="30"/>
      <c r="OVA143" s="30"/>
      <c r="OVB143" s="30"/>
      <c r="OVC143" s="30"/>
      <c r="OVD143" s="30"/>
      <c r="OVE143" s="30"/>
      <c r="OVF143" s="30"/>
      <c r="OVG143" s="30"/>
      <c r="OVH143" s="30"/>
      <c r="OVI143" s="30"/>
      <c r="OVJ143" s="30"/>
      <c r="OVK143" s="30"/>
      <c r="OVL143" s="30"/>
      <c r="OVM143" s="30"/>
      <c r="OVN143" s="30"/>
      <c r="OVO143" s="30"/>
      <c r="OVP143" s="30"/>
      <c r="OVQ143" s="30"/>
      <c r="OVR143" s="30"/>
      <c r="OVS143" s="30"/>
      <c r="OVT143" s="30"/>
      <c r="OVU143" s="30"/>
      <c r="OVV143" s="30"/>
      <c r="OVW143" s="30"/>
      <c r="OVX143" s="30"/>
      <c r="OVY143" s="30"/>
      <c r="OVZ143" s="30"/>
      <c r="OWA143" s="30"/>
      <c r="OWB143" s="30"/>
      <c r="OWC143" s="30"/>
      <c r="OWD143" s="30"/>
      <c r="OWE143" s="30"/>
      <c r="OWF143" s="30"/>
      <c r="OWG143" s="30"/>
      <c r="OWH143" s="30"/>
      <c r="OWI143" s="30"/>
      <c r="OWJ143" s="30"/>
      <c r="OWK143" s="30"/>
      <c r="OWL143" s="30"/>
      <c r="OWM143" s="30"/>
      <c r="OWN143" s="30"/>
      <c r="OWO143" s="30"/>
      <c r="OWP143" s="30"/>
      <c r="OWQ143" s="30"/>
      <c r="OWR143" s="30"/>
      <c r="OWS143" s="30"/>
      <c r="OWT143" s="30"/>
      <c r="OWU143" s="30"/>
      <c r="OWV143" s="30"/>
      <c r="OWW143" s="30"/>
      <c r="OWX143" s="30"/>
      <c r="OWY143" s="30"/>
      <c r="OWZ143" s="30"/>
      <c r="OXA143" s="30"/>
      <c r="OXB143" s="30"/>
      <c r="OXC143" s="30"/>
      <c r="OXD143" s="30"/>
      <c r="OXE143" s="30"/>
      <c r="OXF143" s="30"/>
      <c r="OXG143" s="30"/>
      <c r="OXH143" s="30"/>
      <c r="OXI143" s="30"/>
      <c r="OXJ143" s="30"/>
      <c r="OXK143" s="30"/>
      <c r="OXL143" s="30"/>
      <c r="OXM143" s="30"/>
      <c r="OXN143" s="30"/>
      <c r="OXO143" s="30"/>
      <c r="OXP143" s="30"/>
      <c r="OXQ143" s="30"/>
      <c r="OXR143" s="30"/>
      <c r="OXS143" s="30"/>
      <c r="OXT143" s="30"/>
      <c r="OXU143" s="30"/>
      <c r="OXV143" s="30"/>
      <c r="OXW143" s="30"/>
      <c r="OXX143" s="30"/>
      <c r="OXY143" s="30"/>
      <c r="OXZ143" s="30"/>
      <c r="OYA143" s="30"/>
      <c r="OYB143" s="30"/>
      <c r="OYC143" s="30"/>
      <c r="OYD143" s="30"/>
      <c r="OYE143" s="30"/>
      <c r="OYF143" s="30"/>
      <c r="OYG143" s="30"/>
      <c r="OYH143" s="30"/>
      <c r="OYI143" s="30"/>
      <c r="OYJ143" s="30"/>
      <c r="OYK143" s="30"/>
      <c r="OYL143" s="30"/>
      <c r="OYM143" s="30"/>
      <c r="OYN143" s="30"/>
      <c r="OYO143" s="30"/>
      <c r="OYP143" s="30"/>
      <c r="OYQ143" s="30"/>
      <c r="OYR143" s="30"/>
      <c r="OYS143" s="30"/>
      <c r="OYT143" s="30"/>
      <c r="OYU143" s="30"/>
      <c r="OYV143" s="30"/>
      <c r="OYW143" s="30"/>
      <c r="OYX143" s="30"/>
      <c r="OYY143" s="30"/>
      <c r="OYZ143" s="30"/>
      <c r="OZA143" s="30"/>
      <c r="OZB143" s="30"/>
      <c r="OZC143" s="30"/>
      <c r="OZD143" s="30"/>
      <c r="OZE143" s="30"/>
      <c r="OZF143" s="30"/>
      <c r="OZG143" s="30"/>
      <c r="OZH143" s="30"/>
      <c r="OZI143" s="30"/>
      <c r="OZJ143" s="30"/>
      <c r="OZK143" s="30"/>
      <c r="OZL143" s="30"/>
      <c r="OZM143" s="30"/>
      <c r="OZN143" s="30"/>
      <c r="OZO143" s="30"/>
      <c r="OZP143" s="30"/>
      <c r="OZQ143" s="30"/>
      <c r="OZR143" s="30"/>
      <c r="OZS143" s="30"/>
      <c r="OZT143" s="30"/>
      <c r="OZU143" s="30"/>
      <c r="OZV143" s="30"/>
      <c r="OZW143" s="30"/>
      <c r="OZX143" s="30"/>
      <c r="OZY143" s="30"/>
      <c r="OZZ143" s="30"/>
      <c r="PAA143" s="30"/>
      <c r="PAB143" s="30"/>
      <c r="PAC143" s="30"/>
      <c r="PAD143" s="30"/>
      <c r="PAE143" s="30"/>
      <c r="PAF143" s="30"/>
      <c r="PAG143" s="30"/>
      <c r="PAH143" s="30"/>
      <c r="PAI143" s="30"/>
      <c r="PAJ143" s="30"/>
      <c r="PAK143" s="30"/>
      <c r="PAL143" s="30"/>
      <c r="PAM143" s="30"/>
      <c r="PAN143" s="30"/>
      <c r="PAO143" s="30"/>
      <c r="PAP143" s="30"/>
      <c r="PAQ143" s="30"/>
      <c r="PAR143" s="30"/>
      <c r="PAS143" s="30"/>
      <c r="PAT143" s="30"/>
      <c r="PAU143" s="30"/>
      <c r="PAV143" s="30"/>
      <c r="PAW143" s="30"/>
      <c r="PAX143" s="30"/>
      <c r="PAY143" s="30"/>
      <c r="PAZ143" s="30"/>
      <c r="PBA143" s="30"/>
      <c r="PBB143" s="30"/>
      <c r="PBC143" s="30"/>
      <c r="PBD143" s="30"/>
      <c r="PBE143" s="30"/>
      <c r="PBF143" s="30"/>
      <c r="PBG143" s="30"/>
      <c r="PBH143" s="30"/>
      <c r="PBI143" s="30"/>
      <c r="PBJ143" s="30"/>
      <c r="PBK143" s="30"/>
      <c r="PBL143" s="30"/>
      <c r="PBM143" s="30"/>
      <c r="PBN143" s="30"/>
      <c r="PBO143" s="30"/>
      <c r="PBP143" s="30"/>
      <c r="PBQ143" s="30"/>
      <c r="PBR143" s="30"/>
      <c r="PBS143" s="30"/>
      <c r="PBT143" s="30"/>
      <c r="PBU143" s="30"/>
      <c r="PBV143" s="30"/>
      <c r="PBW143" s="30"/>
      <c r="PBX143" s="30"/>
      <c r="PBY143" s="30"/>
      <c r="PBZ143" s="30"/>
      <c r="PCA143" s="30"/>
      <c r="PCB143" s="30"/>
      <c r="PCC143" s="30"/>
      <c r="PCD143" s="30"/>
      <c r="PCE143" s="30"/>
      <c r="PCF143" s="30"/>
      <c r="PCG143" s="30"/>
      <c r="PCH143" s="30"/>
      <c r="PCI143" s="30"/>
      <c r="PCJ143" s="30"/>
      <c r="PCK143" s="30"/>
      <c r="PCL143" s="30"/>
      <c r="PCM143" s="30"/>
      <c r="PCN143" s="30"/>
      <c r="PCO143" s="30"/>
      <c r="PCP143" s="30"/>
      <c r="PCQ143" s="30"/>
      <c r="PCR143" s="30"/>
      <c r="PCS143" s="30"/>
      <c r="PCT143" s="30"/>
      <c r="PCU143" s="30"/>
      <c r="PCV143" s="30"/>
      <c r="PCW143" s="30"/>
      <c r="PCX143" s="30"/>
      <c r="PCY143" s="30"/>
      <c r="PCZ143" s="30"/>
      <c r="PDA143" s="30"/>
      <c r="PDB143" s="30"/>
      <c r="PDC143" s="30"/>
      <c r="PDD143" s="30"/>
      <c r="PDE143" s="30"/>
      <c r="PDF143" s="30"/>
      <c r="PDG143" s="30"/>
      <c r="PDH143" s="30"/>
      <c r="PDI143" s="30"/>
      <c r="PDJ143" s="30"/>
      <c r="PDK143" s="30"/>
      <c r="PDL143" s="30"/>
      <c r="PDM143" s="30"/>
      <c r="PDN143" s="30"/>
      <c r="PDO143" s="30"/>
      <c r="PDP143" s="30"/>
      <c r="PDQ143" s="30"/>
      <c r="PDR143" s="30"/>
      <c r="PDS143" s="30"/>
      <c r="PDT143" s="30"/>
      <c r="PDU143" s="30"/>
      <c r="PDV143" s="30"/>
      <c r="PDW143" s="30"/>
      <c r="PDX143" s="30"/>
      <c r="PDY143" s="30"/>
      <c r="PDZ143" s="30"/>
      <c r="PEA143" s="30"/>
      <c r="PEB143" s="30"/>
      <c r="PEC143" s="30"/>
      <c r="PED143" s="30"/>
      <c r="PEE143" s="30"/>
      <c r="PEF143" s="30"/>
      <c r="PEG143" s="30"/>
      <c r="PEH143" s="30"/>
      <c r="PEI143" s="30"/>
      <c r="PEJ143" s="30"/>
      <c r="PEK143" s="30"/>
      <c r="PEL143" s="30"/>
      <c r="PEM143" s="30"/>
      <c r="PEN143" s="30"/>
      <c r="PEO143" s="30"/>
      <c r="PEP143" s="30"/>
      <c r="PEQ143" s="30"/>
      <c r="PER143" s="30"/>
      <c r="PES143" s="30"/>
      <c r="PET143" s="30"/>
      <c r="PEU143" s="30"/>
      <c r="PEV143" s="30"/>
      <c r="PEW143" s="30"/>
      <c r="PEX143" s="30"/>
      <c r="PEY143" s="30"/>
      <c r="PEZ143" s="30"/>
      <c r="PFA143" s="30"/>
      <c r="PFB143" s="30"/>
      <c r="PFC143" s="30"/>
      <c r="PFD143" s="30"/>
      <c r="PFE143" s="30"/>
      <c r="PFF143" s="30"/>
      <c r="PFG143" s="30"/>
      <c r="PFH143" s="30"/>
      <c r="PFI143" s="30"/>
      <c r="PFJ143" s="30"/>
      <c r="PFK143" s="30"/>
      <c r="PFL143" s="30"/>
      <c r="PFM143" s="30"/>
      <c r="PFN143" s="30"/>
      <c r="PFO143" s="30"/>
      <c r="PFP143" s="30"/>
      <c r="PFQ143" s="30"/>
      <c r="PFR143" s="30"/>
      <c r="PFS143" s="30"/>
      <c r="PFT143" s="30"/>
      <c r="PFU143" s="30"/>
      <c r="PFV143" s="30"/>
      <c r="PFW143" s="30"/>
      <c r="PFX143" s="30"/>
      <c r="PFY143" s="30"/>
      <c r="PFZ143" s="30"/>
      <c r="PGA143" s="30"/>
      <c r="PGB143" s="30"/>
      <c r="PGC143" s="30"/>
      <c r="PGD143" s="30"/>
      <c r="PGE143" s="30"/>
      <c r="PGF143" s="30"/>
      <c r="PGG143" s="30"/>
      <c r="PGH143" s="30"/>
      <c r="PGI143" s="30"/>
      <c r="PGJ143" s="30"/>
      <c r="PGK143" s="30"/>
      <c r="PGL143" s="30"/>
      <c r="PGM143" s="30"/>
      <c r="PGN143" s="30"/>
      <c r="PGO143" s="30"/>
      <c r="PGP143" s="30"/>
      <c r="PGQ143" s="30"/>
      <c r="PGR143" s="30"/>
      <c r="PGS143" s="30"/>
      <c r="PGT143" s="30"/>
      <c r="PGU143" s="30"/>
      <c r="PGV143" s="30"/>
      <c r="PGW143" s="30"/>
      <c r="PGX143" s="30"/>
      <c r="PGY143" s="30"/>
      <c r="PGZ143" s="30"/>
      <c r="PHA143" s="30"/>
      <c r="PHB143" s="30"/>
      <c r="PHC143" s="30"/>
      <c r="PHD143" s="30"/>
      <c r="PHE143" s="30"/>
      <c r="PHF143" s="30"/>
      <c r="PHG143" s="30"/>
      <c r="PHH143" s="30"/>
      <c r="PHI143" s="30"/>
      <c r="PHJ143" s="30"/>
      <c r="PHK143" s="30"/>
      <c r="PHL143" s="30"/>
      <c r="PHM143" s="30"/>
      <c r="PHN143" s="30"/>
      <c r="PHO143" s="30"/>
      <c r="PHP143" s="30"/>
      <c r="PHQ143" s="30"/>
      <c r="PHR143" s="30"/>
      <c r="PHS143" s="30"/>
      <c r="PHT143" s="30"/>
      <c r="PHU143" s="30"/>
      <c r="PHV143" s="30"/>
      <c r="PHW143" s="30"/>
      <c r="PHX143" s="30"/>
      <c r="PHY143" s="30"/>
      <c r="PHZ143" s="30"/>
      <c r="PIA143" s="30"/>
      <c r="PIB143" s="30"/>
      <c r="PIC143" s="30"/>
      <c r="PID143" s="30"/>
      <c r="PIE143" s="30"/>
      <c r="PIF143" s="30"/>
      <c r="PIG143" s="30"/>
      <c r="PIH143" s="30"/>
      <c r="PII143" s="30"/>
      <c r="PIJ143" s="30"/>
      <c r="PIK143" s="30"/>
      <c r="PIL143" s="30"/>
      <c r="PIM143" s="30"/>
      <c r="PIN143" s="30"/>
      <c r="PIO143" s="30"/>
      <c r="PIP143" s="30"/>
      <c r="PIQ143" s="30"/>
      <c r="PIR143" s="30"/>
      <c r="PIS143" s="30"/>
      <c r="PIT143" s="30"/>
      <c r="PIU143" s="30"/>
      <c r="PIV143" s="30"/>
      <c r="PIW143" s="30"/>
      <c r="PIX143" s="30"/>
      <c r="PIY143" s="30"/>
      <c r="PIZ143" s="30"/>
      <c r="PJA143" s="30"/>
      <c r="PJB143" s="30"/>
      <c r="PJC143" s="30"/>
      <c r="PJD143" s="30"/>
      <c r="PJE143" s="30"/>
      <c r="PJF143" s="30"/>
      <c r="PJG143" s="30"/>
      <c r="PJH143" s="30"/>
      <c r="PJI143" s="30"/>
      <c r="PJJ143" s="30"/>
      <c r="PJK143" s="30"/>
      <c r="PJL143" s="30"/>
      <c r="PJM143" s="30"/>
      <c r="PJN143" s="30"/>
      <c r="PJO143" s="30"/>
      <c r="PJP143" s="30"/>
      <c r="PJQ143" s="30"/>
      <c r="PJR143" s="30"/>
      <c r="PJS143" s="30"/>
      <c r="PJT143" s="30"/>
      <c r="PJU143" s="30"/>
      <c r="PJV143" s="30"/>
      <c r="PJW143" s="30"/>
      <c r="PJX143" s="30"/>
      <c r="PJY143" s="30"/>
      <c r="PJZ143" s="30"/>
      <c r="PKA143" s="30"/>
      <c r="PKB143" s="30"/>
      <c r="PKC143" s="30"/>
      <c r="PKD143" s="30"/>
      <c r="PKE143" s="30"/>
      <c r="PKF143" s="30"/>
      <c r="PKG143" s="30"/>
      <c r="PKH143" s="30"/>
      <c r="PKI143" s="30"/>
      <c r="PKJ143" s="30"/>
      <c r="PKK143" s="30"/>
      <c r="PKL143" s="30"/>
      <c r="PKM143" s="30"/>
      <c r="PKN143" s="30"/>
      <c r="PKO143" s="30"/>
      <c r="PKP143" s="30"/>
      <c r="PKQ143" s="30"/>
      <c r="PKR143" s="30"/>
      <c r="PKS143" s="30"/>
      <c r="PKT143" s="30"/>
      <c r="PKU143" s="30"/>
      <c r="PKV143" s="30"/>
      <c r="PKW143" s="30"/>
      <c r="PKX143" s="30"/>
      <c r="PKY143" s="30"/>
      <c r="PKZ143" s="30"/>
      <c r="PLA143" s="30"/>
      <c r="PLB143" s="30"/>
      <c r="PLC143" s="30"/>
      <c r="PLD143" s="30"/>
      <c r="PLE143" s="30"/>
      <c r="PLF143" s="30"/>
      <c r="PLG143" s="30"/>
      <c r="PLH143" s="30"/>
      <c r="PLI143" s="30"/>
      <c r="PLJ143" s="30"/>
      <c r="PLK143" s="30"/>
      <c r="PLL143" s="30"/>
      <c r="PLM143" s="30"/>
      <c r="PLN143" s="30"/>
      <c r="PLO143" s="30"/>
      <c r="PLP143" s="30"/>
      <c r="PLQ143" s="30"/>
      <c r="PLR143" s="30"/>
      <c r="PLS143" s="30"/>
      <c r="PLT143" s="30"/>
      <c r="PLU143" s="30"/>
      <c r="PLV143" s="30"/>
      <c r="PLW143" s="30"/>
      <c r="PLX143" s="30"/>
      <c r="PLY143" s="30"/>
      <c r="PLZ143" s="30"/>
      <c r="PMA143" s="30"/>
      <c r="PMB143" s="30"/>
      <c r="PMC143" s="30"/>
      <c r="PMD143" s="30"/>
      <c r="PME143" s="30"/>
      <c r="PMF143" s="30"/>
      <c r="PMG143" s="30"/>
      <c r="PMH143" s="30"/>
      <c r="PMI143" s="30"/>
      <c r="PMJ143" s="30"/>
      <c r="PMK143" s="30"/>
      <c r="PML143" s="30"/>
      <c r="PMM143" s="30"/>
      <c r="PMN143" s="30"/>
      <c r="PMO143" s="30"/>
      <c r="PMP143" s="30"/>
      <c r="PMQ143" s="30"/>
      <c r="PMR143" s="30"/>
      <c r="PMS143" s="30"/>
      <c r="PMT143" s="30"/>
      <c r="PMU143" s="30"/>
      <c r="PMV143" s="30"/>
      <c r="PMW143" s="30"/>
      <c r="PMX143" s="30"/>
      <c r="PMY143" s="30"/>
      <c r="PMZ143" s="30"/>
      <c r="PNA143" s="30"/>
      <c r="PNB143" s="30"/>
      <c r="PNC143" s="30"/>
      <c r="PND143" s="30"/>
      <c r="PNE143" s="30"/>
      <c r="PNF143" s="30"/>
      <c r="PNG143" s="30"/>
      <c r="PNH143" s="30"/>
      <c r="PNI143" s="30"/>
      <c r="PNJ143" s="30"/>
      <c r="PNK143" s="30"/>
      <c r="PNL143" s="30"/>
      <c r="PNM143" s="30"/>
      <c r="PNN143" s="30"/>
      <c r="PNO143" s="30"/>
      <c r="PNP143" s="30"/>
      <c r="PNQ143" s="30"/>
      <c r="PNR143" s="30"/>
      <c r="PNS143" s="30"/>
      <c r="PNT143" s="30"/>
      <c r="PNU143" s="30"/>
      <c r="PNV143" s="30"/>
      <c r="PNW143" s="30"/>
      <c r="PNX143" s="30"/>
      <c r="PNY143" s="30"/>
      <c r="PNZ143" s="30"/>
      <c r="POA143" s="30"/>
      <c r="POB143" s="30"/>
      <c r="POC143" s="30"/>
      <c r="POD143" s="30"/>
      <c r="POE143" s="30"/>
      <c r="POF143" s="30"/>
      <c r="POG143" s="30"/>
      <c r="POH143" s="30"/>
      <c r="POI143" s="30"/>
      <c r="POJ143" s="30"/>
      <c r="POK143" s="30"/>
      <c r="POL143" s="30"/>
      <c r="POM143" s="30"/>
      <c r="PON143" s="30"/>
      <c r="POO143" s="30"/>
      <c r="POP143" s="30"/>
      <c r="POQ143" s="30"/>
      <c r="POR143" s="30"/>
      <c r="POS143" s="30"/>
      <c r="POT143" s="30"/>
      <c r="POU143" s="30"/>
      <c r="POV143" s="30"/>
      <c r="POW143" s="30"/>
      <c r="POX143" s="30"/>
      <c r="POY143" s="30"/>
      <c r="POZ143" s="30"/>
      <c r="PPA143" s="30"/>
      <c r="PPB143" s="30"/>
      <c r="PPC143" s="30"/>
      <c r="PPD143" s="30"/>
      <c r="PPE143" s="30"/>
      <c r="PPF143" s="30"/>
      <c r="PPG143" s="30"/>
      <c r="PPH143" s="30"/>
      <c r="PPI143" s="30"/>
      <c r="PPJ143" s="30"/>
      <c r="PPK143" s="30"/>
      <c r="PPL143" s="30"/>
      <c r="PPM143" s="30"/>
      <c r="PPN143" s="30"/>
      <c r="PPO143" s="30"/>
      <c r="PPP143" s="30"/>
      <c r="PPQ143" s="30"/>
      <c r="PPR143" s="30"/>
      <c r="PPS143" s="30"/>
      <c r="PPT143" s="30"/>
      <c r="PPU143" s="30"/>
      <c r="PPV143" s="30"/>
      <c r="PPW143" s="30"/>
      <c r="PPX143" s="30"/>
      <c r="PPY143" s="30"/>
      <c r="PPZ143" s="30"/>
      <c r="PQA143" s="30"/>
      <c r="PQB143" s="30"/>
      <c r="PQC143" s="30"/>
      <c r="PQD143" s="30"/>
      <c r="PQE143" s="30"/>
      <c r="PQF143" s="30"/>
      <c r="PQG143" s="30"/>
      <c r="PQH143" s="30"/>
      <c r="PQI143" s="30"/>
      <c r="PQJ143" s="30"/>
      <c r="PQK143" s="30"/>
      <c r="PQL143" s="30"/>
      <c r="PQM143" s="30"/>
      <c r="PQN143" s="30"/>
      <c r="PQO143" s="30"/>
      <c r="PQP143" s="30"/>
      <c r="PQQ143" s="30"/>
      <c r="PQR143" s="30"/>
      <c r="PQS143" s="30"/>
      <c r="PQT143" s="30"/>
      <c r="PQU143" s="30"/>
      <c r="PQV143" s="30"/>
      <c r="PQW143" s="30"/>
      <c r="PQX143" s="30"/>
      <c r="PQY143" s="30"/>
      <c r="PQZ143" s="30"/>
      <c r="PRA143" s="30"/>
      <c r="PRB143" s="30"/>
      <c r="PRC143" s="30"/>
      <c r="PRD143" s="30"/>
      <c r="PRE143" s="30"/>
      <c r="PRF143" s="30"/>
      <c r="PRG143" s="30"/>
      <c r="PRH143" s="30"/>
      <c r="PRI143" s="30"/>
      <c r="PRJ143" s="30"/>
      <c r="PRK143" s="30"/>
      <c r="PRL143" s="30"/>
      <c r="PRM143" s="30"/>
      <c r="PRN143" s="30"/>
      <c r="PRO143" s="30"/>
      <c r="PRP143" s="30"/>
      <c r="PRQ143" s="30"/>
      <c r="PRR143" s="30"/>
      <c r="PRS143" s="30"/>
      <c r="PRT143" s="30"/>
      <c r="PRU143" s="30"/>
      <c r="PRV143" s="30"/>
      <c r="PRW143" s="30"/>
      <c r="PRX143" s="30"/>
      <c r="PRY143" s="30"/>
      <c r="PRZ143" s="30"/>
      <c r="PSA143" s="30"/>
      <c r="PSB143" s="30"/>
      <c r="PSC143" s="30"/>
      <c r="PSD143" s="30"/>
      <c r="PSE143" s="30"/>
      <c r="PSF143" s="30"/>
      <c r="PSG143" s="30"/>
      <c r="PSH143" s="30"/>
      <c r="PSI143" s="30"/>
      <c r="PSJ143" s="30"/>
      <c r="PSK143" s="30"/>
      <c r="PSL143" s="30"/>
      <c r="PSM143" s="30"/>
      <c r="PSN143" s="30"/>
      <c r="PSO143" s="30"/>
      <c r="PSP143" s="30"/>
      <c r="PSQ143" s="30"/>
      <c r="PSR143" s="30"/>
      <c r="PSS143" s="30"/>
      <c r="PST143" s="30"/>
      <c r="PSU143" s="30"/>
      <c r="PSV143" s="30"/>
      <c r="PSW143" s="30"/>
      <c r="PSX143" s="30"/>
      <c r="PSY143" s="30"/>
      <c r="PSZ143" s="30"/>
      <c r="PTA143" s="30"/>
      <c r="PTB143" s="30"/>
      <c r="PTC143" s="30"/>
      <c r="PTD143" s="30"/>
      <c r="PTE143" s="30"/>
      <c r="PTF143" s="30"/>
      <c r="PTG143" s="30"/>
      <c r="PTH143" s="30"/>
      <c r="PTI143" s="30"/>
      <c r="PTJ143" s="30"/>
      <c r="PTK143" s="30"/>
      <c r="PTL143" s="30"/>
      <c r="PTM143" s="30"/>
      <c r="PTN143" s="30"/>
      <c r="PTO143" s="30"/>
      <c r="PTP143" s="30"/>
      <c r="PTQ143" s="30"/>
      <c r="PTR143" s="30"/>
      <c r="PTS143" s="30"/>
      <c r="PTT143" s="30"/>
      <c r="PTU143" s="30"/>
      <c r="PTV143" s="30"/>
      <c r="PTW143" s="30"/>
      <c r="PTX143" s="30"/>
      <c r="PTY143" s="30"/>
      <c r="PTZ143" s="30"/>
      <c r="PUA143" s="30"/>
      <c r="PUB143" s="30"/>
      <c r="PUC143" s="30"/>
      <c r="PUD143" s="30"/>
      <c r="PUE143" s="30"/>
      <c r="PUF143" s="30"/>
      <c r="PUG143" s="30"/>
      <c r="PUH143" s="30"/>
      <c r="PUI143" s="30"/>
      <c r="PUJ143" s="30"/>
      <c r="PUK143" s="30"/>
      <c r="PUL143" s="30"/>
      <c r="PUM143" s="30"/>
      <c r="PUN143" s="30"/>
      <c r="PUO143" s="30"/>
      <c r="PUP143" s="30"/>
      <c r="PUQ143" s="30"/>
      <c r="PUR143" s="30"/>
      <c r="PUS143" s="30"/>
      <c r="PUT143" s="30"/>
      <c r="PUU143" s="30"/>
      <c r="PUV143" s="30"/>
      <c r="PUW143" s="30"/>
      <c r="PUX143" s="30"/>
      <c r="PUY143" s="30"/>
      <c r="PUZ143" s="30"/>
      <c r="PVA143" s="30"/>
      <c r="PVB143" s="30"/>
      <c r="PVC143" s="30"/>
      <c r="PVD143" s="30"/>
      <c r="PVE143" s="30"/>
      <c r="PVF143" s="30"/>
      <c r="PVG143" s="30"/>
      <c r="PVH143" s="30"/>
      <c r="PVI143" s="30"/>
      <c r="PVJ143" s="30"/>
      <c r="PVK143" s="30"/>
      <c r="PVL143" s="30"/>
      <c r="PVM143" s="30"/>
      <c r="PVN143" s="30"/>
      <c r="PVO143" s="30"/>
      <c r="PVP143" s="30"/>
      <c r="PVQ143" s="30"/>
      <c r="PVR143" s="30"/>
      <c r="PVS143" s="30"/>
      <c r="PVT143" s="30"/>
      <c r="PVU143" s="30"/>
      <c r="PVV143" s="30"/>
      <c r="PVW143" s="30"/>
      <c r="PVX143" s="30"/>
      <c r="PVY143" s="30"/>
      <c r="PVZ143" s="30"/>
      <c r="PWA143" s="30"/>
      <c r="PWB143" s="30"/>
      <c r="PWC143" s="30"/>
      <c r="PWD143" s="30"/>
      <c r="PWE143" s="30"/>
      <c r="PWF143" s="30"/>
      <c r="PWG143" s="30"/>
      <c r="PWH143" s="30"/>
      <c r="PWI143" s="30"/>
      <c r="PWJ143" s="30"/>
      <c r="PWK143" s="30"/>
      <c r="PWL143" s="30"/>
      <c r="PWM143" s="30"/>
      <c r="PWN143" s="30"/>
      <c r="PWO143" s="30"/>
      <c r="PWP143" s="30"/>
      <c r="PWQ143" s="30"/>
      <c r="PWR143" s="30"/>
      <c r="PWS143" s="30"/>
      <c r="PWT143" s="30"/>
      <c r="PWU143" s="30"/>
      <c r="PWV143" s="30"/>
      <c r="PWW143" s="30"/>
      <c r="PWX143" s="30"/>
      <c r="PWY143" s="30"/>
      <c r="PWZ143" s="30"/>
      <c r="PXA143" s="30"/>
      <c r="PXB143" s="30"/>
      <c r="PXC143" s="30"/>
      <c r="PXD143" s="30"/>
      <c r="PXE143" s="30"/>
      <c r="PXF143" s="30"/>
      <c r="PXG143" s="30"/>
      <c r="PXH143" s="30"/>
      <c r="PXI143" s="30"/>
      <c r="PXJ143" s="30"/>
      <c r="PXK143" s="30"/>
      <c r="PXL143" s="30"/>
      <c r="PXM143" s="30"/>
      <c r="PXN143" s="30"/>
      <c r="PXO143" s="30"/>
      <c r="PXP143" s="30"/>
      <c r="PXQ143" s="30"/>
      <c r="PXR143" s="30"/>
      <c r="PXS143" s="30"/>
      <c r="PXT143" s="30"/>
      <c r="PXU143" s="30"/>
      <c r="PXV143" s="30"/>
      <c r="PXW143" s="30"/>
      <c r="PXX143" s="30"/>
      <c r="PXY143" s="30"/>
      <c r="PXZ143" s="30"/>
      <c r="PYA143" s="30"/>
      <c r="PYB143" s="30"/>
      <c r="PYC143" s="30"/>
      <c r="PYD143" s="30"/>
      <c r="PYE143" s="30"/>
      <c r="PYF143" s="30"/>
      <c r="PYG143" s="30"/>
      <c r="PYH143" s="30"/>
      <c r="PYI143" s="30"/>
      <c r="PYJ143" s="30"/>
      <c r="PYK143" s="30"/>
      <c r="PYL143" s="30"/>
      <c r="PYM143" s="30"/>
      <c r="PYN143" s="30"/>
      <c r="PYO143" s="30"/>
      <c r="PYP143" s="30"/>
      <c r="PYQ143" s="30"/>
      <c r="PYR143" s="30"/>
      <c r="PYS143" s="30"/>
      <c r="PYT143" s="30"/>
      <c r="PYU143" s="30"/>
      <c r="PYV143" s="30"/>
      <c r="PYW143" s="30"/>
      <c r="PYX143" s="30"/>
      <c r="PYY143" s="30"/>
      <c r="PYZ143" s="30"/>
      <c r="PZA143" s="30"/>
      <c r="PZB143" s="30"/>
      <c r="PZC143" s="30"/>
      <c r="PZD143" s="30"/>
      <c r="PZE143" s="30"/>
      <c r="PZF143" s="30"/>
      <c r="PZG143" s="30"/>
      <c r="PZH143" s="30"/>
      <c r="PZI143" s="30"/>
      <c r="PZJ143" s="30"/>
      <c r="PZK143" s="30"/>
      <c r="PZL143" s="30"/>
      <c r="PZM143" s="30"/>
      <c r="PZN143" s="30"/>
      <c r="PZO143" s="30"/>
      <c r="PZP143" s="30"/>
      <c r="PZQ143" s="30"/>
      <c r="PZR143" s="30"/>
      <c r="PZS143" s="30"/>
      <c r="PZT143" s="30"/>
      <c r="PZU143" s="30"/>
      <c r="PZV143" s="30"/>
      <c r="PZW143" s="30"/>
      <c r="PZX143" s="30"/>
      <c r="PZY143" s="30"/>
      <c r="PZZ143" s="30"/>
      <c r="QAA143" s="30"/>
      <c r="QAB143" s="30"/>
      <c r="QAC143" s="30"/>
      <c r="QAD143" s="30"/>
      <c r="QAE143" s="30"/>
      <c r="QAF143" s="30"/>
      <c r="QAG143" s="30"/>
      <c r="QAH143" s="30"/>
      <c r="QAI143" s="30"/>
      <c r="QAJ143" s="30"/>
      <c r="QAK143" s="30"/>
      <c r="QAL143" s="30"/>
      <c r="QAM143" s="30"/>
      <c r="QAN143" s="30"/>
      <c r="QAO143" s="30"/>
      <c r="QAP143" s="30"/>
      <c r="QAQ143" s="30"/>
      <c r="QAR143" s="30"/>
      <c r="QAS143" s="30"/>
      <c r="QAT143" s="30"/>
      <c r="QAU143" s="30"/>
      <c r="QAV143" s="30"/>
      <c r="QAW143" s="30"/>
      <c r="QAX143" s="30"/>
      <c r="QAY143" s="30"/>
      <c r="QAZ143" s="30"/>
      <c r="QBA143" s="30"/>
      <c r="QBB143" s="30"/>
      <c r="QBC143" s="30"/>
      <c r="QBD143" s="30"/>
      <c r="QBE143" s="30"/>
      <c r="QBF143" s="30"/>
      <c r="QBG143" s="30"/>
      <c r="QBH143" s="30"/>
      <c r="QBI143" s="30"/>
      <c r="QBJ143" s="30"/>
      <c r="QBK143" s="30"/>
      <c r="QBL143" s="30"/>
      <c r="QBM143" s="30"/>
      <c r="QBN143" s="30"/>
      <c r="QBO143" s="30"/>
      <c r="QBP143" s="30"/>
      <c r="QBQ143" s="30"/>
      <c r="QBR143" s="30"/>
      <c r="QBS143" s="30"/>
      <c r="QBT143" s="30"/>
      <c r="QBU143" s="30"/>
      <c r="QBV143" s="30"/>
      <c r="QBW143" s="30"/>
      <c r="QBX143" s="30"/>
      <c r="QBY143" s="30"/>
      <c r="QBZ143" s="30"/>
      <c r="QCA143" s="30"/>
      <c r="QCB143" s="30"/>
      <c r="QCC143" s="30"/>
      <c r="QCD143" s="30"/>
      <c r="QCE143" s="30"/>
      <c r="QCF143" s="30"/>
      <c r="QCG143" s="30"/>
      <c r="QCH143" s="30"/>
      <c r="QCI143" s="30"/>
      <c r="QCJ143" s="30"/>
      <c r="QCK143" s="30"/>
      <c r="QCL143" s="30"/>
      <c r="QCM143" s="30"/>
      <c r="QCN143" s="30"/>
      <c r="QCO143" s="30"/>
      <c r="QCP143" s="30"/>
      <c r="QCQ143" s="30"/>
      <c r="QCR143" s="30"/>
      <c r="QCS143" s="30"/>
      <c r="QCT143" s="30"/>
      <c r="QCU143" s="30"/>
      <c r="QCV143" s="30"/>
      <c r="QCW143" s="30"/>
      <c r="QCX143" s="30"/>
      <c r="QCY143" s="30"/>
      <c r="QCZ143" s="30"/>
      <c r="QDA143" s="30"/>
      <c r="QDB143" s="30"/>
      <c r="QDC143" s="30"/>
      <c r="QDD143" s="30"/>
      <c r="QDE143" s="30"/>
      <c r="QDF143" s="30"/>
      <c r="QDG143" s="30"/>
      <c r="QDH143" s="30"/>
      <c r="QDI143" s="30"/>
      <c r="QDJ143" s="30"/>
      <c r="QDK143" s="30"/>
      <c r="QDL143" s="30"/>
      <c r="QDM143" s="30"/>
      <c r="QDN143" s="30"/>
      <c r="QDO143" s="30"/>
      <c r="QDP143" s="30"/>
      <c r="QDQ143" s="30"/>
      <c r="QDR143" s="30"/>
      <c r="QDS143" s="30"/>
      <c r="QDT143" s="30"/>
      <c r="QDU143" s="30"/>
      <c r="QDV143" s="30"/>
      <c r="QDW143" s="30"/>
      <c r="QDX143" s="30"/>
      <c r="QDY143" s="30"/>
      <c r="QDZ143" s="30"/>
      <c r="QEA143" s="30"/>
      <c r="QEB143" s="30"/>
      <c r="QEC143" s="30"/>
      <c r="QED143" s="30"/>
      <c r="QEE143" s="30"/>
      <c r="QEF143" s="30"/>
      <c r="QEG143" s="30"/>
      <c r="QEH143" s="30"/>
      <c r="QEI143" s="30"/>
      <c r="QEJ143" s="30"/>
      <c r="QEK143" s="30"/>
      <c r="QEL143" s="30"/>
      <c r="QEM143" s="30"/>
      <c r="QEN143" s="30"/>
      <c r="QEO143" s="30"/>
      <c r="QEP143" s="30"/>
      <c r="QEQ143" s="30"/>
      <c r="QER143" s="30"/>
      <c r="QES143" s="30"/>
      <c r="QET143" s="30"/>
      <c r="QEU143" s="30"/>
      <c r="QEV143" s="30"/>
      <c r="QEW143" s="30"/>
      <c r="QEX143" s="30"/>
      <c r="QEY143" s="30"/>
      <c r="QEZ143" s="30"/>
      <c r="QFA143" s="30"/>
      <c r="QFB143" s="30"/>
      <c r="QFC143" s="30"/>
      <c r="QFD143" s="30"/>
      <c r="QFE143" s="30"/>
      <c r="QFF143" s="30"/>
      <c r="QFG143" s="30"/>
      <c r="QFH143" s="30"/>
      <c r="QFI143" s="30"/>
      <c r="QFJ143" s="30"/>
      <c r="QFK143" s="30"/>
      <c r="QFL143" s="30"/>
      <c r="QFM143" s="30"/>
      <c r="QFN143" s="30"/>
      <c r="QFO143" s="30"/>
      <c r="QFP143" s="30"/>
      <c r="QFQ143" s="30"/>
      <c r="QFR143" s="30"/>
      <c r="QFS143" s="30"/>
      <c r="QFT143" s="30"/>
      <c r="QFU143" s="30"/>
      <c r="QFV143" s="30"/>
      <c r="QFW143" s="30"/>
      <c r="QFX143" s="30"/>
      <c r="QFY143" s="30"/>
      <c r="QFZ143" s="30"/>
      <c r="QGA143" s="30"/>
      <c r="QGB143" s="30"/>
      <c r="QGC143" s="30"/>
      <c r="QGD143" s="30"/>
      <c r="QGE143" s="30"/>
      <c r="QGF143" s="30"/>
      <c r="QGG143" s="30"/>
      <c r="QGH143" s="30"/>
      <c r="QGI143" s="30"/>
      <c r="QGJ143" s="30"/>
      <c r="QGK143" s="30"/>
      <c r="QGL143" s="30"/>
      <c r="QGM143" s="30"/>
      <c r="QGN143" s="30"/>
      <c r="QGO143" s="30"/>
      <c r="QGP143" s="30"/>
      <c r="QGQ143" s="30"/>
      <c r="QGR143" s="30"/>
      <c r="QGS143" s="30"/>
      <c r="QGT143" s="30"/>
      <c r="QGU143" s="30"/>
      <c r="QGV143" s="30"/>
      <c r="QGW143" s="30"/>
      <c r="QGX143" s="30"/>
      <c r="QGY143" s="30"/>
      <c r="QGZ143" s="30"/>
      <c r="QHA143" s="30"/>
      <c r="QHB143" s="30"/>
      <c r="QHC143" s="30"/>
      <c r="QHD143" s="30"/>
      <c r="QHE143" s="30"/>
      <c r="QHF143" s="30"/>
      <c r="QHG143" s="30"/>
      <c r="QHH143" s="30"/>
      <c r="QHI143" s="30"/>
      <c r="QHJ143" s="30"/>
      <c r="QHK143" s="30"/>
      <c r="QHL143" s="30"/>
      <c r="QHM143" s="30"/>
      <c r="QHN143" s="30"/>
      <c r="QHO143" s="30"/>
      <c r="QHP143" s="30"/>
      <c r="QHQ143" s="30"/>
      <c r="QHR143" s="30"/>
      <c r="QHS143" s="30"/>
      <c r="QHT143" s="30"/>
      <c r="QHU143" s="30"/>
      <c r="QHV143" s="30"/>
      <c r="QHW143" s="30"/>
      <c r="QHX143" s="30"/>
      <c r="QHY143" s="30"/>
      <c r="QHZ143" s="30"/>
      <c r="QIA143" s="30"/>
      <c r="QIB143" s="30"/>
      <c r="QIC143" s="30"/>
      <c r="QID143" s="30"/>
      <c r="QIE143" s="30"/>
      <c r="QIF143" s="30"/>
      <c r="QIG143" s="30"/>
      <c r="QIH143" s="30"/>
      <c r="QII143" s="30"/>
      <c r="QIJ143" s="30"/>
      <c r="QIK143" s="30"/>
      <c r="QIL143" s="30"/>
      <c r="QIM143" s="30"/>
      <c r="QIN143" s="30"/>
      <c r="QIO143" s="30"/>
      <c r="QIP143" s="30"/>
      <c r="QIQ143" s="30"/>
      <c r="QIR143" s="30"/>
      <c r="QIS143" s="30"/>
      <c r="QIT143" s="30"/>
      <c r="QIU143" s="30"/>
      <c r="QIV143" s="30"/>
      <c r="QIW143" s="30"/>
      <c r="QIX143" s="30"/>
      <c r="QIY143" s="30"/>
      <c r="QIZ143" s="30"/>
      <c r="QJA143" s="30"/>
      <c r="QJB143" s="30"/>
      <c r="QJC143" s="30"/>
      <c r="QJD143" s="30"/>
      <c r="QJE143" s="30"/>
      <c r="QJF143" s="30"/>
      <c r="QJG143" s="30"/>
      <c r="QJH143" s="30"/>
      <c r="QJI143" s="30"/>
      <c r="QJJ143" s="30"/>
      <c r="QJK143" s="30"/>
      <c r="QJL143" s="30"/>
      <c r="QJM143" s="30"/>
      <c r="QJN143" s="30"/>
      <c r="QJO143" s="30"/>
      <c r="QJP143" s="30"/>
      <c r="QJQ143" s="30"/>
      <c r="QJR143" s="30"/>
      <c r="QJS143" s="30"/>
      <c r="QJT143" s="30"/>
      <c r="QJU143" s="30"/>
      <c r="QJV143" s="30"/>
      <c r="QJW143" s="30"/>
      <c r="QJX143" s="30"/>
      <c r="QJY143" s="30"/>
      <c r="QJZ143" s="30"/>
      <c r="QKA143" s="30"/>
      <c r="QKB143" s="30"/>
      <c r="QKC143" s="30"/>
      <c r="QKD143" s="30"/>
      <c r="QKE143" s="30"/>
      <c r="QKF143" s="30"/>
      <c r="QKG143" s="30"/>
      <c r="QKH143" s="30"/>
      <c r="QKI143" s="30"/>
      <c r="QKJ143" s="30"/>
      <c r="QKK143" s="30"/>
      <c r="QKL143" s="30"/>
      <c r="QKM143" s="30"/>
      <c r="QKN143" s="30"/>
      <c r="QKO143" s="30"/>
      <c r="QKP143" s="30"/>
      <c r="QKQ143" s="30"/>
      <c r="QKR143" s="30"/>
      <c r="QKS143" s="30"/>
      <c r="QKT143" s="30"/>
      <c r="QKU143" s="30"/>
      <c r="QKV143" s="30"/>
      <c r="QKW143" s="30"/>
      <c r="QKX143" s="30"/>
      <c r="QKY143" s="30"/>
      <c r="QKZ143" s="30"/>
      <c r="QLA143" s="30"/>
      <c r="QLB143" s="30"/>
      <c r="QLC143" s="30"/>
      <c r="QLD143" s="30"/>
      <c r="QLE143" s="30"/>
      <c r="QLF143" s="30"/>
      <c r="QLG143" s="30"/>
      <c r="QLH143" s="30"/>
      <c r="QLI143" s="30"/>
      <c r="QLJ143" s="30"/>
      <c r="QLK143" s="30"/>
      <c r="QLL143" s="30"/>
      <c r="QLM143" s="30"/>
      <c r="QLN143" s="30"/>
      <c r="QLO143" s="30"/>
      <c r="QLP143" s="30"/>
      <c r="QLQ143" s="30"/>
      <c r="QLR143" s="30"/>
      <c r="QLS143" s="30"/>
      <c r="QLT143" s="30"/>
      <c r="QLU143" s="30"/>
      <c r="QLV143" s="30"/>
      <c r="QLW143" s="30"/>
      <c r="QLX143" s="30"/>
      <c r="QLY143" s="30"/>
      <c r="QLZ143" s="30"/>
      <c r="QMA143" s="30"/>
      <c r="QMB143" s="30"/>
      <c r="QMC143" s="30"/>
      <c r="QMD143" s="30"/>
      <c r="QME143" s="30"/>
      <c r="QMF143" s="30"/>
      <c r="QMG143" s="30"/>
      <c r="QMH143" s="30"/>
      <c r="QMI143" s="30"/>
      <c r="QMJ143" s="30"/>
      <c r="QMK143" s="30"/>
      <c r="QML143" s="30"/>
      <c r="QMM143" s="30"/>
      <c r="QMN143" s="30"/>
      <c r="QMO143" s="30"/>
      <c r="QMP143" s="30"/>
      <c r="QMQ143" s="30"/>
      <c r="QMR143" s="30"/>
      <c r="QMS143" s="30"/>
      <c r="QMT143" s="30"/>
      <c r="QMU143" s="30"/>
      <c r="QMV143" s="30"/>
      <c r="QMW143" s="30"/>
      <c r="QMX143" s="30"/>
      <c r="QMY143" s="30"/>
      <c r="QMZ143" s="30"/>
      <c r="QNA143" s="30"/>
      <c r="QNB143" s="30"/>
      <c r="QNC143" s="30"/>
      <c r="QND143" s="30"/>
      <c r="QNE143" s="30"/>
      <c r="QNF143" s="30"/>
      <c r="QNG143" s="30"/>
      <c r="QNH143" s="30"/>
      <c r="QNI143" s="30"/>
      <c r="QNJ143" s="30"/>
      <c r="QNK143" s="30"/>
      <c r="QNL143" s="30"/>
      <c r="QNM143" s="30"/>
      <c r="QNN143" s="30"/>
      <c r="QNO143" s="30"/>
      <c r="QNP143" s="30"/>
      <c r="QNQ143" s="30"/>
      <c r="QNR143" s="30"/>
      <c r="QNS143" s="30"/>
      <c r="QNT143" s="30"/>
      <c r="QNU143" s="30"/>
      <c r="QNV143" s="30"/>
      <c r="QNW143" s="30"/>
      <c r="QNX143" s="30"/>
      <c r="QNY143" s="30"/>
      <c r="QNZ143" s="30"/>
      <c r="QOA143" s="30"/>
      <c r="QOB143" s="30"/>
      <c r="QOC143" s="30"/>
      <c r="QOD143" s="30"/>
      <c r="QOE143" s="30"/>
      <c r="QOF143" s="30"/>
      <c r="QOG143" s="30"/>
      <c r="QOH143" s="30"/>
      <c r="QOI143" s="30"/>
      <c r="QOJ143" s="30"/>
      <c r="QOK143" s="30"/>
      <c r="QOL143" s="30"/>
      <c r="QOM143" s="30"/>
      <c r="QON143" s="30"/>
      <c r="QOO143" s="30"/>
      <c r="QOP143" s="30"/>
      <c r="QOQ143" s="30"/>
      <c r="QOR143" s="30"/>
      <c r="QOS143" s="30"/>
      <c r="QOT143" s="30"/>
      <c r="QOU143" s="30"/>
      <c r="QOV143" s="30"/>
      <c r="QOW143" s="30"/>
      <c r="QOX143" s="30"/>
      <c r="QOY143" s="30"/>
      <c r="QOZ143" s="30"/>
      <c r="QPA143" s="30"/>
      <c r="QPB143" s="30"/>
      <c r="QPC143" s="30"/>
      <c r="QPD143" s="30"/>
      <c r="QPE143" s="30"/>
      <c r="QPF143" s="30"/>
      <c r="QPG143" s="30"/>
      <c r="QPH143" s="30"/>
      <c r="QPI143" s="30"/>
      <c r="QPJ143" s="30"/>
      <c r="QPK143" s="30"/>
      <c r="QPL143" s="30"/>
      <c r="QPM143" s="30"/>
      <c r="QPN143" s="30"/>
      <c r="QPO143" s="30"/>
      <c r="QPP143" s="30"/>
      <c r="QPQ143" s="30"/>
      <c r="QPR143" s="30"/>
      <c r="QPS143" s="30"/>
      <c r="QPT143" s="30"/>
      <c r="QPU143" s="30"/>
      <c r="QPV143" s="30"/>
      <c r="QPW143" s="30"/>
      <c r="QPX143" s="30"/>
      <c r="QPY143" s="30"/>
      <c r="QPZ143" s="30"/>
      <c r="QQA143" s="30"/>
      <c r="QQB143" s="30"/>
      <c r="QQC143" s="30"/>
      <c r="QQD143" s="30"/>
      <c r="QQE143" s="30"/>
      <c r="QQF143" s="30"/>
      <c r="QQG143" s="30"/>
      <c r="QQH143" s="30"/>
      <c r="QQI143" s="30"/>
      <c r="QQJ143" s="30"/>
      <c r="QQK143" s="30"/>
      <c r="QQL143" s="30"/>
      <c r="QQM143" s="30"/>
      <c r="QQN143" s="30"/>
      <c r="QQO143" s="30"/>
      <c r="QQP143" s="30"/>
      <c r="QQQ143" s="30"/>
      <c r="QQR143" s="30"/>
      <c r="QQS143" s="30"/>
      <c r="QQT143" s="30"/>
      <c r="QQU143" s="30"/>
      <c r="QQV143" s="30"/>
      <c r="QQW143" s="30"/>
      <c r="QQX143" s="30"/>
      <c r="QQY143" s="30"/>
      <c r="QQZ143" s="30"/>
      <c r="QRA143" s="30"/>
      <c r="QRB143" s="30"/>
      <c r="QRC143" s="30"/>
      <c r="QRD143" s="30"/>
      <c r="QRE143" s="30"/>
      <c r="QRF143" s="30"/>
      <c r="QRG143" s="30"/>
      <c r="QRH143" s="30"/>
      <c r="QRI143" s="30"/>
      <c r="QRJ143" s="30"/>
      <c r="QRK143" s="30"/>
      <c r="QRL143" s="30"/>
      <c r="QRM143" s="30"/>
      <c r="QRN143" s="30"/>
      <c r="QRO143" s="30"/>
      <c r="QRP143" s="30"/>
      <c r="QRQ143" s="30"/>
      <c r="QRR143" s="30"/>
      <c r="QRS143" s="30"/>
      <c r="QRT143" s="30"/>
      <c r="QRU143" s="30"/>
      <c r="QRV143" s="30"/>
      <c r="QRW143" s="30"/>
      <c r="QRX143" s="30"/>
      <c r="QRY143" s="30"/>
      <c r="QRZ143" s="30"/>
      <c r="QSA143" s="30"/>
      <c r="QSB143" s="30"/>
      <c r="QSC143" s="30"/>
      <c r="QSD143" s="30"/>
      <c r="QSE143" s="30"/>
      <c r="QSF143" s="30"/>
      <c r="QSG143" s="30"/>
      <c r="QSH143" s="30"/>
      <c r="QSI143" s="30"/>
      <c r="QSJ143" s="30"/>
      <c r="QSK143" s="30"/>
      <c r="QSL143" s="30"/>
      <c r="QSM143" s="30"/>
      <c r="QSN143" s="30"/>
      <c r="QSO143" s="30"/>
      <c r="QSP143" s="30"/>
      <c r="QSQ143" s="30"/>
      <c r="QSR143" s="30"/>
      <c r="QSS143" s="30"/>
      <c r="QST143" s="30"/>
      <c r="QSU143" s="30"/>
      <c r="QSV143" s="30"/>
      <c r="QSW143" s="30"/>
      <c r="QSX143" s="30"/>
      <c r="QSY143" s="30"/>
      <c r="QSZ143" s="30"/>
      <c r="QTA143" s="30"/>
      <c r="QTB143" s="30"/>
      <c r="QTC143" s="30"/>
      <c r="QTD143" s="30"/>
      <c r="QTE143" s="30"/>
      <c r="QTF143" s="30"/>
      <c r="QTG143" s="30"/>
      <c r="QTH143" s="30"/>
      <c r="QTI143" s="30"/>
      <c r="QTJ143" s="30"/>
      <c r="QTK143" s="30"/>
      <c r="QTL143" s="30"/>
      <c r="QTM143" s="30"/>
      <c r="QTN143" s="30"/>
      <c r="QTO143" s="30"/>
      <c r="QTP143" s="30"/>
      <c r="QTQ143" s="30"/>
      <c r="QTR143" s="30"/>
      <c r="QTS143" s="30"/>
      <c r="QTT143" s="30"/>
      <c r="QTU143" s="30"/>
      <c r="QTV143" s="30"/>
      <c r="QTW143" s="30"/>
      <c r="QTX143" s="30"/>
      <c r="QTY143" s="30"/>
      <c r="QTZ143" s="30"/>
      <c r="QUA143" s="30"/>
      <c r="QUB143" s="30"/>
      <c r="QUC143" s="30"/>
      <c r="QUD143" s="30"/>
      <c r="QUE143" s="30"/>
      <c r="QUF143" s="30"/>
      <c r="QUG143" s="30"/>
      <c r="QUH143" s="30"/>
      <c r="QUI143" s="30"/>
      <c r="QUJ143" s="30"/>
      <c r="QUK143" s="30"/>
      <c r="QUL143" s="30"/>
      <c r="QUM143" s="30"/>
      <c r="QUN143" s="30"/>
      <c r="QUO143" s="30"/>
      <c r="QUP143" s="30"/>
      <c r="QUQ143" s="30"/>
      <c r="QUR143" s="30"/>
      <c r="QUS143" s="30"/>
      <c r="QUT143" s="30"/>
      <c r="QUU143" s="30"/>
      <c r="QUV143" s="30"/>
      <c r="QUW143" s="30"/>
      <c r="QUX143" s="30"/>
      <c r="QUY143" s="30"/>
      <c r="QUZ143" s="30"/>
      <c r="QVA143" s="30"/>
      <c r="QVB143" s="30"/>
      <c r="QVC143" s="30"/>
      <c r="QVD143" s="30"/>
      <c r="QVE143" s="30"/>
      <c r="QVF143" s="30"/>
      <c r="QVG143" s="30"/>
      <c r="QVH143" s="30"/>
      <c r="QVI143" s="30"/>
      <c r="QVJ143" s="30"/>
      <c r="QVK143" s="30"/>
      <c r="QVL143" s="30"/>
      <c r="QVM143" s="30"/>
      <c r="QVN143" s="30"/>
      <c r="QVO143" s="30"/>
      <c r="QVP143" s="30"/>
      <c r="QVQ143" s="30"/>
      <c r="QVR143" s="30"/>
      <c r="QVS143" s="30"/>
      <c r="QVT143" s="30"/>
      <c r="QVU143" s="30"/>
      <c r="QVV143" s="30"/>
      <c r="QVW143" s="30"/>
      <c r="QVX143" s="30"/>
      <c r="QVY143" s="30"/>
      <c r="QVZ143" s="30"/>
      <c r="QWA143" s="30"/>
      <c r="QWB143" s="30"/>
      <c r="QWC143" s="30"/>
      <c r="QWD143" s="30"/>
      <c r="QWE143" s="30"/>
      <c r="QWF143" s="30"/>
      <c r="QWG143" s="30"/>
      <c r="QWH143" s="30"/>
      <c r="QWI143" s="30"/>
      <c r="QWJ143" s="30"/>
      <c r="QWK143" s="30"/>
      <c r="QWL143" s="30"/>
      <c r="QWM143" s="30"/>
      <c r="QWN143" s="30"/>
      <c r="QWO143" s="30"/>
      <c r="QWP143" s="30"/>
      <c r="QWQ143" s="30"/>
      <c r="QWR143" s="30"/>
      <c r="QWS143" s="30"/>
      <c r="QWT143" s="30"/>
      <c r="QWU143" s="30"/>
      <c r="QWV143" s="30"/>
      <c r="QWW143" s="30"/>
      <c r="QWX143" s="30"/>
      <c r="QWY143" s="30"/>
      <c r="QWZ143" s="30"/>
      <c r="QXA143" s="30"/>
      <c r="QXB143" s="30"/>
      <c r="QXC143" s="30"/>
      <c r="QXD143" s="30"/>
      <c r="QXE143" s="30"/>
      <c r="QXF143" s="30"/>
      <c r="QXG143" s="30"/>
      <c r="QXH143" s="30"/>
      <c r="QXI143" s="30"/>
      <c r="QXJ143" s="30"/>
      <c r="QXK143" s="30"/>
      <c r="QXL143" s="30"/>
      <c r="QXM143" s="30"/>
      <c r="QXN143" s="30"/>
      <c r="QXO143" s="30"/>
      <c r="QXP143" s="30"/>
      <c r="QXQ143" s="30"/>
      <c r="QXR143" s="30"/>
      <c r="QXS143" s="30"/>
      <c r="QXT143" s="30"/>
      <c r="QXU143" s="30"/>
      <c r="QXV143" s="30"/>
      <c r="QXW143" s="30"/>
      <c r="QXX143" s="30"/>
      <c r="QXY143" s="30"/>
      <c r="QXZ143" s="30"/>
      <c r="QYA143" s="30"/>
      <c r="QYB143" s="30"/>
      <c r="QYC143" s="30"/>
      <c r="QYD143" s="30"/>
      <c r="QYE143" s="30"/>
      <c r="QYF143" s="30"/>
      <c r="QYG143" s="30"/>
      <c r="QYH143" s="30"/>
      <c r="QYI143" s="30"/>
      <c r="QYJ143" s="30"/>
      <c r="QYK143" s="30"/>
      <c r="QYL143" s="30"/>
      <c r="QYM143" s="30"/>
      <c r="QYN143" s="30"/>
      <c r="QYO143" s="30"/>
      <c r="QYP143" s="30"/>
      <c r="QYQ143" s="30"/>
      <c r="QYR143" s="30"/>
      <c r="QYS143" s="30"/>
      <c r="QYT143" s="30"/>
      <c r="QYU143" s="30"/>
      <c r="QYV143" s="30"/>
      <c r="QYW143" s="30"/>
      <c r="QYX143" s="30"/>
      <c r="QYY143" s="30"/>
      <c r="QYZ143" s="30"/>
      <c r="QZA143" s="30"/>
      <c r="QZB143" s="30"/>
      <c r="QZC143" s="30"/>
      <c r="QZD143" s="30"/>
      <c r="QZE143" s="30"/>
      <c r="QZF143" s="30"/>
      <c r="QZG143" s="30"/>
      <c r="QZH143" s="30"/>
      <c r="QZI143" s="30"/>
      <c r="QZJ143" s="30"/>
      <c r="QZK143" s="30"/>
      <c r="QZL143" s="30"/>
      <c r="QZM143" s="30"/>
      <c r="QZN143" s="30"/>
      <c r="QZO143" s="30"/>
      <c r="QZP143" s="30"/>
      <c r="QZQ143" s="30"/>
      <c r="QZR143" s="30"/>
      <c r="QZS143" s="30"/>
      <c r="QZT143" s="30"/>
      <c r="QZU143" s="30"/>
      <c r="QZV143" s="30"/>
      <c r="QZW143" s="30"/>
      <c r="QZX143" s="30"/>
      <c r="QZY143" s="30"/>
      <c r="QZZ143" s="30"/>
      <c r="RAA143" s="30"/>
      <c r="RAB143" s="30"/>
      <c r="RAC143" s="30"/>
      <c r="RAD143" s="30"/>
      <c r="RAE143" s="30"/>
      <c r="RAF143" s="30"/>
      <c r="RAG143" s="30"/>
      <c r="RAH143" s="30"/>
      <c r="RAI143" s="30"/>
      <c r="RAJ143" s="30"/>
      <c r="RAK143" s="30"/>
      <c r="RAL143" s="30"/>
      <c r="RAM143" s="30"/>
      <c r="RAN143" s="30"/>
      <c r="RAO143" s="30"/>
      <c r="RAP143" s="30"/>
      <c r="RAQ143" s="30"/>
      <c r="RAR143" s="30"/>
      <c r="RAS143" s="30"/>
      <c r="RAT143" s="30"/>
      <c r="RAU143" s="30"/>
      <c r="RAV143" s="30"/>
      <c r="RAW143" s="30"/>
      <c r="RAX143" s="30"/>
      <c r="RAY143" s="30"/>
      <c r="RAZ143" s="30"/>
      <c r="RBA143" s="30"/>
      <c r="RBB143" s="30"/>
      <c r="RBC143" s="30"/>
      <c r="RBD143" s="30"/>
      <c r="RBE143" s="30"/>
      <c r="RBF143" s="30"/>
      <c r="RBG143" s="30"/>
      <c r="RBH143" s="30"/>
      <c r="RBI143" s="30"/>
      <c r="RBJ143" s="30"/>
      <c r="RBK143" s="30"/>
      <c r="RBL143" s="30"/>
      <c r="RBM143" s="30"/>
      <c r="RBN143" s="30"/>
      <c r="RBO143" s="30"/>
      <c r="RBP143" s="30"/>
      <c r="RBQ143" s="30"/>
      <c r="RBR143" s="30"/>
      <c r="RBS143" s="30"/>
      <c r="RBT143" s="30"/>
      <c r="RBU143" s="30"/>
      <c r="RBV143" s="30"/>
      <c r="RBW143" s="30"/>
      <c r="RBX143" s="30"/>
      <c r="RBY143" s="30"/>
      <c r="RBZ143" s="30"/>
      <c r="RCA143" s="30"/>
      <c r="RCB143" s="30"/>
      <c r="RCC143" s="30"/>
      <c r="RCD143" s="30"/>
      <c r="RCE143" s="30"/>
      <c r="RCF143" s="30"/>
      <c r="RCG143" s="30"/>
      <c r="RCH143" s="30"/>
      <c r="RCI143" s="30"/>
      <c r="RCJ143" s="30"/>
      <c r="RCK143" s="30"/>
      <c r="RCL143" s="30"/>
      <c r="RCM143" s="30"/>
      <c r="RCN143" s="30"/>
      <c r="RCO143" s="30"/>
      <c r="RCP143" s="30"/>
      <c r="RCQ143" s="30"/>
      <c r="RCR143" s="30"/>
      <c r="RCS143" s="30"/>
      <c r="RCT143" s="30"/>
      <c r="RCU143" s="30"/>
      <c r="RCV143" s="30"/>
      <c r="RCW143" s="30"/>
      <c r="RCX143" s="30"/>
      <c r="RCY143" s="30"/>
      <c r="RCZ143" s="30"/>
      <c r="RDA143" s="30"/>
      <c r="RDB143" s="30"/>
      <c r="RDC143" s="30"/>
      <c r="RDD143" s="30"/>
      <c r="RDE143" s="30"/>
      <c r="RDF143" s="30"/>
      <c r="RDG143" s="30"/>
      <c r="RDH143" s="30"/>
      <c r="RDI143" s="30"/>
      <c r="RDJ143" s="30"/>
      <c r="RDK143" s="30"/>
      <c r="RDL143" s="30"/>
      <c r="RDM143" s="30"/>
      <c r="RDN143" s="30"/>
      <c r="RDO143" s="30"/>
      <c r="RDP143" s="30"/>
      <c r="RDQ143" s="30"/>
      <c r="RDR143" s="30"/>
      <c r="RDS143" s="30"/>
      <c r="RDT143" s="30"/>
      <c r="RDU143" s="30"/>
      <c r="RDV143" s="30"/>
      <c r="RDW143" s="30"/>
      <c r="RDX143" s="30"/>
      <c r="RDY143" s="30"/>
      <c r="RDZ143" s="30"/>
      <c r="REA143" s="30"/>
      <c r="REB143" s="30"/>
      <c r="REC143" s="30"/>
      <c r="RED143" s="30"/>
      <c r="REE143" s="30"/>
      <c r="REF143" s="30"/>
      <c r="REG143" s="30"/>
      <c r="REH143" s="30"/>
      <c r="REI143" s="30"/>
      <c r="REJ143" s="30"/>
      <c r="REK143" s="30"/>
      <c r="REL143" s="30"/>
      <c r="REM143" s="30"/>
      <c r="REN143" s="30"/>
      <c r="REO143" s="30"/>
      <c r="REP143" s="30"/>
      <c r="REQ143" s="30"/>
      <c r="RER143" s="30"/>
      <c r="RES143" s="30"/>
      <c r="RET143" s="30"/>
      <c r="REU143" s="30"/>
      <c r="REV143" s="30"/>
      <c r="REW143" s="30"/>
      <c r="REX143" s="30"/>
      <c r="REY143" s="30"/>
      <c r="REZ143" s="30"/>
      <c r="RFA143" s="30"/>
      <c r="RFB143" s="30"/>
      <c r="RFC143" s="30"/>
      <c r="RFD143" s="30"/>
      <c r="RFE143" s="30"/>
      <c r="RFF143" s="30"/>
      <c r="RFG143" s="30"/>
      <c r="RFH143" s="30"/>
      <c r="RFI143" s="30"/>
      <c r="RFJ143" s="30"/>
      <c r="RFK143" s="30"/>
      <c r="RFL143" s="30"/>
      <c r="RFM143" s="30"/>
      <c r="RFN143" s="30"/>
      <c r="RFO143" s="30"/>
      <c r="RFP143" s="30"/>
      <c r="RFQ143" s="30"/>
      <c r="RFR143" s="30"/>
      <c r="RFS143" s="30"/>
      <c r="RFT143" s="30"/>
      <c r="RFU143" s="30"/>
      <c r="RFV143" s="30"/>
      <c r="RFW143" s="30"/>
      <c r="RFX143" s="30"/>
      <c r="RFY143" s="30"/>
      <c r="RFZ143" s="30"/>
      <c r="RGA143" s="30"/>
      <c r="RGB143" s="30"/>
      <c r="RGC143" s="30"/>
      <c r="RGD143" s="30"/>
      <c r="RGE143" s="30"/>
      <c r="RGF143" s="30"/>
      <c r="RGG143" s="30"/>
      <c r="RGH143" s="30"/>
      <c r="RGI143" s="30"/>
      <c r="RGJ143" s="30"/>
      <c r="RGK143" s="30"/>
      <c r="RGL143" s="30"/>
      <c r="RGM143" s="30"/>
      <c r="RGN143" s="30"/>
      <c r="RGO143" s="30"/>
      <c r="RGP143" s="30"/>
      <c r="RGQ143" s="30"/>
      <c r="RGR143" s="30"/>
      <c r="RGS143" s="30"/>
      <c r="RGT143" s="30"/>
      <c r="RGU143" s="30"/>
      <c r="RGV143" s="30"/>
      <c r="RGW143" s="30"/>
      <c r="RGX143" s="30"/>
      <c r="RGY143" s="30"/>
      <c r="RGZ143" s="30"/>
      <c r="RHA143" s="30"/>
      <c r="RHB143" s="30"/>
      <c r="RHC143" s="30"/>
      <c r="RHD143" s="30"/>
      <c r="RHE143" s="30"/>
      <c r="RHF143" s="30"/>
      <c r="RHG143" s="30"/>
      <c r="RHH143" s="30"/>
      <c r="RHI143" s="30"/>
      <c r="RHJ143" s="30"/>
      <c r="RHK143" s="30"/>
      <c r="RHL143" s="30"/>
      <c r="RHM143" s="30"/>
      <c r="RHN143" s="30"/>
      <c r="RHO143" s="30"/>
      <c r="RHP143" s="30"/>
      <c r="RHQ143" s="30"/>
      <c r="RHR143" s="30"/>
      <c r="RHS143" s="30"/>
      <c r="RHT143" s="30"/>
      <c r="RHU143" s="30"/>
      <c r="RHV143" s="30"/>
      <c r="RHW143" s="30"/>
      <c r="RHX143" s="30"/>
      <c r="RHY143" s="30"/>
      <c r="RHZ143" s="30"/>
      <c r="RIA143" s="30"/>
      <c r="RIB143" s="30"/>
      <c r="RIC143" s="30"/>
      <c r="RID143" s="30"/>
      <c r="RIE143" s="30"/>
      <c r="RIF143" s="30"/>
      <c r="RIG143" s="30"/>
      <c r="RIH143" s="30"/>
      <c r="RII143" s="30"/>
      <c r="RIJ143" s="30"/>
      <c r="RIK143" s="30"/>
      <c r="RIL143" s="30"/>
      <c r="RIM143" s="30"/>
      <c r="RIN143" s="30"/>
      <c r="RIO143" s="30"/>
      <c r="RIP143" s="30"/>
      <c r="RIQ143" s="30"/>
      <c r="RIR143" s="30"/>
      <c r="RIS143" s="30"/>
      <c r="RIT143" s="30"/>
      <c r="RIU143" s="30"/>
      <c r="RIV143" s="30"/>
      <c r="RIW143" s="30"/>
      <c r="RIX143" s="30"/>
      <c r="RIY143" s="30"/>
      <c r="RIZ143" s="30"/>
      <c r="RJA143" s="30"/>
      <c r="RJB143" s="30"/>
      <c r="RJC143" s="30"/>
      <c r="RJD143" s="30"/>
      <c r="RJE143" s="30"/>
      <c r="RJF143" s="30"/>
      <c r="RJG143" s="30"/>
      <c r="RJH143" s="30"/>
      <c r="RJI143" s="30"/>
      <c r="RJJ143" s="30"/>
      <c r="RJK143" s="30"/>
      <c r="RJL143" s="30"/>
      <c r="RJM143" s="30"/>
      <c r="RJN143" s="30"/>
      <c r="RJO143" s="30"/>
      <c r="RJP143" s="30"/>
      <c r="RJQ143" s="30"/>
      <c r="RJR143" s="30"/>
      <c r="RJS143" s="30"/>
      <c r="RJT143" s="30"/>
      <c r="RJU143" s="30"/>
      <c r="RJV143" s="30"/>
      <c r="RJW143" s="30"/>
      <c r="RJX143" s="30"/>
      <c r="RJY143" s="30"/>
      <c r="RJZ143" s="30"/>
      <c r="RKA143" s="30"/>
      <c r="RKB143" s="30"/>
      <c r="RKC143" s="30"/>
      <c r="RKD143" s="30"/>
      <c r="RKE143" s="30"/>
      <c r="RKF143" s="30"/>
      <c r="RKG143" s="30"/>
      <c r="RKH143" s="30"/>
      <c r="RKI143" s="30"/>
      <c r="RKJ143" s="30"/>
      <c r="RKK143" s="30"/>
      <c r="RKL143" s="30"/>
      <c r="RKM143" s="30"/>
      <c r="RKN143" s="30"/>
      <c r="RKO143" s="30"/>
      <c r="RKP143" s="30"/>
      <c r="RKQ143" s="30"/>
      <c r="RKR143" s="30"/>
      <c r="RKS143" s="30"/>
      <c r="RKT143" s="30"/>
      <c r="RKU143" s="30"/>
      <c r="RKV143" s="30"/>
      <c r="RKW143" s="30"/>
      <c r="RKX143" s="30"/>
      <c r="RKY143" s="30"/>
      <c r="RKZ143" s="30"/>
      <c r="RLA143" s="30"/>
      <c r="RLB143" s="30"/>
      <c r="RLC143" s="30"/>
      <c r="RLD143" s="30"/>
      <c r="RLE143" s="30"/>
      <c r="RLF143" s="30"/>
      <c r="RLG143" s="30"/>
      <c r="RLH143" s="30"/>
      <c r="RLI143" s="30"/>
      <c r="RLJ143" s="30"/>
      <c r="RLK143" s="30"/>
      <c r="RLL143" s="30"/>
      <c r="RLM143" s="30"/>
      <c r="RLN143" s="30"/>
      <c r="RLO143" s="30"/>
      <c r="RLP143" s="30"/>
      <c r="RLQ143" s="30"/>
      <c r="RLR143" s="30"/>
      <c r="RLS143" s="30"/>
      <c r="RLT143" s="30"/>
      <c r="RLU143" s="30"/>
      <c r="RLV143" s="30"/>
      <c r="RLW143" s="30"/>
      <c r="RLX143" s="30"/>
      <c r="RLY143" s="30"/>
      <c r="RLZ143" s="30"/>
      <c r="RMA143" s="30"/>
      <c r="RMB143" s="30"/>
      <c r="RMC143" s="30"/>
      <c r="RMD143" s="30"/>
      <c r="RME143" s="30"/>
      <c r="RMF143" s="30"/>
      <c r="RMG143" s="30"/>
      <c r="RMH143" s="30"/>
      <c r="RMI143" s="30"/>
      <c r="RMJ143" s="30"/>
      <c r="RMK143" s="30"/>
      <c r="RML143" s="30"/>
      <c r="RMM143" s="30"/>
      <c r="RMN143" s="30"/>
      <c r="RMO143" s="30"/>
      <c r="RMP143" s="30"/>
      <c r="RMQ143" s="30"/>
      <c r="RMR143" s="30"/>
      <c r="RMS143" s="30"/>
      <c r="RMT143" s="30"/>
      <c r="RMU143" s="30"/>
      <c r="RMV143" s="30"/>
      <c r="RMW143" s="30"/>
      <c r="RMX143" s="30"/>
      <c r="RMY143" s="30"/>
      <c r="RMZ143" s="30"/>
      <c r="RNA143" s="30"/>
      <c r="RNB143" s="30"/>
      <c r="RNC143" s="30"/>
      <c r="RND143" s="30"/>
      <c r="RNE143" s="30"/>
      <c r="RNF143" s="30"/>
      <c r="RNG143" s="30"/>
      <c r="RNH143" s="30"/>
      <c r="RNI143" s="30"/>
      <c r="RNJ143" s="30"/>
      <c r="RNK143" s="30"/>
      <c r="RNL143" s="30"/>
      <c r="RNM143" s="30"/>
      <c r="RNN143" s="30"/>
      <c r="RNO143" s="30"/>
      <c r="RNP143" s="30"/>
      <c r="RNQ143" s="30"/>
      <c r="RNR143" s="30"/>
      <c r="RNS143" s="30"/>
      <c r="RNT143" s="30"/>
      <c r="RNU143" s="30"/>
      <c r="RNV143" s="30"/>
      <c r="RNW143" s="30"/>
      <c r="RNX143" s="30"/>
      <c r="RNY143" s="30"/>
      <c r="RNZ143" s="30"/>
      <c r="ROA143" s="30"/>
      <c r="ROB143" s="30"/>
      <c r="ROC143" s="30"/>
      <c r="ROD143" s="30"/>
      <c r="ROE143" s="30"/>
      <c r="ROF143" s="30"/>
      <c r="ROG143" s="30"/>
      <c r="ROH143" s="30"/>
      <c r="ROI143" s="30"/>
      <c r="ROJ143" s="30"/>
      <c r="ROK143" s="30"/>
      <c r="ROL143" s="30"/>
      <c r="ROM143" s="30"/>
      <c r="RON143" s="30"/>
      <c r="ROO143" s="30"/>
      <c r="ROP143" s="30"/>
      <c r="ROQ143" s="30"/>
      <c r="ROR143" s="30"/>
      <c r="ROS143" s="30"/>
      <c r="ROT143" s="30"/>
      <c r="ROU143" s="30"/>
      <c r="ROV143" s="30"/>
      <c r="ROW143" s="30"/>
      <c r="ROX143" s="30"/>
      <c r="ROY143" s="30"/>
      <c r="ROZ143" s="30"/>
      <c r="RPA143" s="30"/>
      <c r="RPB143" s="30"/>
      <c r="RPC143" s="30"/>
      <c r="RPD143" s="30"/>
      <c r="RPE143" s="30"/>
      <c r="RPF143" s="30"/>
      <c r="RPG143" s="30"/>
      <c r="RPH143" s="30"/>
      <c r="RPI143" s="30"/>
      <c r="RPJ143" s="30"/>
      <c r="RPK143" s="30"/>
      <c r="RPL143" s="30"/>
      <c r="RPM143" s="30"/>
      <c r="RPN143" s="30"/>
      <c r="RPO143" s="30"/>
      <c r="RPP143" s="30"/>
      <c r="RPQ143" s="30"/>
      <c r="RPR143" s="30"/>
      <c r="RPS143" s="30"/>
      <c r="RPT143" s="30"/>
      <c r="RPU143" s="30"/>
      <c r="RPV143" s="30"/>
      <c r="RPW143" s="30"/>
      <c r="RPX143" s="30"/>
      <c r="RPY143" s="30"/>
      <c r="RPZ143" s="30"/>
      <c r="RQA143" s="30"/>
      <c r="RQB143" s="30"/>
      <c r="RQC143" s="30"/>
      <c r="RQD143" s="30"/>
      <c r="RQE143" s="30"/>
      <c r="RQF143" s="30"/>
      <c r="RQG143" s="30"/>
      <c r="RQH143" s="30"/>
      <c r="RQI143" s="30"/>
      <c r="RQJ143" s="30"/>
      <c r="RQK143" s="30"/>
      <c r="RQL143" s="30"/>
      <c r="RQM143" s="30"/>
      <c r="RQN143" s="30"/>
      <c r="RQO143" s="30"/>
      <c r="RQP143" s="30"/>
      <c r="RQQ143" s="30"/>
      <c r="RQR143" s="30"/>
      <c r="RQS143" s="30"/>
      <c r="RQT143" s="30"/>
      <c r="RQU143" s="30"/>
      <c r="RQV143" s="30"/>
      <c r="RQW143" s="30"/>
      <c r="RQX143" s="30"/>
      <c r="RQY143" s="30"/>
      <c r="RQZ143" s="30"/>
      <c r="RRA143" s="30"/>
      <c r="RRB143" s="30"/>
      <c r="RRC143" s="30"/>
      <c r="RRD143" s="30"/>
      <c r="RRE143" s="30"/>
      <c r="RRF143" s="30"/>
      <c r="RRG143" s="30"/>
      <c r="RRH143" s="30"/>
      <c r="RRI143" s="30"/>
      <c r="RRJ143" s="30"/>
      <c r="RRK143" s="30"/>
      <c r="RRL143" s="30"/>
      <c r="RRM143" s="30"/>
      <c r="RRN143" s="30"/>
      <c r="RRO143" s="30"/>
      <c r="RRP143" s="30"/>
      <c r="RRQ143" s="30"/>
      <c r="RRR143" s="30"/>
      <c r="RRS143" s="30"/>
      <c r="RRT143" s="30"/>
      <c r="RRU143" s="30"/>
      <c r="RRV143" s="30"/>
      <c r="RRW143" s="30"/>
      <c r="RRX143" s="30"/>
      <c r="RRY143" s="30"/>
      <c r="RRZ143" s="30"/>
      <c r="RSA143" s="30"/>
      <c r="RSB143" s="30"/>
      <c r="RSC143" s="30"/>
      <c r="RSD143" s="30"/>
      <c r="RSE143" s="30"/>
      <c r="RSF143" s="30"/>
      <c r="RSG143" s="30"/>
      <c r="RSH143" s="30"/>
      <c r="RSI143" s="30"/>
      <c r="RSJ143" s="30"/>
      <c r="RSK143" s="30"/>
      <c r="RSL143" s="30"/>
      <c r="RSM143" s="30"/>
      <c r="RSN143" s="30"/>
      <c r="RSO143" s="30"/>
      <c r="RSP143" s="30"/>
      <c r="RSQ143" s="30"/>
      <c r="RSR143" s="30"/>
      <c r="RSS143" s="30"/>
      <c r="RST143" s="30"/>
      <c r="RSU143" s="30"/>
      <c r="RSV143" s="30"/>
      <c r="RSW143" s="30"/>
      <c r="RSX143" s="30"/>
      <c r="RSY143" s="30"/>
      <c r="RSZ143" s="30"/>
      <c r="RTA143" s="30"/>
      <c r="RTB143" s="30"/>
      <c r="RTC143" s="30"/>
      <c r="RTD143" s="30"/>
      <c r="RTE143" s="30"/>
      <c r="RTF143" s="30"/>
      <c r="RTG143" s="30"/>
      <c r="RTH143" s="30"/>
      <c r="RTI143" s="30"/>
      <c r="RTJ143" s="30"/>
      <c r="RTK143" s="30"/>
      <c r="RTL143" s="30"/>
      <c r="RTM143" s="30"/>
      <c r="RTN143" s="30"/>
      <c r="RTO143" s="30"/>
      <c r="RTP143" s="30"/>
      <c r="RTQ143" s="30"/>
      <c r="RTR143" s="30"/>
      <c r="RTS143" s="30"/>
      <c r="RTT143" s="30"/>
      <c r="RTU143" s="30"/>
      <c r="RTV143" s="30"/>
      <c r="RTW143" s="30"/>
      <c r="RTX143" s="30"/>
      <c r="RTY143" s="30"/>
      <c r="RTZ143" s="30"/>
      <c r="RUA143" s="30"/>
      <c r="RUB143" s="30"/>
      <c r="RUC143" s="30"/>
      <c r="RUD143" s="30"/>
      <c r="RUE143" s="30"/>
      <c r="RUF143" s="30"/>
      <c r="RUG143" s="30"/>
      <c r="RUH143" s="30"/>
      <c r="RUI143" s="30"/>
      <c r="RUJ143" s="30"/>
      <c r="RUK143" s="30"/>
      <c r="RUL143" s="30"/>
      <c r="RUM143" s="30"/>
      <c r="RUN143" s="30"/>
      <c r="RUO143" s="30"/>
      <c r="RUP143" s="30"/>
      <c r="RUQ143" s="30"/>
      <c r="RUR143" s="30"/>
      <c r="RUS143" s="30"/>
      <c r="RUT143" s="30"/>
      <c r="RUU143" s="30"/>
      <c r="RUV143" s="30"/>
      <c r="RUW143" s="30"/>
      <c r="RUX143" s="30"/>
      <c r="RUY143" s="30"/>
      <c r="RUZ143" s="30"/>
      <c r="RVA143" s="30"/>
      <c r="RVB143" s="30"/>
      <c r="RVC143" s="30"/>
      <c r="RVD143" s="30"/>
      <c r="RVE143" s="30"/>
      <c r="RVF143" s="30"/>
      <c r="RVG143" s="30"/>
      <c r="RVH143" s="30"/>
      <c r="RVI143" s="30"/>
      <c r="RVJ143" s="30"/>
      <c r="RVK143" s="30"/>
      <c r="RVL143" s="30"/>
      <c r="RVM143" s="30"/>
      <c r="RVN143" s="30"/>
      <c r="RVO143" s="30"/>
      <c r="RVP143" s="30"/>
      <c r="RVQ143" s="30"/>
      <c r="RVR143" s="30"/>
      <c r="RVS143" s="30"/>
      <c r="RVT143" s="30"/>
      <c r="RVU143" s="30"/>
      <c r="RVV143" s="30"/>
      <c r="RVW143" s="30"/>
      <c r="RVX143" s="30"/>
      <c r="RVY143" s="30"/>
      <c r="RVZ143" s="30"/>
      <c r="RWA143" s="30"/>
      <c r="RWB143" s="30"/>
      <c r="RWC143" s="30"/>
      <c r="RWD143" s="30"/>
      <c r="RWE143" s="30"/>
      <c r="RWF143" s="30"/>
      <c r="RWG143" s="30"/>
      <c r="RWH143" s="30"/>
      <c r="RWI143" s="30"/>
      <c r="RWJ143" s="30"/>
      <c r="RWK143" s="30"/>
      <c r="RWL143" s="30"/>
      <c r="RWM143" s="30"/>
      <c r="RWN143" s="30"/>
      <c r="RWO143" s="30"/>
      <c r="RWP143" s="30"/>
      <c r="RWQ143" s="30"/>
      <c r="RWR143" s="30"/>
      <c r="RWS143" s="30"/>
      <c r="RWT143" s="30"/>
      <c r="RWU143" s="30"/>
      <c r="RWV143" s="30"/>
      <c r="RWW143" s="30"/>
      <c r="RWX143" s="30"/>
      <c r="RWY143" s="30"/>
      <c r="RWZ143" s="30"/>
      <c r="RXA143" s="30"/>
      <c r="RXB143" s="30"/>
      <c r="RXC143" s="30"/>
      <c r="RXD143" s="30"/>
      <c r="RXE143" s="30"/>
      <c r="RXF143" s="30"/>
      <c r="RXG143" s="30"/>
      <c r="RXH143" s="30"/>
      <c r="RXI143" s="30"/>
      <c r="RXJ143" s="30"/>
      <c r="RXK143" s="30"/>
      <c r="RXL143" s="30"/>
      <c r="RXM143" s="30"/>
      <c r="RXN143" s="30"/>
      <c r="RXO143" s="30"/>
      <c r="RXP143" s="30"/>
      <c r="RXQ143" s="30"/>
      <c r="RXR143" s="30"/>
      <c r="RXS143" s="30"/>
      <c r="RXT143" s="30"/>
      <c r="RXU143" s="30"/>
      <c r="RXV143" s="30"/>
      <c r="RXW143" s="30"/>
      <c r="RXX143" s="30"/>
      <c r="RXY143" s="30"/>
      <c r="RXZ143" s="30"/>
      <c r="RYA143" s="30"/>
      <c r="RYB143" s="30"/>
      <c r="RYC143" s="30"/>
      <c r="RYD143" s="30"/>
      <c r="RYE143" s="30"/>
      <c r="RYF143" s="30"/>
      <c r="RYG143" s="30"/>
      <c r="RYH143" s="30"/>
      <c r="RYI143" s="30"/>
      <c r="RYJ143" s="30"/>
      <c r="RYK143" s="30"/>
      <c r="RYL143" s="30"/>
      <c r="RYM143" s="30"/>
      <c r="RYN143" s="30"/>
      <c r="RYO143" s="30"/>
      <c r="RYP143" s="30"/>
      <c r="RYQ143" s="30"/>
      <c r="RYR143" s="30"/>
      <c r="RYS143" s="30"/>
      <c r="RYT143" s="30"/>
      <c r="RYU143" s="30"/>
      <c r="RYV143" s="30"/>
      <c r="RYW143" s="30"/>
      <c r="RYX143" s="30"/>
      <c r="RYY143" s="30"/>
      <c r="RYZ143" s="30"/>
      <c r="RZA143" s="30"/>
      <c r="RZB143" s="30"/>
      <c r="RZC143" s="30"/>
      <c r="RZD143" s="30"/>
      <c r="RZE143" s="30"/>
      <c r="RZF143" s="30"/>
      <c r="RZG143" s="30"/>
      <c r="RZH143" s="30"/>
      <c r="RZI143" s="30"/>
      <c r="RZJ143" s="30"/>
      <c r="RZK143" s="30"/>
      <c r="RZL143" s="30"/>
      <c r="RZM143" s="30"/>
      <c r="RZN143" s="30"/>
      <c r="RZO143" s="30"/>
      <c r="RZP143" s="30"/>
      <c r="RZQ143" s="30"/>
      <c r="RZR143" s="30"/>
      <c r="RZS143" s="30"/>
      <c r="RZT143" s="30"/>
      <c r="RZU143" s="30"/>
      <c r="RZV143" s="30"/>
      <c r="RZW143" s="30"/>
      <c r="RZX143" s="30"/>
      <c r="RZY143" s="30"/>
      <c r="RZZ143" s="30"/>
      <c r="SAA143" s="30"/>
      <c r="SAB143" s="30"/>
      <c r="SAC143" s="30"/>
      <c r="SAD143" s="30"/>
      <c r="SAE143" s="30"/>
      <c r="SAF143" s="30"/>
      <c r="SAG143" s="30"/>
      <c r="SAH143" s="30"/>
      <c r="SAI143" s="30"/>
      <c r="SAJ143" s="30"/>
      <c r="SAK143" s="30"/>
      <c r="SAL143" s="30"/>
      <c r="SAM143" s="30"/>
      <c r="SAN143" s="30"/>
      <c r="SAO143" s="30"/>
      <c r="SAP143" s="30"/>
      <c r="SAQ143" s="30"/>
      <c r="SAR143" s="30"/>
      <c r="SAS143" s="30"/>
      <c r="SAT143" s="30"/>
      <c r="SAU143" s="30"/>
      <c r="SAV143" s="30"/>
      <c r="SAW143" s="30"/>
      <c r="SAX143" s="30"/>
      <c r="SAY143" s="30"/>
      <c r="SAZ143" s="30"/>
      <c r="SBA143" s="30"/>
      <c r="SBB143" s="30"/>
      <c r="SBC143" s="30"/>
      <c r="SBD143" s="30"/>
      <c r="SBE143" s="30"/>
      <c r="SBF143" s="30"/>
      <c r="SBG143" s="30"/>
      <c r="SBH143" s="30"/>
      <c r="SBI143" s="30"/>
      <c r="SBJ143" s="30"/>
      <c r="SBK143" s="30"/>
      <c r="SBL143" s="30"/>
      <c r="SBM143" s="30"/>
      <c r="SBN143" s="30"/>
      <c r="SBO143" s="30"/>
      <c r="SBP143" s="30"/>
      <c r="SBQ143" s="30"/>
      <c r="SBR143" s="30"/>
      <c r="SBS143" s="30"/>
      <c r="SBT143" s="30"/>
      <c r="SBU143" s="30"/>
      <c r="SBV143" s="30"/>
      <c r="SBW143" s="30"/>
      <c r="SBX143" s="30"/>
      <c r="SBY143" s="30"/>
      <c r="SBZ143" s="30"/>
      <c r="SCA143" s="30"/>
      <c r="SCB143" s="30"/>
      <c r="SCC143" s="30"/>
      <c r="SCD143" s="30"/>
      <c r="SCE143" s="30"/>
      <c r="SCF143" s="30"/>
      <c r="SCG143" s="30"/>
      <c r="SCH143" s="30"/>
      <c r="SCI143" s="30"/>
      <c r="SCJ143" s="30"/>
      <c r="SCK143" s="30"/>
      <c r="SCL143" s="30"/>
      <c r="SCM143" s="30"/>
      <c r="SCN143" s="30"/>
      <c r="SCO143" s="30"/>
      <c r="SCP143" s="30"/>
      <c r="SCQ143" s="30"/>
      <c r="SCR143" s="30"/>
      <c r="SCS143" s="30"/>
      <c r="SCT143" s="30"/>
      <c r="SCU143" s="30"/>
      <c r="SCV143" s="30"/>
      <c r="SCW143" s="30"/>
      <c r="SCX143" s="30"/>
      <c r="SCY143" s="30"/>
      <c r="SCZ143" s="30"/>
      <c r="SDA143" s="30"/>
      <c r="SDB143" s="30"/>
      <c r="SDC143" s="30"/>
      <c r="SDD143" s="30"/>
      <c r="SDE143" s="30"/>
      <c r="SDF143" s="30"/>
      <c r="SDG143" s="30"/>
      <c r="SDH143" s="30"/>
      <c r="SDI143" s="30"/>
      <c r="SDJ143" s="30"/>
      <c r="SDK143" s="30"/>
      <c r="SDL143" s="30"/>
      <c r="SDM143" s="30"/>
      <c r="SDN143" s="30"/>
      <c r="SDO143" s="30"/>
      <c r="SDP143" s="30"/>
      <c r="SDQ143" s="30"/>
      <c r="SDR143" s="30"/>
      <c r="SDS143" s="30"/>
      <c r="SDT143" s="30"/>
      <c r="SDU143" s="30"/>
      <c r="SDV143" s="30"/>
      <c r="SDW143" s="30"/>
      <c r="SDX143" s="30"/>
      <c r="SDY143" s="30"/>
      <c r="SDZ143" s="30"/>
      <c r="SEA143" s="30"/>
      <c r="SEB143" s="30"/>
      <c r="SEC143" s="30"/>
      <c r="SED143" s="30"/>
      <c r="SEE143" s="30"/>
      <c r="SEF143" s="30"/>
      <c r="SEG143" s="30"/>
      <c r="SEH143" s="30"/>
      <c r="SEI143" s="30"/>
      <c r="SEJ143" s="30"/>
      <c r="SEK143" s="30"/>
      <c r="SEL143" s="30"/>
      <c r="SEM143" s="30"/>
      <c r="SEN143" s="30"/>
      <c r="SEO143" s="30"/>
      <c r="SEP143" s="30"/>
      <c r="SEQ143" s="30"/>
      <c r="SER143" s="30"/>
      <c r="SES143" s="30"/>
      <c r="SET143" s="30"/>
      <c r="SEU143" s="30"/>
      <c r="SEV143" s="30"/>
      <c r="SEW143" s="30"/>
      <c r="SEX143" s="30"/>
      <c r="SEY143" s="30"/>
      <c r="SEZ143" s="30"/>
      <c r="SFA143" s="30"/>
      <c r="SFB143" s="30"/>
      <c r="SFC143" s="30"/>
      <c r="SFD143" s="30"/>
      <c r="SFE143" s="30"/>
      <c r="SFF143" s="30"/>
      <c r="SFG143" s="30"/>
      <c r="SFH143" s="30"/>
      <c r="SFI143" s="30"/>
      <c r="SFJ143" s="30"/>
      <c r="SFK143" s="30"/>
      <c r="SFL143" s="30"/>
      <c r="SFM143" s="30"/>
      <c r="SFN143" s="30"/>
      <c r="SFO143" s="30"/>
      <c r="SFP143" s="30"/>
      <c r="SFQ143" s="30"/>
      <c r="SFR143" s="30"/>
      <c r="SFS143" s="30"/>
      <c r="SFT143" s="30"/>
      <c r="SFU143" s="30"/>
      <c r="SFV143" s="30"/>
      <c r="SFW143" s="30"/>
      <c r="SFX143" s="30"/>
      <c r="SFY143" s="30"/>
      <c r="SFZ143" s="30"/>
      <c r="SGA143" s="30"/>
      <c r="SGB143" s="30"/>
      <c r="SGC143" s="30"/>
      <c r="SGD143" s="30"/>
      <c r="SGE143" s="30"/>
      <c r="SGF143" s="30"/>
      <c r="SGG143" s="30"/>
      <c r="SGH143" s="30"/>
      <c r="SGI143" s="30"/>
      <c r="SGJ143" s="30"/>
      <c r="SGK143" s="30"/>
      <c r="SGL143" s="30"/>
      <c r="SGM143" s="30"/>
      <c r="SGN143" s="30"/>
      <c r="SGO143" s="30"/>
      <c r="SGP143" s="30"/>
      <c r="SGQ143" s="30"/>
      <c r="SGR143" s="30"/>
      <c r="SGS143" s="30"/>
      <c r="SGT143" s="30"/>
      <c r="SGU143" s="30"/>
      <c r="SGV143" s="30"/>
      <c r="SGW143" s="30"/>
      <c r="SGX143" s="30"/>
      <c r="SGY143" s="30"/>
      <c r="SGZ143" s="30"/>
      <c r="SHA143" s="30"/>
      <c r="SHB143" s="30"/>
      <c r="SHC143" s="30"/>
      <c r="SHD143" s="30"/>
      <c r="SHE143" s="30"/>
      <c r="SHF143" s="30"/>
      <c r="SHG143" s="30"/>
      <c r="SHH143" s="30"/>
      <c r="SHI143" s="30"/>
      <c r="SHJ143" s="30"/>
      <c r="SHK143" s="30"/>
      <c r="SHL143" s="30"/>
      <c r="SHM143" s="30"/>
      <c r="SHN143" s="30"/>
      <c r="SHO143" s="30"/>
      <c r="SHP143" s="30"/>
      <c r="SHQ143" s="30"/>
      <c r="SHR143" s="30"/>
      <c r="SHS143" s="30"/>
      <c r="SHT143" s="30"/>
      <c r="SHU143" s="30"/>
      <c r="SHV143" s="30"/>
      <c r="SHW143" s="30"/>
      <c r="SHX143" s="30"/>
      <c r="SHY143" s="30"/>
      <c r="SHZ143" s="30"/>
      <c r="SIA143" s="30"/>
      <c r="SIB143" s="30"/>
      <c r="SIC143" s="30"/>
      <c r="SID143" s="30"/>
      <c r="SIE143" s="30"/>
      <c r="SIF143" s="30"/>
      <c r="SIG143" s="30"/>
      <c r="SIH143" s="30"/>
      <c r="SII143" s="30"/>
      <c r="SIJ143" s="30"/>
      <c r="SIK143" s="30"/>
      <c r="SIL143" s="30"/>
      <c r="SIM143" s="30"/>
      <c r="SIN143" s="30"/>
      <c r="SIO143" s="30"/>
      <c r="SIP143" s="30"/>
      <c r="SIQ143" s="30"/>
      <c r="SIR143" s="30"/>
      <c r="SIS143" s="30"/>
      <c r="SIT143" s="30"/>
      <c r="SIU143" s="30"/>
      <c r="SIV143" s="30"/>
      <c r="SIW143" s="30"/>
      <c r="SIX143" s="30"/>
      <c r="SIY143" s="30"/>
      <c r="SIZ143" s="30"/>
      <c r="SJA143" s="30"/>
      <c r="SJB143" s="30"/>
      <c r="SJC143" s="30"/>
      <c r="SJD143" s="30"/>
      <c r="SJE143" s="30"/>
      <c r="SJF143" s="30"/>
      <c r="SJG143" s="30"/>
      <c r="SJH143" s="30"/>
      <c r="SJI143" s="30"/>
      <c r="SJJ143" s="30"/>
      <c r="SJK143" s="30"/>
      <c r="SJL143" s="30"/>
      <c r="SJM143" s="30"/>
      <c r="SJN143" s="30"/>
      <c r="SJO143" s="30"/>
      <c r="SJP143" s="30"/>
      <c r="SJQ143" s="30"/>
      <c r="SJR143" s="30"/>
      <c r="SJS143" s="30"/>
      <c r="SJT143" s="30"/>
      <c r="SJU143" s="30"/>
      <c r="SJV143" s="30"/>
      <c r="SJW143" s="30"/>
      <c r="SJX143" s="30"/>
      <c r="SJY143" s="30"/>
      <c r="SJZ143" s="30"/>
      <c r="SKA143" s="30"/>
      <c r="SKB143" s="30"/>
      <c r="SKC143" s="30"/>
      <c r="SKD143" s="30"/>
      <c r="SKE143" s="30"/>
      <c r="SKF143" s="30"/>
      <c r="SKG143" s="30"/>
      <c r="SKH143" s="30"/>
      <c r="SKI143" s="30"/>
      <c r="SKJ143" s="30"/>
      <c r="SKK143" s="30"/>
      <c r="SKL143" s="30"/>
      <c r="SKM143" s="30"/>
      <c r="SKN143" s="30"/>
      <c r="SKO143" s="30"/>
      <c r="SKP143" s="30"/>
      <c r="SKQ143" s="30"/>
      <c r="SKR143" s="30"/>
      <c r="SKS143" s="30"/>
      <c r="SKT143" s="30"/>
      <c r="SKU143" s="30"/>
      <c r="SKV143" s="30"/>
      <c r="SKW143" s="30"/>
      <c r="SKX143" s="30"/>
      <c r="SKY143" s="30"/>
      <c r="SKZ143" s="30"/>
      <c r="SLA143" s="30"/>
      <c r="SLB143" s="30"/>
      <c r="SLC143" s="30"/>
      <c r="SLD143" s="30"/>
      <c r="SLE143" s="30"/>
      <c r="SLF143" s="30"/>
      <c r="SLG143" s="30"/>
      <c r="SLH143" s="30"/>
      <c r="SLI143" s="30"/>
      <c r="SLJ143" s="30"/>
      <c r="SLK143" s="30"/>
      <c r="SLL143" s="30"/>
      <c r="SLM143" s="30"/>
      <c r="SLN143" s="30"/>
      <c r="SLO143" s="30"/>
      <c r="SLP143" s="30"/>
      <c r="SLQ143" s="30"/>
      <c r="SLR143" s="30"/>
      <c r="SLS143" s="30"/>
      <c r="SLT143" s="30"/>
      <c r="SLU143" s="30"/>
      <c r="SLV143" s="30"/>
      <c r="SLW143" s="30"/>
      <c r="SLX143" s="30"/>
      <c r="SLY143" s="30"/>
      <c r="SLZ143" s="30"/>
      <c r="SMA143" s="30"/>
      <c r="SMB143" s="30"/>
      <c r="SMC143" s="30"/>
      <c r="SMD143" s="30"/>
      <c r="SME143" s="30"/>
      <c r="SMF143" s="30"/>
      <c r="SMG143" s="30"/>
      <c r="SMH143" s="30"/>
      <c r="SMI143" s="30"/>
      <c r="SMJ143" s="30"/>
      <c r="SMK143" s="30"/>
      <c r="SML143" s="30"/>
      <c r="SMM143" s="30"/>
      <c r="SMN143" s="30"/>
      <c r="SMO143" s="30"/>
      <c r="SMP143" s="30"/>
      <c r="SMQ143" s="30"/>
      <c r="SMR143" s="30"/>
      <c r="SMS143" s="30"/>
      <c r="SMT143" s="30"/>
      <c r="SMU143" s="30"/>
      <c r="SMV143" s="30"/>
      <c r="SMW143" s="30"/>
      <c r="SMX143" s="30"/>
      <c r="SMY143" s="30"/>
      <c r="SMZ143" s="30"/>
      <c r="SNA143" s="30"/>
      <c r="SNB143" s="30"/>
      <c r="SNC143" s="30"/>
      <c r="SND143" s="30"/>
      <c r="SNE143" s="30"/>
      <c r="SNF143" s="30"/>
      <c r="SNG143" s="30"/>
      <c r="SNH143" s="30"/>
      <c r="SNI143" s="30"/>
      <c r="SNJ143" s="30"/>
      <c r="SNK143" s="30"/>
      <c r="SNL143" s="30"/>
      <c r="SNM143" s="30"/>
      <c r="SNN143" s="30"/>
      <c r="SNO143" s="30"/>
      <c r="SNP143" s="30"/>
      <c r="SNQ143" s="30"/>
      <c r="SNR143" s="30"/>
      <c r="SNS143" s="30"/>
      <c r="SNT143" s="30"/>
      <c r="SNU143" s="30"/>
      <c r="SNV143" s="30"/>
      <c r="SNW143" s="30"/>
      <c r="SNX143" s="30"/>
      <c r="SNY143" s="30"/>
      <c r="SNZ143" s="30"/>
      <c r="SOA143" s="30"/>
      <c r="SOB143" s="30"/>
      <c r="SOC143" s="30"/>
      <c r="SOD143" s="30"/>
      <c r="SOE143" s="30"/>
      <c r="SOF143" s="30"/>
      <c r="SOG143" s="30"/>
      <c r="SOH143" s="30"/>
      <c r="SOI143" s="30"/>
      <c r="SOJ143" s="30"/>
      <c r="SOK143" s="30"/>
      <c r="SOL143" s="30"/>
      <c r="SOM143" s="30"/>
      <c r="SON143" s="30"/>
      <c r="SOO143" s="30"/>
      <c r="SOP143" s="30"/>
      <c r="SOQ143" s="30"/>
      <c r="SOR143" s="30"/>
      <c r="SOS143" s="30"/>
      <c r="SOT143" s="30"/>
      <c r="SOU143" s="30"/>
      <c r="SOV143" s="30"/>
      <c r="SOW143" s="30"/>
      <c r="SOX143" s="30"/>
      <c r="SOY143" s="30"/>
      <c r="SOZ143" s="30"/>
      <c r="SPA143" s="30"/>
      <c r="SPB143" s="30"/>
      <c r="SPC143" s="30"/>
      <c r="SPD143" s="30"/>
      <c r="SPE143" s="30"/>
      <c r="SPF143" s="30"/>
      <c r="SPG143" s="30"/>
      <c r="SPH143" s="30"/>
      <c r="SPI143" s="30"/>
      <c r="SPJ143" s="30"/>
      <c r="SPK143" s="30"/>
      <c r="SPL143" s="30"/>
      <c r="SPM143" s="30"/>
      <c r="SPN143" s="30"/>
      <c r="SPO143" s="30"/>
      <c r="SPP143" s="30"/>
      <c r="SPQ143" s="30"/>
      <c r="SPR143" s="30"/>
      <c r="SPS143" s="30"/>
      <c r="SPT143" s="30"/>
      <c r="SPU143" s="30"/>
      <c r="SPV143" s="30"/>
      <c r="SPW143" s="30"/>
      <c r="SPX143" s="30"/>
      <c r="SPY143" s="30"/>
      <c r="SPZ143" s="30"/>
      <c r="SQA143" s="30"/>
      <c r="SQB143" s="30"/>
      <c r="SQC143" s="30"/>
      <c r="SQD143" s="30"/>
      <c r="SQE143" s="30"/>
      <c r="SQF143" s="30"/>
      <c r="SQG143" s="30"/>
      <c r="SQH143" s="30"/>
      <c r="SQI143" s="30"/>
      <c r="SQJ143" s="30"/>
      <c r="SQK143" s="30"/>
      <c r="SQL143" s="30"/>
      <c r="SQM143" s="30"/>
      <c r="SQN143" s="30"/>
      <c r="SQO143" s="30"/>
      <c r="SQP143" s="30"/>
      <c r="SQQ143" s="30"/>
      <c r="SQR143" s="30"/>
      <c r="SQS143" s="30"/>
      <c r="SQT143" s="30"/>
      <c r="SQU143" s="30"/>
      <c r="SQV143" s="30"/>
      <c r="SQW143" s="30"/>
      <c r="SQX143" s="30"/>
      <c r="SQY143" s="30"/>
      <c r="SQZ143" s="30"/>
      <c r="SRA143" s="30"/>
      <c r="SRB143" s="30"/>
      <c r="SRC143" s="30"/>
      <c r="SRD143" s="30"/>
      <c r="SRE143" s="30"/>
      <c r="SRF143" s="30"/>
      <c r="SRG143" s="30"/>
      <c r="SRH143" s="30"/>
      <c r="SRI143" s="30"/>
      <c r="SRJ143" s="30"/>
      <c r="SRK143" s="30"/>
      <c r="SRL143" s="30"/>
      <c r="SRM143" s="30"/>
      <c r="SRN143" s="30"/>
      <c r="SRO143" s="30"/>
      <c r="SRP143" s="30"/>
      <c r="SRQ143" s="30"/>
      <c r="SRR143" s="30"/>
      <c r="SRS143" s="30"/>
      <c r="SRT143" s="30"/>
      <c r="SRU143" s="30"/>
      <c r="SRV143" s="30"/>
      <c r="SRW143" s="30"/>
      <c r="SRX143" s="30"/>
      <c r="SRY143" s="30"/>
      <c r="SRZ143" s="30"/>
      <c r="SSA143" s="30"/>
      <c r="SSB143" s="30"/>
      <c r="SSC143" s="30"/>
      <c r="SSD143" s="30"/>
      <c r="SSE143" s="30"/>
      <c r="SSF143" s="30"/>
      <c r="SSG143" s="30"/>
      <c r="SSH143" s="30"/>
      <c r="SSI143" s="30"/>
      <c r="SSJ143" s="30"/>
      <c r="SSK143" s="30"/>
      <c r="SSL143" s="30"/>
      <c r="SSM143" s="30"/>
      <c r="SSN143" s="30"/>
      <c r="SSO143" s="30"/>
      <c r="SSP143" s="30"/>
      <c r="SSQ143" s="30"/>
      <c r="SSR143" s="30"/>
      <c r="SSS143" s="30"/>
      <c r="SST143" s="30"/>
      <c r="SSU143" s="30"/>
      <c r="SSV143" s="30"/>
      <c r="SSW143" s="30"/>
      <c r="SSX143" s="30"/>
      <c r="SSY143" s="30"/>
      <c r="SSZ143" s="30"/>
      <c r="STA143" s="30"/>
      <c r="STB143" s="30"/>
      <c r="STC143" s="30"/>
      <c r="STD143" s="30"/>
      <c r="STE143" s="30"/>
      <c r="STF143" s="30"/>
      <c r="STG143" s="30"/>
      <c r="STH143" s="30"/>
      <c r="STI143" s="30"/>
      <c r="STJ143" s="30"/>
      <c r="STK143" s="30"/>
      <c r="STL143" s="30"/>
      <c r="STM143" s="30"/>
      <c r="STN143" s="30"/>
      <c r="STO143" s="30"/>
      <c r="STP143" s="30"/>
      <c r="STQ143" s="30"/>
      <c r="STR143" s="30"/>
      <c r="STS143" s="30"/>
      <c r="STT143" s="30"/>
      <c r="STU143" s="30"/>
      <c r="STV143" s="30"/>
      <c r="STW143" s="30"/>
      <c r="STX143" s="30"/>
      <c r="STY143" s="30"/>
      <c r="STZ143" s="30"/>
      <c r="SUA143" s="30"/>
      <c r="SUB143" s="30"/>
      <c r="SUC143" s="30"/>
      <c r="SUD143" s="30"/>
      <c r="SUE143" s="30"/>
      <c r="SUF143" s="30"/>
      <c r="SUG143" s="30"/>
      <c r="SUH143" s="30"/>
      <c r="SUI143" s="30"/>
      <c r="SUJ143" s="30"/>
      <c r="SUK143" s="30"/>
      <c r="SUL143" s="30"/>
      <c r="SUM143" s="30"/>
      <c r="SUN143" s="30"/>
      <c r="SUO143" s="30"/>
      <c r="SUP143" s="30"/>
      <c r="SUQ143" s="30"/>
      <c r="SUR143" s="30"/>
      <c r="SUS143" s="30"/>
      <c r="SUT143" s="30"/>
      <c r="SUU143" s="30"/>
      <c r="SUV143" s="30"/>
      <c r="SUW143" s="30"/>
      <c r="SUX143" s="30"/>
      <c r="SUY143" s="30"/>
      <c r="SUZ143" s="30"/>
      <c r="SVA143" s="30"/>
      <c r="SVB143" s="30"/>
      <c r="SVC143" s="30"/>
      <c r="SVD143" s="30"/>
      <c r="SVE143" s="30"/>
      <c r="SVF143" s="30"/>
      <c r="SVG143" s="30"/>
      <c r="SVH143" s="30"/>
      <c r="SVI143" s="30"/>
      <c r="SVJ143" s="30"/>
      <c r="SVK143" s="30"/>
      <c r="SVL143" s="30"/>
      <c r="SVM143" s="30"/>
      <c r="SVN143" s="30"/>
      <c r="SVO143" s="30"/>
      <c r="SVP143" s="30"/>
      <c r="SVQ143" s="30"/>
      <c r="SVR143" s="30"/>
      <c r="SVS143" s="30"/>
      <c r="SVT143" s="30"/>
      <c r="SVU143" s="30"/>
      <c r="SVV143" s="30"/>
      <c r="SVW143" s="30"/>
      <c r="SVX143" s="30"/>
      <c r="SVY143" s="30"/>
      <c r="SVZ143" s="30"/>
      <c r="SWA143" s="30"/>
      <c r="SWB143" s="30"/>
      <c r="SWC143" s="30"/>
      <c r="SWD143" s="30"/>
      <c r="SWE143" s="30"/>
      <c r="SWF143" s="30"/>
      <c r="SWG143" s="30"/>
      <c r="SWH143" s="30"/>
      <c r="SWI143" s="30"/>
      <c r="SWJ143" s="30"/>
      <c r="SWK143" s="30"/>
      <c r="SWL143" s="30"/>
      <c r="SWM143" s="30"/>
      <c r="SWN143" s="30"/>
      <c r="SWO143" s="30"/>
      <c r="SWP143" s="30"/>
      <c r="SWQ143" s="30"/>
      <c r="SWR143" s="30"/>
      <c r="SWS143" s="30"/>
      <c r="SWT143" s="30"/>
      <c r="SWU143" s="30"/>
      <c r="SWV143" s="30"/>
      <c r="SWW143" s="30"/>
      <c r="SWX143" s="30"/>
      <c r="SWY143" s="30"/>
      <c r="SWZ143" s="30"/>
      <c r="SXA143" s="30"/>
      <c r="SXB143" s="30"/>
      <c r="SXC143" s="30"/>
      <c r="SXD143" s="30"/>
      <c r="SXE143" s="30"/>
      <c r="SXF143" s="30"/>
      <c r="SXG143" s="30"/>
      <c r="SXH143" s="30"/>
      <c r="SXI143" s="30"/>
      <c r="SXJ143" s="30"/>
      <c r="SXK143" s="30"/>
      <c r="SXL143" s="30"/>
      <c r="SXM143" s="30"/>
      <c r="SXN143" s="30"/>
      <c r="SXO143" s="30"/>
      <c r="SXP143" s="30"/>
      <c r="SXQ143" s="30"/>
      <c r="SXR143" s="30"/>
      <c r="SXS143" s="30"/>
      <c r="SXT143" s="30"/>
      <c r="SXU143" s="30"/>
      <c r="SXV143" s="30"/>
      <c r="SXW143" s="30"/>
      <c r="SXX143" s="30"/>
      <c r="SXY143" s="30"/>
      <c r="SXZ143" s="30"/>
      <c r="SYA143" s="30"/>
      <c r="SYB143" s="30"/>
      <c r="SYC143" s="30"/>
      <c r="SYD143" s="30"/>
      <c r="SYE143" s="30"/>
      <c r="SYF143" s="30"/>
      <c r="SYG143" s="30"/>
      <c r="SYH143" s="30"/>
      <c r="SYI143" s="30"/>
      <c r="SYJ143" s="30"/>
      <c r="SYK143" s="30"/>
      <c r="SYL143" s="30"/>
      <c r="SYM143" s="30"/>
      <c r="SYN143" s="30"/>
      <c r="SYO143" s="30"/>
      <c r="SYP143" s="30"/>
      <c r="SYQ143" s="30"/>
      <c r="SYR143" s="30"/>
      <c r="SYS143" s="30"/>
      <c r="SYT143" s="30"/>
      <c r="SYU143" s="30"/>
      <c r="SYV143" s="30"/>
      <c r="SYW143" s="30"/>
      <c r="SYX143" s="30"/>
      <c r="SYY143" s="30"/>
      <c r="SYZ143" s="30"/>
      <c r="SZA143" s="30"/>
      <c r="SZB143" s="30"/>
      <c r="SZC143" s="30"/>
      <c r="SZD143" s="30"/>
      <c r="SZE143" s="30"/>
      <c r="SZF143" s="30"/>
      <c r="SZG143" s="30"/>
      <c r="SZH143" s="30"/>
      <c r="SZI143" s="30"/>
      <c r="SZJ143" s="30"/>
      <c r="SZK143" s="30"/>
      <c r="SZL143" s="30"/>
      <c r="SZM143" s="30"/>
      <c r="SZN143" s="30"/>
      <c r="SZO143" s="30"/>
      <c r="SZP143" s="30"/>
      <c r="SZQ143" s="30"/>
      <c r="SZR143" s="30"/>
      <c r="SZS143" s="30"/>
      <c r="SZT143" s="30"/>
      <c r="SZU143" s="30"/>
      <c r="SZV143" s="30"/>
      <c r="SZW143" s="30"/>
      <c r="SZX143" s="30"/>
      <c r="SZY143" s="30"/>
      <c r="SZZ143" s="30"/>
      <c r="TAA143" s="30"/>
      <c r="TAB143" s="30"/>
      <c r="TAC143" s="30"/>
      <c r="TAD143" s="30"/>
      <c r="TAE143" s="30"/>
      <c r="TAF143" s="30"/>
      <c r="TAG143" s="30"/>
      <c r="TAH143" s="30"/>
      <c r="TAI143" s="30"/>
      <c r="TAJ143" s="30"/>
      <c r="TAK143" s="30"/>
      <c r="TAL143" s="30"/>
      <c r="TAM143" s="30"/>
      <c r="TAN143" s="30"/>
      <c r="TAO143" s="30"/>
      <c r="TAP143" s="30"/>
      <c r="TAQ143" s="30"/>
      <c r="TAR143" s="30"/>
      <c r="TAS143" s="30"/>
      <c r="TAT143" s="30"/>
      <c r="TAU143" s="30"/>
      <c r="TAV143" s="30"/>
      <c r="TAW143" s="30"/>
      <c r="TAX143" s="30"/>
      <c r="TAY143" s="30"/>
      <c r="TAZ143" s="30"/>
      <c r="TBA143" s="30"/>
      <c r="TBB143" s="30"/>
      <c r="TBC143" s="30"/>
      <c r="TBD143" s="30"/>
      <c r="TBE143" s="30"/>
      <c r="TBF143" s="30"/>
      <c r="TBG143" s="30"/>
      <c r="TBH143" s="30"/>
      <c r="TBI143" s="30"/>
      <c r="TBJ143" s="30"/>
      <c r="TBK143" s="30"/>
      <c r="TBL143" s="30"/>
      <c r="TBM143" s="30"/>
      <c r="TBN143" s="30"/>
      <c r="TBO143" s="30"/>
      <c r="TBP143" s="30"/>
      <c r="TBQ143" s="30"/>
      <c r="TBR143" s="30"/>
      <c r="TBS143" s="30"/>
      <c r="TBT143" s="30"/>
      <c r="TBU143" s="30"/>
      <c r="TBV143" s="30"/>
      <c r="TBW143" s="30"/>
      <c r="TBX143" s="30"/>
      <c r="TBY143" s="30"/>
      <c r="TBZ143" s="30"/>
      <c r="TCA143" s="30"/>
      <c r="TCB143" s="30"/>
      <c r="TCC143" s="30"/>
      <c r="TCD143" s="30"/>
      <c r="TCE143" s="30"/>
      <c r="TCF143" s="30"/>
      <c r="TCG143" s="30"/>
      <c r="TCH143" s="30"/>
      <c r="TCI143" s="30"/>
      <c r="TCJ143" s="30"/>
      <c r="TCK143" s="30"/>
      <c r="TCL143" s="30"/>
      <c r="TCM143" s="30"/>
      <c r="TCN143" s="30"/>
      <c r="TCO143" s="30"/>
      <c r="TCP143" s="30"/>
      <c r="TCQ143" s="30"/>
      <c r="TCR143" s="30"/>
      <c r="TCS143" s="30"/>
      <c r="TCT143" s="30"/>
      <c r="TCU143" s="30"/>
      <c r="TCV143" s="30"/>
      <c r="TCW143" s="30"/>
      <c r="TCX143" s="30"/>
      <c r="TCY143" s="30"/>
      <c r="TCZ143" s="30"/>
      <c r="TDA143" s="30"/>
      <c r="TDB143" s="30"/>
      <c r="TDC143" s="30"/>
      <c r="TDD143" s="30"/>
      <c r="TDE143" s="30"/>
      <c r="TDF143" s="30"/>
      <c r="TDG143" s="30"/>
      <c r="TDH143" s="30"/>
      <c r="TDI143" s="30"/>
      <c r="TDJ143" s="30"/>
      <c r="TDK143" s="30"/>
      <c r="TDL143" s="30"/>
      <c r="TDM143" s="30"/>
      <c r="TDN143" s="30"/>
      <c r="TDO143" s="30"/>
      <c r="TDP143" s="30"/>
      <c r="TDQ143" s="30"/>
      <c r="TDR143" s="30"/>
      <c r="TDS143" s="30"/>
      <c r="TDT143" s="30"/>
      <c r="TDU143" s="30"/>
      <c r="TDV143" s="30"/>
      <c r="TDW143" s="30"/>
      <c r="TDX143" s="30"/>
      <c r="TDY143" s="30"/>
      <c r="TDZ143" s="30"/>
      <c r="TEA143" s="30"/>
      <c r="TEB143" s="30"/>
      <c r="TEC143" s="30"/>
      <c r="TED143" s="30"/>
      <c r="TEE143" s="30"/>
      <c r="TEF143" s="30"/>
      <c r="TEG143" s="30"/>
      <c r="TEH143" s="30"/>
      <c r="TEI143" s="30"/>
      <c r="TEJ143" s="30"/>
      <c r="TEK143" s="30"/>
      <c r="TEL143" s="30"/>
      <c r="TEM143" s="30"/>
      <c r="TEN143" s="30"/>
      <c r="TEO143" s="30"/>
      <c r="TEP143" s="30"/>
      <c r="TEQ143" s="30"/>
      <c r="TER143" s="30"/>
      <c r="TES143" s="30"/>
      <c r="TET143" s="30"/>
      <c r="TEU143" s="30"/>
      <c r="TEV143" s="30"/>
      <c r="TEW143" s="30"/>
      <c r="TEX143" s="30"/>
      <c r="TEY143" s="30"/>
      <c r="TEZ143" s="30"/>
      <c r="TFA143" s="30"/>
      <c r="TFB143" s="30"/>
      <c r="TFC143" s="30"/>
      <c r="TFD143" s="30"/>
      <c r="TFE143" s="30"/>
      <c r="TFF143" s="30"/>
      <c r="TFG143" s="30"/>
      <c r="TFH143" s="30"/>
      <c r="TFI143" s="30"/>
      <c r="TFJ143" s="30"/>
      <c r="TFK143" s="30"/>
      <c r="TFL143" s="30"/>
      <c r="TFM143" s="30"/>
      <c r="TFN143" s="30"/>
      <c r="TFO143" s="30"/>
      <c r="TFP143" s="30"/>
      <c r="TFQ143" s="30"/>
      <c r="TFR143" s="30"/>
      <c r="TFS143" s="30"/>
      <c r="TFT143" s="30"/>
      <c r="TFU143" s="30"/>
      <c r="TFV143" s="30"/>
      <c r="TFW143" s="30"/>
      <c r="TFX143" s="30"/>
      <c r="TFY143" s="30"/>
      <c r="TFZ143" s="30"/>
      <c r="TGA143" s="30"/>
      <c r="TGB143" s="30"/>
      <c r="TGC143" s="30"/>
      <c r="TGD143" s="30"/>
      <c r="TGE143" s="30"/>
      <c r="TGF143" s="30"/>
      <c r="TGG143" s="30"/>
      <c r="TGH143" s="30"/>
      <c r="TGI143" s="30"/>
      <c r="TGJ143" s="30"/>
      <c r="TGK143" s="30"/>
      <c r="TGL143" s="30"/>
      <c r="TGM143" s="30"/>
      <c r="TGN143" s="30"/>
      <c r="TGO143" s="30"/>
      <c r="TGP143" s="30"/>
      <c r="TGQ143" s="30"/>
      <c r="TGR143" s="30"/>
      <c r="TGS143" s="30"/>
      <c r="TGT143" s="30"/>
      <c r="TGU143" s="30"/>
      <c r="TGV143" s="30"/>
      <c r="TGW143" s="30"/>
      <c r="TGX143" s="30"/>
      <c r="TGY143" s="30"/>
      <c r="TGZ143" s="30"/>
      <c r="THA143" s="30"/>
      <c r="THB143" s="30"/>
      <c r="THC143" s="30"/>
      <c r="THD143" s="30"/>
      <c r="THE143" s="30"/>
      <c r="THF143" s="30"/>
      <c r="THG143" s="30"/>
      <c r="THH143" s="30"/>
      <c r="THI143" s="30"/>
      <c r="THJ143" s="30"/>
      <c r="THK143" s="30"/>
      <c r="THL143" s="30"/>
      <c r="THM143" s="30"/>
      <c r="THN143" s="30"/>
      <c r="THO143" s="30"/>
      <c r="THP143" s="30"/>
      <c r="THQ143" s="30"/>
      <c r="THR143" s="30"/>
      <c r="THS143" s="30"/>
      <c r="THT143" s="30"/>
      <c r="THU143" s="30"/>
      <c r="THV143" s="30"/>
      <c r="THW143" s="30"/>
      <c r="THX143" s="30"/>
      <c r="THY143" s="30"/>
      <c r="THZ143" s="30"/>
      <c r="TIA143" s="30"/>
      <c r="TIB143" s="30"/>
      <c r="TIC143" s="30"/>
      <c r="TID143" s="30"/>
      <c r="TIE143" s="30"/>
      <c r="TIF143" s="30"/>
      <c r="TIG143" s="30"/>
      <c r="TIH143" s="30"/>
      <c r="TII143" s="30"/>
      <c r="TIJ143" s="30"/>
      <c r="TIK143" s="30"/>
      <c r="TIL143" s="30"/>
      <c r="TIM143" s="30"/>
      <c r="TIN143" s="30"/>
      <c r="TIO143" s="30"/>
      <c r="TIP143" s="30"/>
      <c r="TIQ143" s="30"/>
      <c r="TIR143" s="30"/>
      <c r="TIS143" s="30"/>
      <c r="TIT143" s="30"/>
      <c r="TIU143" s="30"/>
      <c r="TIV143" s="30"/>
      <c r="TIW143" s="30"/>
      <c r="TIX143" s="30"/>
      <c r="TIY143" s="30"/>
      <c r="TIZ143" s="30"/>
      <c r="TJA143" s="30"/>
      <c r="TJB143" s="30"/>
      <c r="TJC143" s="30"/>
      <c r="TJD143" s="30"/>
      <c r="TJE143" s="30"/>
      <c r="TJF143" s="30"/>
      <c r="TJG143" s="30"/>
      <c r="TJH143" s="30"/>
      <c r="TJI143" s="30"/>
      <c r="TJJ143" s="30"/>
      <c r="TJK143" s="30"/>
      <c r="TJL143" s="30"/>
      <c r="TJM143" s="30"/>
      <c r="TJN143" s="30"/>
      <c r="TJO143" s="30"/>
      <c r="TJP143" s="30"/>
      <c r="TJQ143" s="30"/>
      <c r="TJR143" s="30"/>
      <c r="TJS143" s="30"/>
      <c r="TJT143" s="30"/>
      <c r="TJU143" s="30"/>
      <c r="TJV143" s="30"/>
      <c r="TJW143" s="30"/>
      <c r="TJX143" s="30"/>
      <c r="TJY143" s="30"/>
      <c r="TJZ143" s="30"/>
      <c r="TKA143" s="30"/>
      <c r="TKB143" s="30"/>
      <c r="TKC143" s="30"/>
      <c r="TKD143" s="30"/>
      <c r="TKE143" s="30"/>
      <c r="TKF143" s="30"/>
      <c r="TKG143" s="30"/>
      <c r="TKH143" s="30"/>
      <c r="TKI143" s="30"/>
      <c r="TKJ143" s="30"/>
      <c r="TKK143" s="30"/>
      <c r="TKL143" s="30"/>
      <c r="TKM143" s="30"/>
      <c r="TKN143" s="30"/>
      <c r="TKO143" s="30"/>
      <c r="TKP143" s="30"/>
      <c r="TKQ143" s="30"/>
      <c r="TKR143" s="30"/>
      <c r="TKS143" s="30"/>
      <c r="TKT143" s="30"/>
      <c r="TKU143" s="30"/>
      <c r="TKV143" s="30"/>
      <c r="TKW143" s="30"/>
      <c r="TKX143" s="30"/>
      <c r="TKY143" s="30"/>
      <c r="TKZ143" s="30"/>
      <c r="TLA143" s="30"/>
      <c r="TLB143" s="30"/>
      <c r="TLC143" s="30"/>
      <c r="TLD143" s="30"/>
      <c r="TLE143" s="30"/>
      <c r="TLF143" s="30"/>
      <c r="TLG143" s="30"/>
      <c r="TLH143" s="30"/>
      <c r="TLI143" s="30"/>
      <c r="TLJ143" s="30"/>
      <c r="TLK143" s="30"/>
      <c r="TLL143" s="30"/>
      <c r="TLM143" s="30"/>
      <c r="TLN143" s="30"/>
      <c r="TLO143" s="30"/>
      <c r="TLP143" s="30"/>
      <c r="TLQ143" s="30"/>
      <c r="TLR143" s="30"/>
      <c r="TLS143" s="30"/>
      <c r="TLT143" s="30"/>
      <c r="TLU143" s="30"/>
      <c r="TLV143" s="30"/>
      <c r="TLW143" s="30"/>
      <c r="TLX143" s="30"/>
      <c r="TLY143" s="30"/>
      <c r="TLZ143" s="30"/>
      <c r="TMA143" s="30"/>
      <c r="TMB143" s="30"/>
      <c r="TMC143" s="30"/>
      <c r="TMD143" s="30"/>
      <c r="TME143" s="30"/>
      <c r="TMF143" s="30"/>
      <c r="TMG143" s="30"/>
      <c r="TMH143" s="30"/>
      <c r="TMI143" s="30"/>
      <c r="TMJ143" s="30"/>
      <c r="TMK143" s="30"/>
      <c r="TML143" s="30"/>
      <c r="TMM143" s="30"/>
      <c r="TMN143" s="30"/>
      <c r="TMO143" s="30"/>
      <c r="TMP143" s="30"/>
      <c r="TMQ143" s="30"/>
      <c r="TMR143" s="30"/>
      <c r="TMS143" s="30"/>
      <c r="TMT143" s="30"/>
      <c r="TMU143" s="30"/>
      <c r="TMV143" s="30"/>
      <c r="TMW143" s="30"/>
      <c r="TMX143" s="30"/>
      <c r="TMY143" s="30"/>
      <c r="TMZ143" s="30"/>
      <c r="TNA143" s="30"/>
      <c r="TNB143" s="30"/>
      <c r="TNC143" s="30"/>
      <c r="TND143" s="30"/>
      <c r="TNE143" s="30"/>
      <c r="TNF143" s="30"/>
      <c r="TNG143" s="30"/>
      <c r="TNH143" s="30"/>
      <c r="TNI143" s="30"/>
      <c r="TNJ143" s="30"/>
      <c r="TNK143" s="30"/>
      <c r="TNL143" s="30"/>
      <c r="TNM143" s="30"/>
      <c r="TNN143" s="30"/>
      <c r="TNO143" s="30"/>
      <c r="TNP143" s="30"/>
      <c r="TNQ143" s="30"/>
      <c r="TNR143" s="30"/>
      <c r="TNS143" s="30"/>
      <c r="TNT143" s="30"/>
      <c r="TNU143" s="30"/>
      <c r="TNV143" s="30"/>
      <c r="TNW143" s="30"/>
      <c r="TNX143" s="30"/>
      <c r="TNY143" s="30"/>
      <c r="TNZ143" s="30"/>
      <c r="TOA143" s="30"/>
      <c r="TOB143" s="30"/>
      <c r="TOC143" s="30"/>
      <c r="TOD143" s="30"/>
      <c r="TOE143" s="30"/>
      <c r="TOF143" s="30"/>
      <c r="TOG143" s="30"/>
      <c r="TOH143" s="30"/>
      <c r="TOI143" s="30"/>
      <c r="TOJ143" s="30"/>
      <c r="TOK143" s="30"/>
      <c r="TOL143" s="30"/>
      <c r="TOM143" s="30"/>
      <c r="TON143" s="30"/>
      <c r="TOO143" s="30"/>
      <c r="TOP143" s="30"/>
      <c r="TOQ143" s="30"/>
      <c r="TOR143" s="30"/>
      <c r="TOS143" s="30"/>
      <c r="TOT143" s="30"/>
      <c r="TOU143" s="30"/>
      <c r="TOV143" s="30"/>
      <c r="TOW143" s="30"/>
      <c r="TOX143" s="30"/>
      <c r="TOY143" s="30"/>
      <c r="TOZ143" s="30"/>
      <c r="TPA143" s="30"/>
      <c r="TPB143" s="30"/>
      <c r="TPC143" s="30"/>
      <c r="TPD143" s="30"/>
      <c r="TPE143" s="30"/>
      <c r="TPF143" s="30"/>
      <c r="TPG143" s="30"/>
      <c r="TPH143" s="30"/>
      <c r="TPI143" s="30"/>
      <c r="TPJ143" s="30"/>
      <c r="TPK143" s="30"/>
      <c r="TPL143" s="30"/>
      <c r="TPM143" s="30"/>
      <c r="TPN143" s="30"/>
      <c r="TPO143" s="30"/>
      <c r="TPP143" s="30"/>
      <c r="TPQ143" s="30"/>
      <c r="TPR143" s="30"/>
      <c r="TPS143" s="30"/>
      <c r="TPT143" s="30"/>
      <c r="TPU143" s="30"/>
      <c r="TPV143" s="30"/>
      <c r="TPW143" s="30"/>
      <c r="TPX143" s="30"/>
      <c r="TPY143" s="30"/>
      <c r="TPZ143" s="30"/>
      <c r="TQA143" s="30"/>
      <c r="TQB143" s="30"/>
      <c r="TQC143" s="30"/>
      <c r="TQD143" s="30"/>
      <c r="TQE143" s="30"/>
      <c r="TQF143" s="30"/>
      <c r="TQG143" s="30"/>
      <c r="TQH143" s="30"/>
      <c r="TQI143" s="30"/>
      <c r="TQJ143" s="30"/>
      <c r="TQK143" s="30"/>
      <c r="TQL143" s="30"/>
      <c r="TQM143" s="30"/>
      <c r="TQN143" s="30"/>
      <c r="TQO143" s="30"/>
      <c r="TQP143" s="30"/>
      <c r="TQQ143" s="30"/>
      <c r="TQR143" s="30"/>
      <c r="TQS143" s="30"/>
      <c r="TQT143" s="30"/>
      <c r="TQU143" s="30"/>
      <c r="TQV143" s="30"/>
      <c r="TQW143" s="30"/>
      <c r="TQX143" s="30"/>
      <c r="TQY143" s="30"/>
      <c r="TQZ143" s="30"/>
      <c r="TRA143" s="30"/>
      <c r="TRB143" s="30"/>
      <c r="TRC143" s="30"/>
      <c r="TRD143" s="30"/>
      <c r="TRE143" s="30"/>
      <c r="TRF143" s="30"/>
      <c r="TRG143" s="30"/>
      <c r="TRH143" s="30"/>
      <c r="TRI143" s="30"/>
      <c r="TRJ143" s="30"/>
      <c r="TRK143" s="30"/>
      <c r="TRL143" s="30"/>
      <c r="TRM143" s="30"/>
      <c r="TRN143" s="30"/>
      <c r="TRO143" s="30"/>
      <c r="TRP143" s="30"/>
      <c r="TRQ143" s="30"/>
      <c r="TRR143" s="30"/>
      <c r="TRS143" s="30"/>
      <c r="TRT143" s="30"/>
      <c r="TRU143" s="30"/>
      <c r="TRV143" s="30"/>
      <c r="TRW143" s="30"/>
      <c r="TRX143" s="30"/>
      <c r="TRY143" s="30"/>
      <c r="TRZ143" s="30"/>
      <c r="TSA143" s="30"/>
      <c r="TSB143" s="30"/>
      <c r="TSC143" s="30"/>
      <c r="TSD143" s="30"/>
      <c r="TSE143" s="30"/>
      <c r="TSF143" s="30"/>
      <c r="TSG143" s="30"/>
      <c r="TSH143" s="30"/>
      <c r="TSI143" s="30"/>
      <c r="TSJ143" s="30"/>
      <c r="TSK143" s="30"/>
      <c r="TSL143" s="30"/>
      <c r="TSM143" s="30"/>
      <c r="TSN143" s="30"/>
      <c r="TSO143" s="30"/>
      <c r="TSP143" s="30"/>
      <c r="TSQ143" s="30"/>
      <c r="TSR143" s="30"/>
      <c r="TSS143" s="30"/>
      <c r="TST143" s="30"/>
      <c r="TSU143" s="30"/>
      <c r="TSV143" s="30"/>
      <c r="TSW143" s="30"/>
      <c r="TSX143" s="30"/>
      <c r="TSY143" s="30"/>
      <c r="TSZ143" s="30"/>
      <c r="TTA143" s="30"/>
      <c r="TTB143" s="30"/>
      <c r="TTC143" s="30"/>
      <c r="TTD143" s="30"/>
      <c r="TTE143" s="30"/>
      <c r="TTF143" s="30"/>
      <c r="TTG143" s="30"/>
      <c r="TTH143" s="30"/>
      <c r="TTI143" s="30"/>
      <c r="TTJ143" s="30"/>
      <c r="TTK143" s="30"/>
      <c r="TTL143" s="30"/>
      <c r="TTM143" s="30"/>
      <c r="TTN143" s="30"/>
      <c r="TTO143" s="30"/>
      <c r="TTP143" s="30"/>
      <c r="TTQ143" s="30"/>
      <c r="TTR143" s="30"/>
      <c r="TTS143" s="30"/>
      <c r="TTT143" s="30"/>
      <c r="TTU143" s="30"/>
      <c r="TTV143" s="30"/>
      <c r="TTW143" s="30"/>
      <c r="TTX143" s="30"/>
      <c r="TTY143" s="30"/>
      <c r="TTZ143" s="30"/>
      <c r="TUA143" s="30"/>
      <c r="TUB143" s="30"/>
      <c r="TUC143" s="30"/>
      <c r="TUD143" s="30"/>
      <c r="TUE143" s="30"/>
      <c r="TUF143" s="30"/>
      <c r="TUG143" s="30"/>
      <c r="TUH143" s="30"/>
      <c r="TUI143" s="30"/>
      <c r="TUJ143" s="30"/>
      <c r="TUK143" s="30"/>
      <c r="TUL143" s="30"/>
      <c r="TUM143" s="30"/>
      <c r="TUN143" s="30"/>
      <c r="TUO143" s="30"/>
      <c r="TUP143" s="30"/>
      <c r="TUQ143" s="30"/>
      <c r="TUR143" s="30"/>
      <c r="TUS143" s="30"/>
      <c r="TUT143" s="30"/>
      <c r="TUU143" s="30"/>
      <c r="TUV143" s="30"/>
      <c r="TUW143" s="30"/>
      <c r="TUX143" s="30"/>
      <c r="TUY143" s="30"/>
      <c r="TUZ143" s="30"/>
      <c r="TVA143" s="30"/>
      <c r="TVB143" s="30"/>
      <c r="TVC143" s="30"/>
      <c r="TVD143" s="30"/>
      <c r="TVE143" s="30"/>
      <c r="TVF143" s="30"/>
      <c r="TVG143" s="30"/>
      <c r="TVH143" s="30"/>
      <c r="TVI143" s="30"/>
      <c r="TVJ143" s="30"/>
      <c r="TVK143" s="30"/>
      <c r="TVL143" s="30"/>
      <c r="TVM143" s="30"/>
      <c r="TVN143" s="30"/>
      <c r="TVO143" s="30"/>
      <c r="TVP143" s="30"/>
      <c r="TVQ143" s="30"/>
      <c r="TVR143" s="30"/>
      <c r="TVS143" s="30"/>
      <c r="TVT143" s="30"/>
      <c r="TVU143" s="30"/>
      <c r="TVV143" s="30"/>
      <c r="TVW143" s="30"/>
      <c r="TVX143" s="30"/>
      <c r="TVY143" s="30"/>
      <c r="TVZ143" s="30"/>
      <c r="TWA143" s="30"/>
      <c r="TWB143" s="30"/>
      <c r="TWC143" s="30"/>
      <c r="TWD143" s="30"/>
      <c r="TWE143" s="30"/>
      <c r="TWF143" s="30"/>
      <c r="TWG143" s="30"/>
      <c r="TWH143" s="30"/>
      <c r="TWI143" s="30"/>
      <c r="TWJ143" s="30"/>
      <c r="TWK143" s="30"/>
      <c r="TWL143" s="30"/>
      <c r="TWM143" s="30"/>
      <c r="TWN143" s="30"/>
      <c r="TWO143" s="30"/>
      <c r="TWP143" s="30"/>
      <c r="TWQ143" s="30"/>
      <c r="TWR143" s="30"/>
      <c r="TWS143" s="30"/>
      <c r="TWT143" s="30"/>
      <c r="TWU143" s="30"/>
      <c r="TWV143" s="30"/>
      <c r="TWW143" s="30"/>
      <c r="TWX143" s="30"/>
      <c r="TWY143" s="30"/>
      <c r="TWZ143" s="30"/>
      <c r="TXA143" s="30"/>
      <c r="TXB143" s="30"/>
      <c r="TXC143" s="30"/>
      <c r="TXD143" s="30"/>
      <c r="TXE143" s="30"/>
      <c r="TXF143" s="30"/>
      <c r="TXG143" s="30"/>
      <c r="TXH143" s="30"/>
      <c r="TXI143" s="30"/>
      <c r="TXJ143" s="30"/>
      <c r="TXK143" s="30"/>
      <c r="TXL143" s="30"/>
      <c r="TXM143" s="30"/>
      <c r="TXN143" s="30"/>
      <c r="TXO143" s="30"/>
      <c r="TXP143" s="30"/>
      <c r="TXQ143" s="30"/>
      <c r="TXR143" s="30"/>
      <c r="TXS143" s="30"/>
      <c r="TXT143" s="30"/>
      <c r="TXU143" s="30"/>
      <c r="TXV143" s="30"/>
      <c r="TXW143" s="30"/>
      <c r="TXX143" s="30"/>
      <c r="TXY143" s="30"/>
      <c r="TXZ143" s="30"/>
      <c r="TYA143" s="30"/>
      <c r="TYB143" s="30"/>
      <c r="TYC143" s="30"/>
      <c r="TYD143" s="30"/>
      <c r="TYE143" s="30"/>
      <c r="TYF143" s="30"/>
      <c r="TYG143" s="30"/>
      <c r="TYH143" s="30"/>
      <c r="TYI143" s="30"/>
      <c r="TYJ143" s="30"/>
      <c r="TYK143" s="30"/>
      <c r="TYL143" s="30"/>
      <c r="TYM143" s="30"/>
      <c r="TYN143" s="30"/>
      <c r="TYO143" s="30"/>
      <c r="TYP143" s="30"/>
      <c r="TYQ143" s="30"/>
      <c r="TYR143" s="30"/>
      <c r="TYS143" s="30"/>
      <c r="TYT143" s="30"/>
      <c r="TYU143" s="30"/>
      <c r="TYV143" s="30"/>
      <c r="TYW143" s="30"/>
      <c r="TYX143" s="30"/>
      <c r="TYY143" s="30"/>
      <c r="TYZ143" s="30"/>
      <c r="TZA143" s="30"/>
      <c r="TZB143" s="30"/>
      <c r="TZC143" s="30"/>
      <c r="TZD143" s="30"/>
      <c r="TZE143" s="30"/>
      <c r="TZF143" s="30"/>
      <c r="TZG143" s="30"/>
      <c r="TZH143" s="30"/>
      <c r="TZI143" s="30"/>
      <c r="TZJ143" s="30"/>
      <c r="TZK143" s="30"/>
      <c r="TZL143" s="30"/>
      <c r="TZM143" s="30"/>
      <c r="TZN143" s="30"/>
      <c r="TZO143" s="30"/>
      <c r="TZP143" s="30"/>
      <c r="TZQ143" s="30"/>
      <c r="TZR143" s="30"/>
      <c r="TZS143" s="30"/>
      <c r="TZT143" s="30"/>
      <c r="TZU143" s="30"/>
      <c r="TZV143" s="30"/>
      <c r="TZW143" s="30"/>
      <c r="TZX143" s="30"/>
      <c r="TZY143" s="30"/>
      <c r="TZZ143" s="30"/>
      <c r="UAA143" s="30"/>
      <c r="UAB143" s="30"/>
      <c r="UAC143" s="30"/>
      <c r="UAD143" s="30"/>
      <c r="UAE143" s="30"/>
      <c r="UAF143" s="30"/>
      <c r="UAG143" s="30"/>
      <c r="UAH143" s="30"/>
      <c r="UAI143" s="30"/>
      <c r="UAJ143" s="30"/>
      <c r="UAK143" s="30"/>
      <c r="UAL143" s="30"/>
      <c r="UAM143" s="30"/>
      <c r="UAN143" s="30"/>
      <c r="UAO143" s="30"/>
      <c r="UAP143" s="30"/>
      <c r="UAQ143" s="30"/>
      <c r="UAR143" s="30"/>
      <c r="UAS143" s="30"/>
      <c r="UAT143" s="30"/>
      <c r="UAU143" s="30"/>
      <c r="UAV143" s="30"/>
      <c r="UAW143" s="30"/>
      <c r="UAX143" s="30"/>
      <c r="UAY143" s="30"/>
      <c r="UAZ143" s="30"/>
      <c r="UBA143" s="30"/>
      <c r="UBB143" s="30"/>
      <c r="UBC143" s="30"/>
      <c r="UBD143" s="30"/>
      <c r="UBE143" s="30"/>
      <c r="UBF143" s="30"/>
      <c r="UBG143" s="30"/>
      <c r="UBH143" s="30"/>
      <c r="UBI143" s="30"/>
      <c r="UBJ143" s="30"/>
      <c r="UBK143" s="30"/>
      <c r="UBL143" s="30"/>
      <c r="UBM143" s="30"/>
      <c r="UBN143" s="30"/>
      <c r="UBO143" s="30"/>
      <c r="UBP143" s="30"/>
      <c r="UBQ143" s="30"/>
      <c r="UBR143" s="30"/>
      <c r="UBS143" s="30"/>
      <c r="UBT143" s="30"/>
      <c r="UBU143" s="30"/>
      <c r="UBV143" s="30"/>
      <c r="UBW143" s="30"/>
      <c r="UBX143" s="30"/>
      <c r="UBY143" s="30"/>
      <c r="UBZ143" s="30"/>
      <c r="UCA143" s="30"/>
      <c r="UCB143" s="30"/>
      <c r="UCC143" s="30"/>
      <c r="UCD143" s="30"/>
      <c r="UCE143" s="30"/>
      <c r="UCF143" s="30"/>
      <c r="UCG143" s="30"/>
      <c r="UCH143" s="30"/>
      <c r="UCI143" s="30"/>
      <c r="UCJ143" s="30"/>
      <c r="UCK143" s="30"/>
      <c r="UCL143" s="30"/>
      <c r="UCM143" s="30"/>
      <c r="UCN143" s="30"/>
      <c r="UCO143" s="30"/>
      <c r="UCP143" s="30"/>
      <c r="UCQ143" s="30"/>
      <c r="UCR143" s="30"/>
      <c r="UCS143" s="30"/>
      <c r="UCT143" s="30"/>
      <c r="UCU143" s="30"/>
      <c r="UCV143" s="30"/>
      <c r="UCW143" s="30"/>
      <c r="UCX143" s="30"/>
      <c r="UCY143" s="30"/>
      <c r="UCZ143" s="30"/>
      <c r="UDA143" s="30"/>
      <c r="UDB143" s="30"/>
      <c r="UDC143" s="30"/>
      <c r="UDD143" s="30"/>
      <c r="UDE143" s="30"/>
      <c r="UDF143" s="30"/>
      <c r="UDG143" s="30"/>
      <c r="UDH143" s="30"/>
      <c r="UDI143" s="30"/>
      <c r="UDJ143" s="30"/>
      <c r="UDK143" s="30"/>
      <c r="UDL143" s="30"/>
      <c r="UDM143" s="30"/>
      <c r="UDN143" s="30"/>
      <c r="UDO143" s="30"/>
      <c r="UDP143" s="30"/>
      <c r="UDQ143" s="30"/>
      <c r="UDR143" s="30"/>
      <c r="UDS143" s="30"/>
      <c r="UDT143" s="30"/>
      <c r="UDU143" s="30"/>
      <c r="UDV143" s="30"/>
      <c r="UDW143" s="30"/>
      <c r="UDX143" s="30"/>
      <c r="UDY143" s="30"/>
      <c r="UDZ143" s="30"/>
      <c r="UEA143" s="30"/>
      <c r="UEB143" s="30"/>
      <c r="UEC143" s="30"/>
      <c r="UED143" s="30"/>
      <c r="UEE143" s="30"/>
      <c r="UEF143" s="30"/>
      <c r="UEG143" s="30"/>
      <c r="UEH143" s="30"/>
      <c r="UEI143" s="30"/>
      <c r="UEJ143" s="30"/>
      <c r="UEK143" s="30"/>
      <c r="UEL143" s="30"/>
      <c r="UEM143" s="30"/>
      <c r="UEN143" s="30"/>
      <c r="UEO143" s="30"/>
      <c r="UEP143" s="30"/>
      <c r="UEQ143" s="30"/>
      <c r="UER143" s="30"/>
      <c r="UES143" s="30"/>
      <c r="UET143" s="30"/>
      <c r="UEU143" s="30"/>
      <c r="UEV143" s="30"/>
      <c r="UEW143" s="30"/>
      <c r="UEX143" s="30"/>
      <c r="UEY143" s="30"/>
      <c r="UEZ143" s="30"/>
      <c r="UFA143" s="30"/>
      <c r="UFB143" s="30"/>
      <c r="UFC143" s="30"/>
      <c r="UFD143" s="30"/>
      <c r="UFE143" s="30"/>
      <c r="UFF143" s="30"/>
      <c r="UFG143" s="30"/>
      <c r="UFH143" s="30"/>
      <c r="UFI143" s="30"/>
      <c r="UFJ143" s="30"/>
      <c r="UFK143" s="30"/>
      <c r="UFL143" s="30"/>
      <c r="UFM143" s="30"/>
      <c r="UFN143" s="30"/>
      <c r="UFO143" s="30"/>
      <c r="UFP143" s="30"/>
      <c r="UFQ143" s="30"/>
      <c r="UFR143" s="30"/>
      <c r="UFS143" s="30"/>
      <c r="UFT143" s="30"/>
      <c r="UFU143" s="30"/>
      <c r="UFV143" s="30"/>
      <c r="UFW143" s="30"/>
      <c r="UFX143" s="30"/>
      <c r="UFY143" s="30"/>
      <c r="UFZ143" s="30"/>
      <c r="UGA143" s="30"/>
      <c r="UGB143" s="30"/>
      <c r="UGC143" s="30"/>
      <c r="UGD143" s="30"/>
      <c r="UGE143" s="30"/>
      <c r="UGF143" s="30"/>
      <c r="UGG143" s="30"/>
      <c r="UGH143" s="30"/>
      <c r="UGI143" s="30"/>
      <c r="UGJ143" s="30"/>
      <c r="UGK143" s="30"/>
      <c r="UGL143" s="30"/>
      <c r="UGM143" s="30"/>
      <c r="UGN143" s="30"/>
      <c r="UGO143" s="30"/>
      <c r="UGP143" s="30"/>
      <c r="UGQ143" s="30"/>
      <c r="UGR143" s="30"/>
      <c r="UGS143" s="30"/>
      <c r="UGT143" s="30"/>
      <c r="UGU143" s="30"/>
      <c r="UGV143" s="30"/>
      <c r="UGW143" s="30"/>
      <c r="UGX143" s="30"/>
      <c r="UGY143" s="30"/>
      <c r="UGZ143" s="30"/>
      <c r="UHA143" s="30"/>
      <c r="UHB143" s="30"/>
      <c r="UHC143" s="30"/>
      <c r="UHD143" s="30"/>
      <c r="UHE143" s="30"/>
      <c r="UHF143" s="30"/>
      <c r="UHG143" s="30"/>
      <c r="UHH143" s="30"/>
      <c r="UHI143" s="30"/>
      <c r="UHJ143" s="30"/>
      <c r="UHK143" s="30"/>
      <c r="UHL143" s="30"/>
      <c r="UHM143" s="30"/>
      <c r="UHN143" s="30"/>
      <c r="UHO143" s="30"/>
      <c r="UHP143" s="30"/>
      <c r="UHQ143" s="30"/>
      <c r="UHR143" s="30"/>
      <c r="UHS143" s="30"/>
      <c r="UHT143" s="30"/>
      <c r="UHU143" s="30"/>
      <c r="UHV143" s="30"/>
      <c r="UHW143" s="30"/>
      <c r="UHX143" s="30"/>
      <c r="UHY143" s="30"/>
      <c r="UHZ143" s="30"/>
      <c r="UIA143" s="30"/>
      <c r="UIB143" s="30"/>
      <c r="UIC143" s="30"/>
      <c r="UID143" s="30"/>
      <c r="UIE143" s="30"/>
      <c r="UIF143" s="30"/>
      <c r="UIG143" s="30"/>
      <c r="UIH143" s="30"/>
      <c r="UII143" s="30"/>
      <c r="UIJ143" s="30"/>
      <c r="UIK143" s="30"/>
      <c r="UIL143" s="30"/>
      <c r="UIM143" s="30"/>
      <c r="UIN143" s="30"/>
      <c r="UIO143" s="30"/>
      <c r="UIP143" s="30"/>
      <c r="UIQ143" s="30"/>
      <c r="UIR143" s="30"/>
      <c r="UIS143" s="30"/>
      <c r="UIT143" s="30"/>
      <c r="UIU143" s="30"/>
      <c r="UIV143" s="30"/>
      <c r="UIW143" s="30"/>
      <c r="UIX143" s="30"/>
      <c r="UIY143" s="30"/>
      <c r="UIZ143" s="30"/>
      <c r="UJA143" s="30"/>
      <c r="UJB143" s="30"/>
      <c r="UJC143" s="30"/>
      <c r="UJD143" s="30"/>
      <c r="UJE143" s="30"/>
      <c r="UJF143" s="30"/>
      <c r="UJG143" s="30"/>
      <c r="UJH143" s="30"/>
      <c r="UJI143" s="30"/>
      <c r="UJJ143" s="30"/>
      <c r="UJK143" s="30"/>
      <c r="UJL143" s="30"/>
      <c r="UJM143" s="30"/>
      <c r="UJN143" s="30"/>
      <c r="UJO143" s="30"/>
      <c r="UJP143" s="30"/>
      <c r="UJQ143" s="30"/>
      <c r="UJR143" s="30"/>
      <c r="UJS143" s="30"/>
      <c r="UJT143" s="30"/>
      <c r="UJU143" s="30"/>
      <c r="UJV143" s="30"/>
      <c r="UJW143" s="30"/>
      <c r="UJX143" s="30"/>
      <c r="UJY143" s="30"/>
      <c r="UJZ143" s="30"/>
      <c r="UKA143" s="30"/>
      <c r="UKB143" s="30"/>
      <c r="UKC143" s="30"/>
      <c r="UKD143" s="30"/>
      <c r="UKE143" s="30"/>
      <c r="UKF143" s="30"/>
      <c r="UKG143" s="30"/>
      <c r="UKH143" s="30"/>
      <c r="UKI143" s="30"/>
      <c r="UKJ143" s="30"/>
      <c r="UKK143" s="30"/>
      <c r="UKL143" s="30"/>
      <c r="UKM143" s="30"/>
      <c r="UKN143" s="30"/>
      <c r="UKO143" s="30"/>
      <c r="UKP143" s="30"/>
      <c r="UKQ143" s="30"/>
      <c r="UKR143" s="30"/>
      <c r="UKS143" s="30"/>
      <c r="UKT143" s="30"/>
      <c r="UKU143" s="30"/>
      <c r="UKV143" s="30"/>
      <c r="UKW143" s="30"/>
      <c r="UKX143" s="30"/>
      <c r="UKY143" s="30"/>
      <c r="UKZ143" s="30"/>
      <c r="ULA143" s="30"/>
      <c r="ULB143" s="30"/>
      <c r="ULC143" s="30"/>
      <c r="ULD143" s="30"/>
      <c r="ULE143" s="30"/>
      <c r="ULF143" s="30"/>
      <c r="ULG143" s="30"/>
      <c r="ULH143" s="30"/>
      <c r="ULI143" s="30"/>
      <c r="ULJ143" s="30"/>
      <c r="ULK143" s="30"/>
      <c r="ULL143" s="30"/>
      <c r="ULM143" s="30"/>
      <c r="ULN143" s="30"/>
      <c r="ULO143" s="30"/>
      <c r="ULP143" s="30"/>
      <c r="ULQ143" s="30"/>
      <c r="ULR143" s="30"/>
      <c r="ULS143" s="30"/>
      <c r="ULT143" s="30"/>
      <c r="ULU143" s="30"/>
      <c r="ULV143" s="30"/>
      <c r="ULW143" s="30"/>
      <c r="ULX143" s="30"/>
      <c r="ULY143" s="30"/>
      <c r="ULZ143" s="30"/>
      <c r="UMA143" s="30"/>
      <c r="UMB143" s="30"/>
      <c r="UMC143" s="30"/>
      <c r="UMD143" s="30"/>
      <c r="UME143" s="30"/>
      <c r="UMF143" s="30"/>
      <c r="UMG143" s="30"/>
      <c r="UMH143" s="30"/>
      <c r="UMI143" s="30"/>
      <c r="UMJ143" s="30"/>
      <c r="UMK143" s="30"/>
      <c r="UML143" s="30"/>
      <c r="UMM143" s="30"/>
      <c r="UMN143" s="30"/>
      <c r="UMO143" s="30"/>
      <c r="UMP143" s="30"/>
      <c r="UMQ143" s="30"/>
      <c r="UMR143" s="30"/>
      <c r="UMS143" s="30"/>
      <c r="UMT143" s="30"/>
      <c r="UMU143" s="30"/>
      <c r="UMV143" s="30"/>
      <c r="UMW143" s="30"/>
      <c r="UMX143" s="30"/>
      <c r="UMY143" s="30"/>
      <c r="UMZ143" s="30"/>
      <c r="UNA143" s="30"/>
      <c r="UNB143" s="30"/>
      <c r="UNC143" s="30"/>
      <c r="UND143" s="30"/>
      <c r="UNE143" s="30"/>
      <c r="UNF143" s="30"/>
      <c r="UNG143" s="30"/>
      <c r="UNH143" s="30"/>
      <c r="UNI143" s="30"/>
      <c r="UNJ143" s="30"/>
      <c r="UNK143" s="30"/>
      <c r="UNL143" s="30"/>
      <c r="UNM143" s="30"/>
      <c r="UNN143" s="30"/>
      <c r="UNO143" s="30"/>
      <c r="UNP143" s="30"/>
      <c r="UNQ143" s="30"/>
      <c r="UNR143" s="30"/>
      <c r="UNS143" s="30"/>
      <c r="UNT143" s="30"/>
      <c r="UNU143" s="30"/>
      <c r="UNV143" s="30"/>
      <c r="UNW143" s="30"/>
      <c r="UNX143" s="30"/>
      <c r="UNY143" s="30"/>
      <c r="UNZ143" s="30"/>
      <c r="UOA143" s="30"/>
      <c r="UOB143" s="30"/>
      <c r="UOC143" s="30"/>
      <c r="UOD143" s="30"/>
      <c r="UOE143" s="30"/>
      <c r="UOF143" s="30"/>
      <c r="UOG143" s="30"/>
      <c r="UOH143" s="30"/>
      <c r="UOI143" s="30"/>
      <c r="UOJ143" s="30"/>
      <c r="UOK143" s="30"/>
      <c r="UOL143" s="30"/>
      <c r="UOM143" s="30"/>
      <c r="UON143" s="30"/>
      <c r="UOO143" s="30"/>
      <c r="UOP143" s="30"/>
      <c r="UOQ143" s="30"/>
      <c r="UOR143" s="30"/>
      <c r="UOS143" s="30"/>
      <c r="UOT143" s="30"/>
      <c r="UOU143" s="30"/>
      <c r="UOV143" s="30"/>
      <c r="UOW143" s="30"/>
      <c r="UOX143" s="30"/>
      <c r="UOY143" s="30"/>
      <c r="UOZ143" s="30"/>
      <c r="UPA143" s="30"/>
      <c r="UPB143" s="30"/>
      <c r="UPC143" s="30"/>
      <c r="UPD143" s="30"/>
      <c r="UPE143" s="30"/>
      <c r="UPF143" s="30"/>
      <c r="UPG143" s="30"/>
      <c r="UPH143" s="30"/>
      <c r="UPI143" s="30"/>
      <c r="UPJ143" s="30"/>
      <c r="UPK143" s="30"/>
      <c r="UPL143" s="30"/>
      <c r="UPM143" s="30"/>
      <c r="UPN143" s="30"/>
      <c r="UPO143" s="30"/>
      <c r="UPP143" s="30"/>
      <c r="UPQ143" s="30"/>
      <c r="UPR143" s="30"/>
      <c r="UPS143" s="30"/>
      <c r="UPT143" s="30"/>
      <c r="UPU143" s="30"/>
      <c r="UPV143" s="30"/>
      <c r="UPW143" s="30"/>
      <c r="UPX143" s="30"/>
      <c r="UPY143" s="30"/>
      <c r="UPZ143" s="30"/>
      <c r="UQA143" s="30"/>
      <c r="UQB143" s="30"/>
      <c r="UQC143" s="30"/>
      <c r="UQD143" s="30"/>
      <c r="UQE143" s="30"/>
      <c r="UQF143" s="30"/>
      <c r="UQG143" s="30"/>
      <c r="UQH143" s="30"/>
      <c r="UQI143" s="30"/>
      <c r="UQJ143" s="30"/>
      <c r="UQK143" s="30"/>
      <c r="UQL143" s="30"/>
      <c r="UQM143" s="30"/>
      <c r="UQN143" s="30"/>
      <c r="UQO143" s="30"/>
      <c r="UQP143" s="30"/>
      <c r="UQQ143" s="30"/>
      <c r="UQR143" s="30"/>
      <c r="UQS143" s="30"/>
      <c r="UQT143" s="30"/>
      <c r="UQU143" s="30"/>
      <c r="UQV143" s="30"/>
      <c r="UQW143" s="30"/>
      <c r="UQX143" s="30"/>
      <c r="UQY143" s="30"/>
      <c r="UQZ143" s="30"/>
      <c r="URA143" s="30"/>
      <c r="URB143" s="30"/>
      <c r="URC143" s="30"/>
      <c r="URD143" s="30"/>
      <c r="URE143" s="30"/>
      <c r="URF143" s="30"/>
      <c r="URG143" s="30"/>
      <c r="URH143" s="30"/>
      <c r="URI143" s="30"/>
      <c r="URJ143" s="30"/>
      <c r="URK143" s="30"/>
      <c r="URL143" s="30"/>
      <c r="URM143" s="30"/>
      <c r="URN143" s="30"/>
      <c r="URO143" s="30"/>
      <c r="URP143" s="30"/>
      <c r="URQ143" s="30"/>
      <c r="URR143" s="30"/>
      <c r="URS143" s="30"/>
      <c r="URT143" s="30"/>
      <c r="URU143" s="30"/>
      <c r="URV143" s="30"/>
      <c r="URW143" s="30"/>
      <c r="URX143" s="30"/>
      <c r="URY143" s="30"/>
      <c r="URZ143" s="30"/>
      <c r="USA143" s="30"/>
      <c r="USB143" s="30"/>
      <c r="USC143" s="30"/>
      <c r="USD143" s="30"/>
      <c r="USE143" s="30"/>
      <c r="USF143" s="30"/>
      <c r="USG143" s="30"/>
      <c r="USH143" s="30"/>
      <c r="USI143" s="30"/>
      <c r="USJ143" s="30"/>
      <c r="USK143" s="30"/>
      <c r="USL143" s="30"/>
      <c r="USM143" s="30"/>
      <c r="USN143" s="30"/>
      <c r="USO143" s="30"/>
      <c r="USP143" s="30"/>
      <c r="USQ143" s="30"/>
      <c r="USR143" s="30"/>
      <c r="USS143" s="30"/>
      <c r="UST143" s="30"/>
      <c r="USU143" s="30"/>
      <c r="USV143" s="30"/>
      <c r="USW143" s="30"/>
      <c r="USX143" s="30"/>
      <c r="USY143" s="30"/>
      <c r="USZ143" s="30"/>
      <c r="UTA143" s="30"/>
      <c r="UTB143" s="30"/>
      <c r="UTC143" s="30"/>
      <c r="UTD143" s="30"/>
      <c r="UTE143" s="30"/>
      <c r="UTF143" s="30"/>
      <c r="UTG143" s="30"/>
      <c r="UTH143" s="30"/>
      <c r="UTI143" s="30"/>
      <c r="UTJ143" s="30"/>
      <c r="UTK143" s="30"/>
      <c r="UTL143" s="30"/>
      <c r="UTM143" s="30"/>
      <c r="UTN143" s="30"/>
      <c r="UTO143" s="30"/>
      <c r="UTP143" s="30"/>
      <c r="UTQ143" s="30"/>
      <c r="UTR143" s="30"/>
      <c r="UTS143" s="30"/>
      <c r="UTT143" s="30"/>
      <c r="UTU143" s="30"/>
      <c r="UTV143" s="30"/>
      <c r="UTW143" s="30"/>
      <c r="UTX143" s="30"/>
      <c r="UTY143" s="30"/>
      <c r="UTZ143" s="30"/>
      <c r="UUA143" s="30"/>
      <c r="UUB143" s="30"/>
      <c r="UUC143" s="30"/>
      <c r="UUD143" s="30"/>
      <c r="UUE143" s="30"/>
      <c r="UUF143" s="30"/>
      <c r="UUG143" s="30"/>
      <c r="UUH143" s="30"/>
      <c r="UUI143" s="30"/>
      <c r="UUJ143" s="30"/>
      <c r="UUK143" s="30"/>
      <c r="UUL143" s="30"/>
      <c r="UUM143" s="30"/>
      <c r="UUN143" s="30"/>
      <c r="UUO143" s="30"/>
      <c r="UUP143" s="30"/>
      <c r="UUQ143" s="30"/>
      <c r="UUR143" s="30"/>
      <c r="UUS143" s="30"/>
      <c r="UUT143" s="30"/>
      <c r="UUU143" s="30"/>
      <c r="UUV143" s="30"/>
      <c r="UUW143" s="30"/>
      <c r="UUX143" s="30"/>
      <c r="UUY143" s="30"/>
      <c r="UUZ143" s="30"/>
      <c r="UVA143" s="30"/>
      <c r="UVB143" s="30"/>
      <c r="UVC143" s="30"/>
      <c r="UVD143" s="30"/>
      <c r="UVE143" s="30"/>
      <c r="UVF143" s="30"/>
      <c r="UVG143" s="30"/>
      <c r="UVH143" s="30"/>
      <c r="UVI143" s="30"/>
      <c r="UVJ143" s="30"/>
      <c r="UVK143" s="30"/>
      <c r="UVL143" s="30"/>
      <c r="UVM143" s="30"/>
      <c r="UVN143" s="30"/>
      <c r="UVO143" s="30"/>
      <c r="UVP143" s="30"/>
      <c r="UVQ143" s="30"/>
      <c r="UVR143" s="30"/>
      <c r="UVS143" s="30"/>
      <c r="UVT143" s="30"/>
      <c r="UVU143" s="30"/>
      <c r="UVV143" s="30"/>
      <c r="UVW143" s="30"/>
      <c r="UVX143" s="30"/>
      <c r="UVY143" s="30"/>
      <c r="UVZ143" s="30"/>
      <c r="UWA143" s="30"/>
      <c r="UWB143" s="30"/>
      <c r="UWC143" s="30"/>
      <c r="UWD143" s="30"/>
      <c r="UWE143" s="30"/>
      <c r="UWF143" s="30"/>
      <c r="UWG143" s="30"/>
      <c r="UWH143" s="30"/>
      <c r="UWI143" s="30"/>
      <c r="UWJ143" s="30"/>
      <c r="UWK143" s="30"/>
      <c r="UWL143" s="30"/>
      <c r="UWM143" s="30"/>
      <c r="UWN143" s="30"/>
      <c r="UWO143" s="30"/>
      <c r="UWP143" s="30"/>
      <c r="UWQ143" s="30"/>
      <c r="UWR143" s="30"/>
      <c r="UWS143" s="30"/>
      <c r="UWT143" s="30"/>
      <c r="UWU143" s="30"/>
      <c r="UWV143" s="30"/>
      <c r="UWW143" s="30"/>
      <c r="UWX143" s="30"/>
      <c r="UWY143" s="30"/>
      <c r="UWZ143" s="30"/>
      <c r="UXA143" s="30"/>
      <c r="UXB143" s="30"/>
      <c r="UXC143" s="30"/>
      <c r="UXD143" s="30"/>
      <c r="UXE143" s="30"/>
      <c r="UXF143" s="30"/>
      <c r="UXG143" s="30"/>
      <c r="UXH143" s="30"/>
      <c r="UXI143" s="30"/>
      <c r="UXJ143" s="30"/>
      <c r="UXK143" s="30"/>
      <c r="UXL143" s="30"/>
      <c r="UXM143" s="30"/>
      <c r="UXN143" s="30"/>
      <c r="UXO143" s="30"/>
      <c r="UXP143" s="30"/>
      <c r="UXQ143" s="30"/>
      <c r="UXR143" s="30"/>
      <c r="UXS143" s="30"/>
      <c r="UXT143" s="30"/>
      <c r="UXU143" s="30"/>
      <c r="UXV143" s="30"/>
      <c r="UXW143" s="30"/>
      <c r="UXX143" s="30"/>
      <c r="UXY143" s="30"/>
      <c r="UXZ143" s="30"/>
      <c r="UYA143" s="30"/>
      <c r="UYB143" s="30"/>
      <c r="UYC143" s="30"/>
      <c r="UYD143" s="30"/>
      <c r="UYE143" s="30"/>
      <c r="UYF143" s="30"/>
      <c r="UYG143" s="30"/>
      <c r="UYH143" s="30"/>
      <c r="UYI143" s="30"/>
      <c r="UYJ143" s="30"/>
      <c r="UYK143" s="30"/>
      <c r="UYL143" s="30"/>
      <c r="UYM143" s="30"/>
      <c r="UYN143" s="30"/>
      <c r="UYO143" s="30"/>
      <c r="UYP143" s="30"/>
      <c r="UYQ143" s="30"/>
      <c r="UYR143" s="30"/>
      <c r="UYS143" s="30"/>
      <c r="UYT143" s="30"/>
      <c r="UYU143" s="30"/>
      <c r="UYV143" s="30"/>
      <c r="UYW143" s="30"/>
      <c r="UYX143" s="30"/>
      <c r="UYY143" s="30"/>
      <c r="UYZ143" s="30"/>
      <c r="UZA143" s="30"/>
      <c r="UZB143" s="30"/>
      <c r="UZC143" s="30"/>
      <c r="UZD143" s="30"/>
      <c r="UZE143" s="30"/>
      <c r="UZF143" s="30"/>
      <c r="UZG143" s="30"/>
      <c r="UZH143" s="30"/>
      <c r="UZI143" s="30"/>
      <c r="UZJ143" s="30"/>
      <c r="UZK143" s="30"/>
      <c r="UZL143" s="30"/>
      <c r="UZM143" s="30"/>
      <c r="UZN143" s="30"/>
      <c r="UZO143" s="30"/>
      <c r="UZP143" s="30"/>
      <c r="UZQ143" s="30"/>
      <c r="UZR143" s="30"/>
      <c r="UZS143" s="30"/>
      <c r="UZT143" s="30"/>
      <c r="UZU143" s="30"/>
      <c r="UZV143" s="30"/>
      <c r="UZW143" s="30"/>
      <c r="UZX143" s="30"/>
      <c r="UZY143" s="30"/>
      <c r="UZZ143" s="30"/>
      <c r="VAA143" s="30"/>
      <c r="VAB143" s="30"/>
      <c r="VAC143" s="30"/>
      <c r="VAD143" s="30"/>
      <c r="VAE143" s="30"/>
      <c r="VAF143" s="30"/>
      <c r="VAG143" s="30"/>
      <c r="VAH143" s="30"/>
      <c r="VAI143" s="30"/>
      <c r="VAJ143" s="30"/>
      <c r="VAK143" s="30"/>
      <c r="VAL143" s="30"/>
      <c r="VAM143" s="30"/>
      <c r="VAN143" s="30"/>
      <c r="VAO143" s="30"/>
      <c r="VAP143" s="30"/>
      <c r="VAQ143" s="30"/>
      <c r="VAR143" s="30"/>
      <c r="VAS143" s="30"/>
      <c r="VAT143" s="30"/>
      <c r="VAU143" s="30"/>
      <c r="VAV143" s="30"/>
      <c r="VAW143" s="30"/>
      <c r="VAX143" s="30"/>
      <c r="VAY143" s="30"/>
      <c r="VAZ143" s="30"/>
      <c r="VBA143" s="30"/>
      <c r="VBB143" s="30"/>
      <c r="VBC143" s="30"/>
      <c r="VBD143" s="30"/>
      <c r="VBE143" s="30"/>
      <c r="VBF143" s="30"/>
      <c r="VBG143" s="30"/>
      <c r="VBH143" s="30"/>
      <c r="VBI143" s="30"/>
      <c r="VBJ143" s="30"/>
      <c r="VBK143" s="30"/>
      <c r="VBL143" s="30"/>
      <c r="VBM143" s="30"/>
      <c r="VBN143" s="30"/>
      <c r="VBO143" s="30"/>
      <c r="VBP143" s="30"/>
      <c r="VBQ143" s="30"/>
      <c r="VBR143" s="30"/>
      <c r="VBS143" s="30"/>
      <c r="VBT143" s="30"/>
      <c r="VBU143" s="30"/>
      <c r="VBV143" s="30"/>
      <c r="VBW143" s="30"/>
      <c r="VBX143" s="30"/>
      <c r="VBY143" s="30"/>
      <c r="VBZ143" s="30"/>
      <c r="VCA143" s="30"/>
      <c r="VCB143" s="30"/>
      <c r="VCC143" s="30"/>
      <c r="VCD143" s="30"/>
      <c r="VCE143" s="30"/>
      <c r="VCF143" s="30"/>
      <c r="VCG143" s="30"/>
      <c r="VCH143" s="30"/>
      <c r="VCI143" s="30"/>
      <c r="VCJ143" s="30"/>
      <c r="VCK143" s="30"/>
      <c r="VCL143" s="30"/>
      <c r="VCM143" s="30"/>
      <c r="VCN143" s="30"/>
      <c r="VCO143" s="30"/>
      <c r="VCP143" s="30"/>
      <c r="VCQ143" s="30"/>
      <c r="VCR143" s="30"/>
      <c r="VCS143" s="30"/>
      <c r="VCT143" s="30"/>
      <c r="VCU143" s="30"/>
      <c r="VCV143" s="30"/>
      <c r="VCW143" s="30"/>
      <c r="VCX143" s="30"/>
      <c r="VCY143" s="30"/>
      <c r="VCZ143" s="30"/>
      <c r="VDA143" s="30"/>
      <c r="VDB143" s="30"/>
      <c r="VDC143" s="30"/>
      <c r="VDD143" s="30"/>
      <c r="VDE143" s="30"/>
      <c r="VDF143" s="30"/>
      <c r="VDG143" s="30"/>
      <c r="VDH143" s="30"/>
      <c r="VDI143" s="30"/>
      <c r="VDJ143" s="30"/>
      <c r="VDK143" s="30"/>
      <c r="VDL143" s="30"/>
      <c r="VDM143" s="30"/>
      <c r="VDN143" s="30"/>
      <c r="VDO143" s="30"/>
      <c r="VDP143" s="30"/>
      <c r="VDQ143" s="30"/>
      <c r="VDR143" s="30"/>
      <c r="VDS143" s="30"/>
      <c r="VDT143" s="30"/>
      <c r="VDU143" s="30"/>
      <c r="VDV143" s="30"/>
      <c r="VDW143" s="30"/>
      <c r="VDX143" s="30"/>
      <c r="VDY143" s="30"/>
      <c r="VDZ143" s="30"/>
      <c r="VEA143" s="30"/>
      <c r="VEB143" s="30"/>
      <c r="VEC143" s="30"/>
      <c r="VED143" s="30"/>
      <c r="VEE143" s="30"/>
      <c r="VEF143" s="30"/>
      <c r="VEG143" s="30"/>
      <c r="VEH143" s="30"/>
      <c r="VEI143" s="30"/>
      <c r="VEJ143" s="30"/>
      <c r="VEK143" s="30"/>
      <c r="VEL143" s="30"/>
      <c r="VEM143" s="30"/>
      <c r="VEN143" s="30"/>
      <c r="VEO143" s="30"/>
      <c r="VEP143" s="30"/>
      <c r="VEQ143" s="30"/>
      <c r="VER143" s="30"/>
      <c r="VES143" s="30"/>
      <c r="VET143" s="30"/>
      <c r="VEU143" s="30"/>
      <c r="VEV143" s="30"/>
      <c r="VEW143" s="30"/>
      <c r="VEX143" s="30"/>
      <c r="VEY143" s="30"/>
      <c r="VEZ143" s="30"/>
      <c r="VFA143" s="30"/>
      <c r="VFB143" s="30"/>
      <c r="VFC143" s="30"/>
      <c r="VFD143" s="30"/>
      <c r="VFE143" s="30"/>
      <c r="VFF143" s="30"/>
      <c r="VFG143" s="30"/>
      <c r="VFH143" s="30"/>
      <c r="VFI143" s="30"/>
      <c r="VFJ143" s="30"/>
      <c r="VFK143" s="30"/>
      <c r="VFL143" s="30"/>
      <c r="VFM143" s="30"/>
      <c r="VFN143" s="30"/>
      <c r="VFO143" s="30"/>
      <c r="VFP143" s="30"/>
      <c r="VFQ143" s="30"/>
      <c r="VFR143" s="30"/>
      <c r="VFS143" s="30"/>
      <c r="VFT143" s="30"/>
      <c r="VFU143" s="30"/>
      <c r="VFV143" s="30"/>
      <c r="VFW143" s="30"/>
      <c r="VFX143" s="30"/>
      <c r="VFY143" s="30"/>
      <c r="VFZ143" s="30"/>
      <c r="VGA143" s="30"/>
      <c r="VGB143" s="30"/>
      <c r="VGC143" s="30"/>
      <c r="VGD143" s="30"/>
      <c r="VGE143" s="30"/>
      <c r="VGF143" s="30"/>
      <c r="VGG143" s="30"/>
      <c r="VGH143" s="30"/>
      <c r="VGI143" s="30"/>
      <c r="VGJ143" s="30"/>
      <c r="VGK143" s="30"/>
      <c r="VGL143" s="30"/>
      <c r="VGM143" s="30"/>
      <c r="VGN143" s="30"/>
      <c r="VGO143" s="30"/>
      <c r="VGP143" s="30"/>
      <c r="VGQ143" s="30"/>
      <c r="VGR143" s="30"/>
      <c r="VGS143" s="30"/>
      <c r="VGT143" s="30"/>
      <c r="VGU143" s="30"/>
      <c r="VGV143" s="30"/>
      <c r="VGW143" s="30"/>
      <c r="VGX143" s="30"/>
      <c r="VGY143" s="30"/>
      <c r="VGZ143" s="30"/>
      <c r="VHA143" s="30"/>
      <c r="VHB143" s="30"/>
      <c r="VHC143" s="30"/>
      <c r="VHD143" s="30"/>
      <c r="VHE143" s="30"/>
      <c r="VHF143" s="30"/>
      <c r="VHG143" s="30"/>
      <c r="VHH143" s="30"/>
      <c r="VHI143" s="30"/>
      <c r="VHJ143" s="30"/>
      <c r="VHK143" s="30"/>
      <c r="VHL143" s="30"/>
      <c r="VHM143" s="30"/>
      <c r="VHN143" s="30"/>
      <c r="VHO143" s="30"/>
      <c r="VHP143" s="30"/>
      <c r="VHQ143" s="30"/>
      <c r="VHR143" s="30"/>
      <c r="VHS143" s="30"/>
      <c r="VHT143" s="30"/>
      <c r="VHU143" s="30"/>
      <c r="VHV143" s="30"/>
      <c r="VHW143" s="30"/>
      <c r="VHX143" s="30"/>
      <c r="VHY143" s="30"/>
      <c r="VHZ143" s="30"/>
      <c r="VIA143" s="30"/>
      <c r="VIB143" s="30"/>
      <c r="VIC143" s="30"/>
      <c r="VID143" s="30"/>
      <c r="VIE143" s="30"/>
      <c r="VIF143" s="30"/>
      <c r="VIG143" s="30"/>
      <c r="VIH143" s="30"/>
      <c r="VII143" s="30"/>
      <c r="VIJ143" s="30"/>
      <c r="VIK143" s="30"/>
      <c r="VIL143" s="30"/>
      <c r="VIM143" s="30"/>
      <c r="VIN143" s="30"/>
      <c r="VIO143" s="30"/>
      <c r="VIP143" s="30"/>
      <c r="VIQ143" s="30"/>
      <c r="VIR143" s="30"/>
      <c r="VIS143" s="30"/>
      <c r="VIT143" s="30"/>
      <c r="VIU143" s="30"/>
      <c r="VIV143" s="30"/>
      <c r="VIW143" s="30"/>
      <c r="VIX143" s="30"/>
      <c r="VIY143" s="30"/>
      <c r="VIZ143" s="30"/>
      <c r="VJA143" s="30"/>
      <c r="VJB143" s="30"/>
      <c r="VJC143" s="30"/>
      <c r="VJD143" s="30"/>
      <c r="VJE143" s="30"/>
      <c r="VJF143" s="30"/>
      <c r="VJG143" s="30"/>
      <c r="VJH143" s="30"/>
      <c r="VJI143" s="30"/>
      <c r="VJJ143" s="30"/>
      <c r="VJK143" s="30"/>
      <c r="VJL143" s="30"/>
      <c r="VJM143" s="30"/>
      <c r="VJN143" s="30"/>
      <c r="VJO143" s="30"/>
      <c r="VJP143" s="30"/>
      <c r="VJQ143" s="30"/>
      <c r="VJR143" s="30"/>
      <c r="VJS143" s="30"/>
      <c r="VJT143" s="30"/>
      <c r="VJU143" s="30"/>
      <c r="VJV143" s="30"/>
      <c r="VJW143" s="30"/>
      <c r="VJX143" s="30"/>
      <c r="VJY143" s="30"/>
      <c r="VJZ143" s="30"/>
      <c r="VKA143" s="30"/>
      <c r="VKB143" s="30"/>
      <c r="VKC143" s="30"/>
      <c r="VKD143" s="30"/>
      <c r="VKE143" s="30"/>
      <c r="VKF143" s="30"/>
      <c r="VKG143" s="30"/>
      <c r="VKH143" s="30"/>
      <c r="VKI143" s="30"/>
      <c r="VKJ143" s="30"/>
      <c r="VKK143" s="30"/>
      <c r="VKL143" s="30"/>
      <c r="VKM143" s="30"/>
      <c r="VKN143" s="30"/>
      <c r="VKO143" s="30"/>
      <c r="VKP143" s="30"/>
      <c r="VKQ143" s="30"/>
      <c r="VKR143" s="30"/>
      <c r="VKS143" s="30"/>
      <c r="VKT143" s="30"/>
      <c r="VKU143" s="30"/>
      <c r="VKV143" s="30"/>
      <c r="VKW143" s="30"/>
      <c r="VKX143" s="30"/>
      <c r="VKY143" s="30"/>
      <c r="VKZ143" s="30"/>
      <c r="VLA143" s="30"/>
      <c r="VLB143" s="30"/>
      <c r="VLC143" s="30"/>
      <c r="VLD143" s="30"/>
      <c r="VLE143" s="30"/>
      <c r="VLF143" s="30"/>
      <c r="VLG143" s="30"/>
      <c r="VLH143" s="30"/>
      <c r="VLI143" s="30"/>
      <c r="VLJ143" s="30"/>
      <c r="VLK143" s="30"/>
      <c r="VLL143" s="30"/>
      <c r="VLM143" s="30"/>
      <c r="VLN143" s="30"/>
      <c r="VLO143" s="30"/>
      <c r="VLP143" s="30"/>
      <c r="VLQ143" s="30"/>
      <c r="VLR143" s="30"/>
      <c r="VLS143" s="30"/>
      <c r="VLT143" s="30"/>
      <c r="VLU143" s="30"/>
      <c r="VLV143" s="30"/>
      <c r="VLW143" s="30"/>
      <c r="VLX143" s="30"/>
      <c r="VLY143" s="30"/>
      <c r="VLZ143" s="30"/>
      <c r="VMA143" s="30"/>
      <c r="VMB143" s="30"/>
      <c r="VMC143" s="30"/>
      <c r="VMD143" s="30"/>
      <c r="VME143" s="30"/>
      <c r="VMF143" s="30"/>
      <c r="VMG143" s="30"/>
      <c r="VMH143" s="30"/>
      <c r="VMI143" s="30"/>
      <c r="VMJ143" s="30"/>
      <c r="VMK143" s="30"/>
      <c r="VML143" s="30"/>
      <c r="VMM143" s="30"/>
      <c r="VMN143" s="30"/>
      <c r="VMO143" s="30"/>
      <c r="VMP143" s="30"/>
      <c r="VMQ143" s="30"/>
      <c r="VMR143" s="30"/>
      <c r="VMS143" s="30"/>
      <c r="VMT143" s="30"/>
      <c r="VMU143" s="30"/>
      <c r="VMV143" s="30"/>
      <c r="VMW143" s="30"/>
      <c r="VMX143" s="30"/>
      <c r="VMY143" s="30"/>
      <c r="VMZ143" s="30"/>
      <c r="VNA143" s="30"/>
      <c r="VNB143" s="30"/>
      <c r="VNC143" s="30"/>
      <c r="VND143" s="30"/>
      <c r="VNE143" s="30"/>
      <c r="VNF143" s="30"/>
      <c r="VNG143" s="30"/>
      <c r="VNH143" s="30"/>
      <c r="VNI143" s="30"/>
      <c r="VNJ143" s="30"/>
      <c r="VNK143" s="30"/>
      <c r="VNL143" s="30"/>
      <c r="VNM143" s="30"/>
      <c r="VNN143" s="30"/>
      <c r="VNO143" s="30"/>
      <c r="VNP143" s="30"/>
      <c r="VNQ143" s="30"/>
      <c r="VNR143" s="30"/>
      <c r="VNS143" s="30"/>
      <c r="VNT143" s="30"/>
      <c r="VNU143" s="30"/>
      <c r="VNV143" s="30"/>
      <c r="VNW143" s="30"/>
      <c r="VNX143" s="30"/>
      <c r="VNY143" s="30"/>
      <c r="VNZ143" s="30"/>
      <c r="VOA143" s="30"/>
      <c r="VOB143" s="30"/>
      <c r="VOC143" s="30"/>
      <c r="VOD143" s="30"/>
      <c r="VOE143" s="30"/>
      <c r="VOF143" s="30"/>
      <c r="VOG143" s="30"/>
      <c r="VOH143" s="30"/>
      <c r="VOI143" s="30"/>
      <c r="VOJ143" s="30"/>
      <c r="VOK143" s="30"/>
      <c r="VOL143" s="30"/>
      <c r="VOM143" s="30"/>
      <c r="VON143" s="30"/>
      <c r="VOO143" s="30"/>
      <c r="VOP143" s="30"/>
      <c r="VOQ143" s="30"/>
      <c r="VOR143" s="30"/>
      <c r="VOS143" s="30"/>
      <c r="VOT143" s="30"/>
      <c r="VOU143" s="30"/>
      <c r="VOV143" s="30"/>
      <c r="VOW143" s="30"/>
      <c r="VOX143" s="30"/>
      <c r="VOY143" s="30"/>
      <c r="VOZ143" s="30"/>
      <c r="VPA143" s="30"/>
      <c r="VPB143" s="30"/>
      <c r="VPC143" s="30"/>
      <c r="VPD143" s="30"/>
      <c r="VPE143" s="30"/>
      <c r="VPF143" s="30"/>
      <c r="VPG143" s="30"/>
      <c r="VPH143" s="30"/>
      <c r="VPI143" s="30"/>
      <c r="VPJ143" s="30"/>
      <c r="VPK143" s="30"/>
      <c r="VPL143" s="30"/>
      <c r="VPM143" s="30"/>
      <c r="VPN143" s="30"/>
      <c r="VPO143" s="30"/>
      <c r="VPP143" s="30"/>
      <c r="VPQ143" s="30"/>
      <c r="VPR143" s="30"/>
      <c r="VPS143" s="30"/>
      <c r="VPT143" s="30"/>
      <c r="VPU143" s="30"/>
      <c r="VPV143" s="30"/>
      <c r="VPW143" s="30"/>
      <c r="VPX143" s="30"/>
      <c r="VPY143" s="30"/>
      <c r="VPZ143" s="30"/>
      <c r="VQA143" s="30"/>
      <c r="VQB143" s="30"/>
      <c r="VQC143" s="30"/>
      <c r="VQD143" s="30"/>
      <c r="VQE143" s="30"/>
      <c r="VQF143" s="30"/>
      <c r="VQG143" s="30"/>
      <c r="VQH143" s="30"/>
      <c r="VQI143" s="30"/>
      <c r="VQJ143" s="30"/>
      <c r="VQK143" s="30"/>
      <c r="VQL143" s="30"/>
      <c r="VQM143" s="30"/>
      <c r="VQN143" s="30"/>
      <c r="VQO143" s="30"/>
      <c r="VQP143" s="30"/>
      <c r="VQQ143" s="30"/>
      <c r="VQR143" s="30"/>
      <c r="VQS143" s="30"/>
      <c r="VQT143" s="30"/>
      <c r="VQU143" s="30"/>
      <c r="VQV143" s="30"/>
      <c r="VQW143" s="30"/>
      <c r="VQX143" s="30"/>
      <c r="VQY143" s="30"/>
      <c r="VQZ143" s="30"/>
      <c r="VRA143" s="30"/>
      <c r="VRB143" s="30"/>
      <c r="VRC143" s="30"/>
      <c r="VRD143" s="30"/>
      <c r="VRE143" s="30"/>
      <c r="VRF143" s="30"/>
      <c r="VRG143" s="30"/>
      <c r="VRH143" s="30"/>
      <c r="VRI143" s="30"/>
      <c r="VRJ143" s="30"/>
      <c r="VRK143" s="30"/>
      <c r="VRL143" s="30"/>
      <c r="VRM143" s="30"/>
      <c r="VRN143" s="30"/>
      <c r="VRO143" s="30"/>
      <c r="VRP143" s="30"/>
      <c r="VRQ143" s="30"/>
      <c r="VRR143" s="30"/>
      <c r="VRS143" s="30"/>
      <c r="VRT143" s="30"/>
      <c r="VRU143" s="30"/>
      <c r="VRV143" s="30"/>
      <c r="VRW143" s="30"/>
      <c r="VRX143" s="30"/>
      <c r="VRY143" s="30"/>
      <c r="VRZ143" s="30"/>
      <c r="VSA143" s="30"/>
      <c r="VSB143" s="30"/>
      <c r="VSC143" s="30"/>
      <c r="VSD143" s="30"/>
      <c r="VSE143" s="30"/>
      <c r="VSF143" s="30"/>
      <c r="VSG143" s="30"/>
      <c r="VSH143" s="30"/>
      <c r="VSI143" s="30"/>
      <c r="VSJ143" s="30"/>
      <c r="VSK143" s="30"/>
      <c r="VSL143" s="30"/>
      <c r="VSM143" s="30"/>
      <c r="VSN143" s="30"/>
      <c r="VSO143" s="30"/>
      <c r="VSP143" s="30"/>
      <c r="VSQ143" s="30"/>
      <c r="VSR143" s="30"/>
      <c r="VSS143" s="30"/>
      <c r="VST143" s="30"/>
      <c r="VSU143" s="30"/>
      <c r="VSV143" s="30"/>
      <c r="VSW143" s="30"/>
      <c r="VSX143" s="30"/>
      <c r="VSY143" s="30"/>
      <c r="VSZ143" s="30"/>
      <c r="VTA143" s="30"/>
      <c r="VTB143" s="30"/>
      <c r="VTC143" s="30"/>
      <c r="VTD143" s="30"/>
      <c r="VTE143" s="30"/>
      <c r="VTF143" s="30"/>
      <c r="VTG143" s="30"/>
      <c r="VTH143" s="30"/>
      <c r="VTI143" s="30"/>
      <c r="VTJ143" s="30"/>
      <c r="VTK143" s="30"/>
      <c r="VTL143" s="30"/>
      <c r="VTM143" s="30"/>
      <c r="VTN143" s="30"/>
      <c r="VTO143" s="30"/>
      <c r="VTP143" s="30"/>
      <c r="VTQ143" s="30"/>
      <c r="VTR143" s="30"/>
      <c r="VTS143" s="30"/>
      <c r="VTT143" s="30"/>
      <c r="VTU143" s="30"/>
      <c r="VTV143" s="30"/>
      <c r="VTW143" s="30"/>
      <c r="VTX143" s="30"/>
      <c r="VTY143" s="30"/>
      <c r="VTZ143" s="30"/>
      <c r="VUA143" s="30"/>
      <c r="VUB143" s="30"/>
      <c r="VUC143" s="30"/>
      <c r="VUD143" s="30"/>
      <c r="VUE143" s="30"/>
      <c r="VUF143" s="30"/>
      <c r="VUG143" s="30"/>
      <c r="VUH143" s="30"/>
      <c r="VUI143" s="30"/>
      <c r="VUJ143" s="30"/>
      <c r="VUK143" s="30"/>
      <c r="VUL143" s="30"/>
      <c r="VUM143" s="30"/>
      <c r="VUN143" s="30"/>
      <c r="VUO143" s="30"/>
      <c r="VUP143" s="30"/>
      <c r="VUQ143" s="30"/>
      <c r="VUR143" s="30"/>
      <c r="VUS143" s="30"/>
      <c r="VUT143" s="30"/>
      <c r="VUU143" s="30"/>
      <c r="VUV143" s="30"/>
      <c r="VUW143" s="30"/>
      <c r="VUX143" s="30"/>
      <c r="VUY143" s="30"/>
      <c r="VUZ143" s="30"/>
      <c r="VVA143" s="30"/>
      <c r="VVB143" s="30"/>
      <c r="VVC143" s="30"/>
      <c r="VVD143" s="30"/>
      <c r="VVE143" s="30"/>
      <c r="VVF143" s="30"/>
      <c r="VVG143" s="30"/>
      <c r="VVH143" s="30"/>
      <c r="VVI143" s="30"/>
      <c r="VVJ143" s="30"/>
      <c r="VVK143" s="30"/>
      <c r="VVL143" s="30"/>
      <c r="VVM143" s="30"/>
      <c r="VVN143" s="30"/>
      <c r="VVO143" s="30"/>
      <c r="VVP143" s="30"/>
      <c r="VVQ143" s="30"/>
      <c r="VVR143" s="30"/>
      <c r="VVS143" s="30"/>
      <c r="VVT143" s="30"/>
      <c r="VVU143" s="30"/>
      <c r="VVV143" s="30"/>
      <c r="VVW143" s="30"/>
      <c r="VVX143" s="30"/>
      <c r="VVY143" s="30"/>
      <c r="VVZ143" s="30"/>
      <c r="VWA143" s="30"/>
      <c r="VWB143" s="30"/>
      <c r="VWC143" s="30"/>
      <c r="VWD143" s="30"/>
      <c r="VWE143" s="30"/>
      <c r="VWF143" s="30"/>
      <c r="VWG143" s="30"/>
      <c r="VWH143" s="30"/>
      <c r="VWI143" s="30"/>
      <c r="VWJ143" s="30"/>
      <c r="VWK143" s="30"/>
      <c r="VWL143" s="30"/>
      <c r="VWM143" s="30"/>
      <c r="VWN143" s="30"/>
      <c r="VWO143" s="30"/>
      <c r="VWP143" s="30"/>
      <c r="VWQ143" s="30"/>
      <c r="VWR143" s="30"/>
      <c r="VWS143" s="30"/>
      <c r="VWT143" s="30"/>
      <c r="VWU143" s="30"/>
      <c r="VWV143" s="30"/>
      <c r="VWW143" s="30"/>
      <c r="VWX143" s="30"/>
      <c r="VWY143" s="30"/>
      <c r="VWZ143" s="30"/>
      <c r="VXA143" s="30"/>
      <c r="VXB143" s="30"/>
      <c r="VXC143" s="30"/>
      <c r="VXD143" s="30"/>
      <c r="VXE143" s="30"/>
      <c r="VXF143" s="30"/>
      <c r="VXG143" s="30"/>
      <c r="VXH143" s="30"/>
      <c r="VXI143" s="30"/>
      <c r="VXJ143" s="30"/>
      <c r="VXK143" s="30"/>
      <c r="VXL143" s="30"/>
      <c r="VXM143" s="30"/>
      <c r="VXN143" s="30"/>
      <c r="VXO143" s="30"/>
      <c r="VXP143" s="30"/>
      <c r="VXQ143" s="30"/>
      <c r="VXR143" s="30"/>
      <c r="VXS143" s="30"/>
      <c r="VXT143" s="30"/>
      <c r="VXU143" s="30"/>
      <c r="VXV143" s="30"/>
      <c r="VXW143" s="30"/>
      <c r="VXX143" s="30"/>
      <c r="VXY143" s="30"/>
      <c r="VXZ143" s="30"/>
      <c r="VYA143" s="30"/>
      <c r="VYB143" s="30"/>
      <c r="VYC143" s="30"/>
      <c r="VYD143" s="30"/>
      <c r="VYE143" s="30"/>
      <c r="VYF143" s="30"/>
      <c r="VYG143" s="30"/>
      <c r="VYH143" s="30"/>
      <c r="VYI143" s="30"/>
      <c r="VYJ143" s="30"/>
      <c r="VYK143" s="30"/>
      <c r="VYL143" s="30"/>
      <c r="VYM143" s="30"/>
      <c r="VYN143" s="30"/>
      <c r="VYO143" s="30"/>
      <c r="VYP143" s="30"/>
      <c r="VYQ143" s="30"/>
      <c r="VYR143" s="30"/>
      <c r="VYS143" s="30"/>
      <c r="VYT143" s="30"/>
      <c r="VYU143" s="30"/>
      <c r="VYV143" s="30"/>
      <c r="VYW143" s="30"/>
      <c r="VYX143" s="30"/>
      <c r="VYY143" s="30"/>
      <c r="VYZ143" s="30"/>
      <c r="VZA143" s="30"/>
      <c r="VZB143" s="30"/>
      <c r="VZC143" s="30"/>
      <c r="VZD143" s="30"/>
      <c r="VZE143" s="30"/>
      <c r="VZF143" s="30"/>
      <c r="VZG143" s="30"/>
      <c r="VZH143" s="30"/>
      <c r="VZI143" s="30"/>
      <c r="VZJ143" s="30"/>
      <c r="VZK143" s="30"/>
      <c r="VZL143" s="30"/>
      <c r="VZM143" s="30"/>
      <c r="VZN143" s="30"/>
      <c r="VZO143" s="30"/>
      <c r="VZP143" s="30"/>
      <c r="VZQ143" s="30"/>
      <c r="VZR143" s="30"/>
      <c r="VZS143" s="30"/>
      <c r="VZT143" s="30"/>
      <c r="VZU143" s="30"/>
      <c r="VZV143" s="30"/>
      <c r="VZW143" s="30"/>
      <c r="VZX143" s="30"/>
      <c r="VZY143" s="30"/>
      <c r="VZZ143" s="30"/>
      <c r="WAA143" s="30"/>
      <c r="WAB143" s="30"/>
      <c r="WAC143" s="30"/>
      <c r="WAD143" s="30"/>
      <c r="WAE143" s="30"/>
      <c r="WAF143" s="30"/>
      <c r="WAG143" s="30"/>
      <c r="WAH143" s="30"/>
      <c r="WAI143" s="30"/>
      <c r="WAJ143" s="30"/>
      <c r="WAK143" s="30"/>
      <c r="WAL143" s="30"/>
      <c r="WAM143" s="30"/>
      <c r="WAN143" s="30"/>
      <c r="WAO143" s="30"/>
      <c r="WAP143" s="30"/>
      <c r="WAQ143" s="30"/>
      <c r="WAR143" s="30"/>
      <c r="WAS143" s="30"/>
      <c r="WAT143" s="30"/>
      <c r="WAU143" s="30"/>
      <c r="WAV143" s="30"/>
      <c r="WAW143" s="30"/>
      <c r="WAX143" s="30"/>
      <c r="WAY143" s="30"/>
      <c r="WAZ143" s="30"/>
      <c r="WBA143" s="30"/>
      <c r="WBB143" s="30"/>
      <c r="WBC143" s="30"/>
      <c r="WBD143" s="30"/>
      <c r="WBE143" s="30"/>
      <c r="WBF143" s="30"/>
      <c r="WBG143" s="30"/>
      <c r="WBH143" s="30"/>
      <c r="WBI143" s="30"/>
      <c r="WBJ143" s="30"/>
      <c r="WBK143" s="30"/>
      <c r="WBL143" s="30"/>
      <c r="WBM143" s="30"/>
      <c r="WBN143" s="30"/>
      <c r="WBO143" s="30"/>
      <c r="WBP143" s="30"/>
      <c r="WBQ143" s="30"/>
      <c r="WBR143" s="30"/>
      <c r="WBS143" s="30"/>
      <c r="WBT143" s="30"/>
      <c r="WBU143" s="30"/>
      <c r="WBV143" s="30"/>
      <c r="WBW143" s="30"/>
      <c r="WBX143" s="30"/>
      <c r="WBY143" s="30"/>
      <c r="WBZ143" s="30"/>
      <c r="WCA143" s="30"/>
      <c r="WCB143" s="30"/>
      <c r="WCC143" s="30"/>
      <c r="WCD143" s="30"/>
      <c r="WCE143" s="30"/>
      <c r="WCF143" s="30"/>
      <c r="WCG143" s="30"/>
      <c r="WCH143" s="30"/>
      <c r="WCI143" s="30"/>
      <c r="WCJ143" s="30"/>
      <c r="WCK143" s="30"/>
      <c r="WCL143" s="30"/>
      <c r="WCM143" s="30"/>
      <c r="WCN143" s="30"/>
      <c r="WCO143" s="30"/>
      <c r="WCP143" s="30"/>
      <c r="WCQ143" s="30"/>
      <c r="WCR143" s="30"/>
      <c r="WCS143" s="30"/>
      <c r="WCT143" s="30"/>
      <c r="WCU143" s="30"/>
      <c r="WCV143" s="30"/>
      <c r="WCW143" s="30"/>
      <c r="WCX143" s="30"/>
      <c r="WCY143" s="30"/>
      <c r="WCZ143" s="30"/>
      <c r="WDA143" s="30"/>
      <c r="WDB143" s="30"/>
      <c r="WDC143" s="30"/>
      <c r="WDD143" s="30"/>
      <c r="WDE143" s="30"/>
      <c r="WDF143" s="30"/>
      <c r="WDG143" s="30"/>
      <c r="WDH143" s="30"/>
      <c r="WDI143" s="30"/>
      <c r="WDJ143" s="30"/>
      <c r="WDK143" s="30"/>
      <c r="WDL143" s="30"/>
      <c r="WDM143" s="30"/>
      <c r="WDN143" s="30"/>
      <c r="WDO143" s="30"/>
      <c r="WDP143" s="30"/>
      <c r="WDQ143" s="30"/>
      <c r="WDR143" s="30"/>
      <c r="WDS143" s="30"/>
      <c r="WDT143" s="30"/>
      <c r="WDU143" s="30"/>
      <c r="WDV143" s="30"/>
      <c r="WDW143" s="30"/>
      <c r="WDX143" s="30"/>
      <c r="WDY143" s="30"/>
      <c r="WDZ143" s="30"/>
      <c r="WEA143" s="30"/>
      <c r="WEB143" s="30"/>
      <c r="WEC143" s="30"/>
      <c r="WED143" s="30"/>
      <c r="WEE143" s="30"/>
      <c r="WEF143" s="30"/>
      <c r="WEG143" s="30"/>
      <c r="WEH143" s="30"/>
      <c r="WEI143" s="30"/>
      <c r="WEJ143" s="30"/>
      <c r="WEK143" s="30"/>
      <c r="WEL143" s="30"/>
      <c r="WEM143" s="30"/>
      <c r="WEN143" s="30"/>
      <c r="WEO143" s="30"/>
      <c r="WEP143" s="30"/>
      <c r="WEQ143" s="30"/>
      <c r="WER143" s="30"/>
      <c r="WES143" s="30"/>
      <c r="WET143" s="30"/>
      <c r="WEU143" s="30"/>
      <c r="WEV143" s="30"/>
      <c r="WEW143" s="30"/>
      <c r="WEX143" s="30"/>
      <c r="WEY143" s="30"/>
      <c r="WEZ143" s="30"/>
      <c r="WFA143" s="30"/>
      <c r="WFB143" s="30"/>
      <c r="WFC143" s="30"/>
      <c r="WFD143" s="30"/>
      <c r="WFE143" s="30"/>
      <c r="WFF143" s="30"/>
      <c r="WFG143" s="30"/>
      <c r="WFH143" s="30"/>
      <c r="WFI143" s="30"/>
      <c r="WFJ143" s="30"/>
      <c r="WFK143" s="30"/>
      <c r="WFL143" s="30"/>
      <c r="WFM143" s="30"/>
      <c r="WFN143" s="30"/>
      <c r="WFO143" s="30"/>
      <c r="WFP143" s="30"/>
      <c r="WFQ143" s="30"/>
      <c r="WFR143" s="30"/>
      <c r="WFS143" s="30"/>
      <c r="WFT143" s="30"/>
      <c r="WFU143" s="30"/>
      <c r="WFV143" s="30"/>
      <c r="WFW143" s="30"/>
      <c r="WFX143" s="30"/>
      <c r="WFY143" s="30"/>
      <c r="WFZ143" s="30"/>
      <c r="WGA143" s="30"/>
      <c r="WGB143" s="30"/>
      <c r="WGC143" s="30"/>
      <c r="WGD143" s="30"/>
      <c r="WGE143" s="30"/>
      <c r="WGF143" s="30"/>
      <c r="WGG143" s="30"/>
      <c r="WGH143" s="30"/>
      <c r="WGI143" s="30"/>
      <c r="WGJ143" s="30"/>
      <c r="WGK143" s="30"/>
      <c r="WGL143" s="30"/>
      <c r="WGM143" s="30"/>
      <c r="WGN143" s="30"/>
      <c r="WGO143" s="30"/>
      <c r="WGP143" s="30"/>
      <c r="WGQ143" s="30"/>
      <c r="WGR143" s="30"/>
      <c r="WGS143" s="30"/>
      <c r="WGT143" s="30"/>
      <c r="WGU143" s="30"/>
      <c r="WGV143" s="30"/>
      <c r="WGW143" s="30"/>
      <c r="WGX143" s="30"/>
      <c r="WGY143" s="30"/>
      <c r="WGZ143" s="30"/>
      <c r="WHA143" s="30"/>
      <c r="WHB143" s="30"/>
      <c r="WHC143" s="30"/>
      <c r="WHD143" s="30"/>
      <c r="WHE143" s="30"/>
      <c r="WHF143" s="30"/>
      <c r="WHG143" s="30"/>
      <c r="WHH143" s="30"/>
      <c r="WHI143" s="30"/>
      <c r="WHJ143" s="30"/>
      <c r="WHK143" s="30"/>
      <c r="WHL143" s="30"/>
      <c r="WHM143" s="30"/>
      <c r="WHN143" s="30"/>
      <c r="WHO143" s="30"/>
      <c r="WHP143" s="30"/>
      <c r="WHQ143" s="30"/>
      <c r="WHR143" s="30"/>
      <c r="WHS143" s="30"/>
      <c r="WHT143" s="30"/>
      <c r="WHU143" s="30"/>
      <c r="WHV143" s="30"/>
      <c r="WHW143" s="30"/>
      <c r="WHX143" s="30"/>
      <c r="WHY143" s="30"/>
      <c r="WHZ143" s="30"/>
      <c r="WIA143" s="30"/>
      <c r="WIB143" s="30"/>
      <c r="WIC143" s="30"/>
      <c r="WID143" s="30"/>
      <c r="WIE143" s="30"/>
      <c r="WIF143" s="30"/>
      <c r="WIG143" s="30"/>
      <c r="WIH143" s="30"/>
      <c r="WII143" s="30"/>
      <c r="WIJ143" s="30"/>
      <c r="WIK143" s="30"/>
      <c r="WIL143" s="30"/>
      <c r="WIM143" s="30"/>
      <c r="WIN143" s="30"/>
      <c r="WIO143" s="30"/>
      <c r="WIP143" s="30"/>
      <c r="WIQ143" s="30"/>
      <c r="WIR143" s="30"/>
      <c r="WIS143" s="30"/>
      <c r="WIT143" s="30"/>
      <c r="WIU143" s="30"/>
      <c r="WIV143" s="30"/>
      <c r="WIW143" s="30"/>
      <c r="WIX143" s="30"/>
      <c r="WIY143" s="30"/>
      <c r="WIZ143" s="30"/>
      <c r="WJA143" s="30"/>
      <c r="WJB143" s="30"/>
      <c r="WJC143" s="30"/>
      <c r="WJD143" s="30"/>
      <c r="WJE143" s="30"/>
      <c r="WJF143" s="30"/>
      <c r="WJG143" s="30"/>
      <c r="WJH143" s="30"/>
      <c r="WJI143" s="30"/>
      <c r="WJJ143" s="30"/>
      <c r="WJK143" s="30"/>
      <c r="WJL143" s="30"/>
      <c r="WJM143" s="30"/>
      <c r="WJN143" s="30"/>
      <c r="WJO143" s="30"/>
      <c r="WJP143" s="30"/>
      <c r="WJQ143" s="30"/>
      <c r="WJR143" s="30"/>
      <c r="WJS143" s="30"/>
      <c r="WJT143" s="30"/>
      <c r="WJU143" s="30"/>
      <c r="WJV143" s="30"/>
      <c r="WJW143" s="30"/>
      <c r="WJX143" s="30"/>
      <c r="WJY143" s="30"/>
      <c r="WJZ143" s="30"/>
      <c r="WKA143" s="30"/>
      <c r="WKB143" s="30"/>
      <c r="WKC143" s="30"/>
      <c r="WKD143" s="30"/>
      <c r="WKE143" s="30"/>
      <c r="WKF143" s="30"/>
      <c r="WKG143" s="30"/>
      <c r="WKH143" s="30"/>
      <c r="WKI143" s="30"/>
      <c r="WKJ143" s="30"/>
      <c r="WKK143" s="30"/>
      <c r="WKL143" s="30"/>
      <c r="WKM143" s="30"/>
      <c r="WKN143" s="30"/>
      <c r="WKO143" s="30"/>
      <c r="WKP143" s="30"/>
      <c r="WKQ143" s="30"/>
      <c r="WKR143" s="30"/>
      <c r="WKS143" s="30"/>
      <c r="WKT143" s="30"/>
      <c r="WKU143" s="30"/>
      <c r="WKV143" s="30"/>
      <c r="WKW143" s="30"/>
      <c r="WKX143" s="30"/>
      <c r="WKY143" s="30"/>
      <c r="WKZ143" s="30"/>
      <c r="WLA143" s="30"/>
      <c r="WLB143" s="30"/>
      <c r="WLC143" s="30"/>
      <c r="WLD143" s="30"/>
      <c r="WLE143" s="30"/>
      <c r="WLF143" s="30"/>
      <c r="WLG143" s="30"/>
      <c r="WLH143" s="30"/>
      <c r="WLI143" s="30"/>
      <c r="WLJ143" s="30"/>
      <c r="WLK143" s="30"/>
      <c r="WLL143" s="30"/>
      <c r="WLM143" s="30"/>
      <c r="WLN143" s="30"/>
      <c r="WLO143" s="30"/>
      <c r="WLP143" s="30"/>
      <c r="WLQ143" s="30"/>
      <c r="WLR143" s="30"/>
      <c r="WLS143" s="30"/>
      <c r="WLT143" s="30"/>
      <c r="WLU143" s="30"/>
      <c r="WLV143" s="30"/>
      <c r="WLW143" s="30"/>
      <c r="WLX143" s="30"/>
      <c r="WLY143" s="30"/>
      <c r="WLZ143" s="30"/>
      <c r="WMA143" s="30"/>
      <c r="WMB143" s="30"/>
      <c r="WMC143" s="30"/>
      <c r="WMD143" s="30"/>
      <c r="WME143" s="30"/>
      <c r="WMF143" s="30"/>
      <c r="WMG143" s="30"/>
      <c r="WMH143" s="30"/>
      <c r="WMI143" s="30"/>
      <c r="WMJ143" s="30"/>
      <c r="WMK143" s="30"/>
      <c r="WML143" s="30"/>
      <c r="WMM143" s="30"/>
      <c r="WMN143" s="30"/>
      <c r="WMO143" s="30"/>
      <c r="WMP143" s="30"/>
      <c r="WMQ143" s="30"/>
      <c r="WMR143" s="30"/>
      <c r="WMS143" s="30"/>
      <c r="WMT143" s="30"/>
      <c r="WMU143" s="30"/>
      <c r="WMV143" s="30"/>
      <c r="WMW143" s="30"/>
      <c r="WMX143" s="30"/>
      <c r="WMY143" s="30"/>
      <c r="WMZ143" s="30"/>
      <c r="WNA143" s="30"/>
      <c r="WNB143" s="30"/>
      <c r="WNC143" s="30"/>
      <c r="WND143" s="30"/>
      <c r="WNE143" s="30"/>
      <c r="WNF143" s="30"/>
      <c r="WNG143" s="30"/>
      <c r="WNH143" s="30"/>
      <c r="WNI143" s="30"/>
      <c r="WNJ143" s="30"/>
      <c r="WNK143" s="30"/>
      <c r="WNL143" s="30"/>
      <c r="WNM143" s="30"/>
      <c r="WNN143" s="30"/>
      <c r="WNO143" s="30"/>
      <c r="WNP143" s="30"/>
      <c r="WNQ143" s="30"/>
      <c r="WNR143" s="30"/>
      <c r="WNS143" s="30"/>
      <c r="WNT143" s="30"/>
      <c r="WNU143" s="30"/>
      <c r="WNV143" s="30"/>
      <c r="WNW143" s="30"/>
      <c r="WNX143" s="30"/>
      <c r="WNY143" s="30"/>
      <c r="WNZ143" s="30"/>
      <c r="WOA143" s="30"/>
      <c r="WOB143" s="30"/>
      <c r="WOC143" s="30"/>
      <c r="WOD143" s="30"/>
      <c r="WOE143" s="30"/>
      <c r="WOF143" s="30"/>
      <c r="WOG143" s="30"/>
      <c r="WOH143" s="30"/>
      <c r="WOI143" s="30"/>
      <c r="WOJ143" s="30"/>
      <c r="WOK143" s="30"/>
      <c r="WOL143" s="30"/>
      <c r="WOM143" s="30"/>
      <c r="WON143" s="30"/>
      <c r="WOO143" s="30"/>
      <c r="WOP143" s="30"/>
      <c r="WOQ143" s="30"/>
      <c r="WOR143" s="30"/>
      <c r="WOS143" s="30"/>
      <c r="WOT143" s="30"/>
      <c r="WOU143" s="30"/>
      <c r="WOV143" s="30"/>
      <c r="WOW143" s="30"/>
      <c r="WOX143" s="30"/>
      <c r="WOY143" s="30"/>
      <c r="WOZ143" s="30"/>
      <c r="WPA143" s="30"/>
      <c r="WPB143" s="30"/>
      <c r="WPC143" s="30"/>
      <c r="WPD143" s="30"/>
      <c r="WPE143" s="30"/>
      <c r="WPF143" s="30"/>
      <c r="WPG143" s="30"/>
      <c r="WPH143" s="30"/>
      <c r="WPI143" s="30"/>
      <c r="WPJ143" s="30"/>
      <c r="WPK143" s="30"/>
      <c r="WPL143" s="30"/>
      <c r="WPM143" s="30"/>
      <c r="WPN143" s="30"/>
      <c r="WPO143" s="30"/>
      <c r="WPP143" s="30"/>
      <c r="WPQ143" s="30"/>
      <c r="WPR143" s="30"/>
      <c r="WPS143" s="30"/>
      <c r="WPT143" s="30"/>
      <c r="WPU143" s="30"/>
      <c r="WPV143" s="30"/>
      <c r="WPW143" s="30"/>
      <c r="WPX143" s="30"/>
      <c r="WPY143" s="30"/>
      <c r="WPZ143" s="30"/>
      <c r="WQA143" s="30"/>
      <c r="WQB143" s="30"/>
      <c r="WQC143" s="30"/>
      <c r="WQD143" s="30"/>
      <c r="WQE143" s="30"/>
      <c r="WQF143" s="30"/>
      <c r="WQG143" s="30"/>
      <c r="WQH143" s="30"/>
      <c r="WQI143" s="30"/>
      <c r="WQJ143" s="30"/>
      <c r="WQK143" s="30"/>
      <c r="WQL143" s="30"/>
      <c r="WQM143" s="30"/>
      <c r="WQN143" s="30"/>
      <c r="WQO143" s="30"/>
      <c r="WQP143" s="30"/>
      <c r="WQQ143" s="30"/>
      <c r="WQR143" s="30"/>
      <c r="WQS143" s="30"/>
      <c r="WQT143" s="30"/>
      <c r="WQU143" s="30"/>
      <c r="WQV143" s="30"/>
      <c r="WQW143" s="30"/>
      <c r="WQX143" s="30"/>
      <c r="WQY143" s="30"/>
      <c r="WQZ143" s="30"/>
      <c r="WRA143" s="30"/>
      <c r="WRB143" s="30"/>
      <c r="WRC143" s="30"/>
      <c r="WRD143" s="30"/>
      <c r="WRE143" s="30"/>
      <c r="WRF143" s="30"/>
      <c r="WRG143" s="30"/>
      <c r="WRH143" s="30"/>
      <c r="WRI143" s="30"/>
      <c r="WRJ143" s="30"/>
      <c r="WRK143" s="30"/>
      <c r="WRL143" s="30"/>
      <c r="WRM143" s="30"/>
      <c r="WRN143" s="30"/>
      <c r="WRO143" s="30"/>
      <c r="WRP143" s="30"/>
      <c r="WRQ143" s="30"/>
      <c r="WRR143" s="30"/>
      <c r="WRS143" s="30"/>
      <c r="WRT143" s="30"/>
      <c r="WRU143" s="30"/>
      <c r="WRV143" s="30"/>
      <c r="WRW143" s="30"/>
      <c r="WRX143" s="30"/>
      <c r="WRY143" s="30"/>
      <c r="WRZ143" s="30"/>
      <c r="WSA143" s="30"/>
      <c r="WSB143" s="30"/>
      <c r="WSC143" s="30"/>
      <c r="WSD143" s="30"/>
      <c r="WSE143" s="30"/>
      <c r="WSF143" s="30"/>
      <c r="WSG143" s="30"/>
      <c r="WSH143" s="30"/>
      <c r="WSI143" s="30"/>
      <c r="WSJ143" s="30"/>
      <c r="WSK143" s="30"/>
      <c r="WSL143" s="30"/>
      <c r="WSM143" s="30"/>
      <c r="WSN143" s="30"/>
      <c r="WSO143" s="30"/>
      <c r="WSP143" s="30"/>
      <c r="WSQ143" s="30"/>
      <c r="WSR143" s="30"/>
      <c r="WSS143" s="30"/>
      <c r="WST143" s="30"/>
      <c r="WSU143" s="30"/>
      <c r="WSV143" s="30"/>
      <c r="WSW143" s="30"/>
      <c r="WSX143" s="30"/>
      <c r="WSY143" s="30"/>
      <c r="WSZ143" s="30"/>
      <c r="WTA143" s="30"/>
      <c r="WTB143" s="30"/>
      <c r="WTC143" s="30"/>
      <c r="WTD143" s="30"/>
      <c r="WTE143" s="30"/>
      <c r="WTF143" s="30"/>
      <c r="WTG143" s="30"/>
      <c r="WTH143" s="30"/>
      <c r="WTI143" s="30"/>
      <c r="WTJ143" s="30"/>
      <c r="WTK143" s="30"/>
      <c r="WTL143" s="30"/>
      <c r="WTM143" s="30"/>
      <c r="WTN143" s="30"/>
      <c r="WTO143" s="30"/>
      <c r="WTP143" s="30"/>
      <c r="WTQ143" s="30"/>
      <c r="WTR143" s="30"/>
      <c r="WTS143" s="30"/>
      <c r="WTT143" s="30"/>
      <c r="WTU143" s="30"/>
      <c r="WTV143" s="30"/>
      <c r="WTW143" s="30"/>
      <c r="WTX143" s="30"/>
      <c r="WTY143" s="30"/>
      <c r="WTZ143" s="30"/>
      <c r="WUA143" s="30"/>
      <c r="WUB143" s="30"/>
      <c r="WUC143" s="30"/>
      <c r="WUD143" s="30"/>
      <c r="WUE143" s="30"/>
      <c r="WUF143" s="30"/>
      <c r="WUG143" s="30"/>
      <c r="WUH143" s="30"/>
      <c r="WUI143" s="30"/>
      <c r="WUJ143" s="30"/>
      <c r="WUK143" s="30"/>
      <c r="WUL143" s="30"/>
      <c r="WUM143" s="30"/>
      <c r="WUN143" s="30"/>
      <c r="WUO143" s="30"/>
      <c r="WUP143" s="30"/>
      <c r="WUQ143" s="30"/>
      <c r="WUR143" s="30"/>
      <c r="WUS143" s="30"/>
      <c r="WUT143" s="30"/>
      <c r="WUU143" s="30"/>
      <c r="WUV143" s="30"/>
      <c r="WUW143" s="30"/>
      <c r="WUX143" s="30"/>
      <c r="WUY143" s="30"/>
      <c r="WUZ143" s="30"/>
      <c r="WVA143" s="30"/>
      <c r="WVB143" s="30"/>
      <c r="WVC143" s="30"/>
      <c r="WVD143" s="30"/>
      <c r="WVE143" s="30"/>
      <c r="WVF143" s="30"/>
      <c r="WVG143" s="30"/>
      <c r="WVH143" s="30"/>
      <c r="WVI143" s="30"/>
      <c r="WVJ143" s="30"/>
      <c r="WVK143" s="30"/>
      <c r="WVL143" s="30"/>
      <c r="WVM143" s="30"/>
      <c r="WVN143" s="30"/>
      <c r="WVO143" s="30"/>
      <c r="WVP143" s="30"/>
      <c r="WVQ143" s="30"/>
      <c r="WVR143" s="30"/>
      <c r="WVS143" s="30"/>
      <c r="WVT143" s="30"/>
      <c r="WVU143" s="30"/>
      <c r="WVV143" s="30"/>
      <c r="WVW143" s="30"/>
      <c r="WVX143" s="30"/>
      <c r="WVY143" s="30"/>
      <c r="WVZ143" s="30"/>
      <c r="WWA143" s="30"/>
      <c r="WWB143" s="30"/>
      <c r="WWC143" s="30"/>
      <c r="WWD143" s="30"/>
      <c r="WWE143" s="30"/>
      <c r="WWF143" s="30"/>
      <c r="WWG143" s="30"/>
      <c r="WWH143" s="30"/>
      <c r="WWI143" s="30"/>
      <c r="WWJ143" s="30"/>
      <c r="WWK143" s="30"/>
      <c r="WWL143" s="30"/>
      <c r="WWM143" s="30"/>
      <c r="WWN143" s="30"/>
      <c r="WWO143" s="30"/>
      <c r="WWP143" s="30"/>
      <c r="WWQ143" s="30"/>
      <c r="WWR143" s="30"/>
      <c r="WWS143" s="30"/>
      <c r="WWT143" s="30"/>
      <c r="WWU143" s="30"/>
      <c r="WWV143" s="30"/>
      <c r="WWW143" s="30"/>
      <c r="WWX143" s="30"/>
      <c r="WWY143" s="30"/>
      <c r="WWZ143" s="30"/>
      <c r="WXA143" s="30"/>
      <c r="WXB143" s="30"/>
      <c r="WXC143" s="30"/>
      <c r="WXD143" s="30"/>
      <c r="WXE143" s="30"/>
      <c r="WXF143" s="30"/>
      <c r="WXG143" s="30"/>
      <c r="WXH143" s="30"/>
      <c r="WXI143" s="30"/>
      <c r="WXJ143" s="30"/>
      <c r="WXK143" s="30"/>
      <c r="WXL143" s="30"/>
      <c r="WXM143" s="30"/>
      <c r="WXN143" s="30"/>
      <c r="WXO143" s="30"/>
      <c r="WXP143" s="30"/>
      <c r="WXQ143" s="30"/>
      <c r="WXR143" s="30"/>
      <c r="WXS143" s="30"/>
      <c r="WXT143" s="30"/>
      <c r="WXU143" s="30"/>
      <c r="WXV143" s="30"/>
      <c r="WXW143" s="30"/>
      <c r="WXX143" s="30"/>
      <c r="WXY143" s="30"/>
      <c r="WXZ143" s="30"/>
      <c r="WYA143" s="30"/>
      <c r="WYB143" s="30"/>
      <c r="WYC143" s="30"/>
      <c r="WYD143" s="30"/>
      <c r="WYE143" s="30"/>
      <c r="WYF143" s="30"/>
      <c r="WYG143" s="30"/>
      <c r="WYH143" s="30"/>
      <c r="WYI143" s="30"/>
      <c r="WYJ143" s="30"/>
      <c r="WYK143" s="30"/>
      <c r="WYL143" s="30"/>
      <c r="WYM143" s="30"/>
      <c r="WYN143" s="30"/>
      <c r="WYO143" s="30"/>
      <c r="WYP143" s="30"/>
      <c r="WYQ143" s="30"/>
      <c r="WYR143" s="30"/>
      <c r="WYS143" s="30"/>
      <c r="WYT143" s="30"/>
      <c r="WYU143" s="30"/>
      <c r="WYV143" s="30"/>
      <c r="WYW143" s="30"/>
      <c r="WYX143" s="30"/>
      <c r="WYY143" s="30"/>
      <c r="WYZ143" s="30"/>
      <c r="WZA143" s="30"/>
      <c r="WZB143" s="30"/>
      <c r="WZC143" s="30"/>
      <c r="WZD143" s="30"/>
      <c r="WZE143" s="30"/>
      <c r="WZF143" s="30"/>
      <c r="WZG143" s="30"/>
      <c r="WZH143" s="30"/>
      <c r="WZI143" s="30"/>
      <c r="WZJ143" s="30"/>
      <c r="WZK143" s="30"/>
      <c r="WZL143" s="30"/>
      <c r="WZM143" s="30"/>
      <c r="WZN143" s="30"/>
      <c r="WZO143" s="30"/>
      <c r="WZP143" s="30"/>
      <c r="WZQ143" s="30"/>
      <c r="WZR143" s="30"/>
      <c r="WZS143" s="30"/>
      <c r="WZT143" s="30"/>
      <c r="WZU143" s="30"/>
      <c r="WZV143" s="30"/>
      <c r="WZW143" s="30"/>
      <c r="WZX143" s="30"/>
      <c r="WZY143" s="30"/>
      <c r="WZZ143" s="30"/>
      <c r="XAA143" s="30"/>
      <c r="XAB143" s="30"/>
      <c r="XAC143" s="30"/>
      <c r="XAD143" s="30"/>
      <c r="XAE143" s="30"/>
      <c r="XAF143" s="30"/>
      <c r="XAG143" s="30"/>
      <c r="XAH143" s="30"/>
      <c r="XAI143" s="30"/>
      <c r="XAJ143" s="30"/>
      <c r="XAK143" s="30"/>
      <c r="XAL143" s="30"/>
      <c r="XAM143" s="30"/>
      <c r="XAN143" s="30"/>
      <c r="XAO143" s="30"/>
      <c r="XAP143" s="30"/>
      <c r="XAQ143" s="30"/>
      <c r="XAR143" s="30"/>
      <c r="XAS143" s="30"/>
      <c r="XAT143" s="30"/>
      <c r="XAU143" s="30"/>
      <c r="XAV143" s="30"/>
      <c r="XAW143" s="30"/>
      <c r="XAX143" s="30"/>
      <c r="XAY143" s="30"/>
      <c r="XAZ143" s="30"/>
      <c r="XBA143" s="30"/>
      <c r="XBB143" s="30"/>
      <c r="XBC143" s="30"/>
      <c r="XBD143" s="30"/>
      <c r="XBE143" s="30"/>
      <c r="XBF143" s="30"/>
      <c r="XBG143" s="30"/>
      <c r="XBH143" s="30"/>
      <c r="XBI143" s="30"/>
      <c r="XBJ143" s="30"/>
      <c r="XBK143" s="30"/>
      <c r="XBL143" s="30"/>
      <c r="XBM143" s="30"/>
      <c r="XBN143" s="30"/>
      <c r="XBO143" s="30"/>
      <c r="XBP143" s="30"/>
      <c r="XBQ143" s="30"/>
      <c r="XBR143" s="30"/>
      <c r="XBS143" s="30"/>
      <c r="XBT143" s="30"/>
      <c r="XBU143" s="30"/>
      <c r="XBV143" s="30"/>
      <c r="XBW143" s="30"/>
      <c r="XBX143" s="30"/>
      <c r="XBY143" s="30"/>
      <c r="XBZ143" s="30"/>
      <c r="XCA143" s="30"/>
      <c r="XCB143" s="30"/>
      <c r="XCC143" s="30"/>
      <c r="XCD143" s="30"/>
      <c r="XCE143" s="30"/>
      <c r="XCF143" s="30"/>
      <c r="XCG143" s="30"/>
      <c r="XCH143" s="30"/>
      <c r="XCI143" s="30"/>
      <c r="XCJ143" s="30"/>
      <c r="XCK143" s="30"/>
      <c r="XCL143" s="30"/>
      <c r="XCM143" s="30"/>
      <c r="XCN143" s="30"/>
      <c r="XCO143" s="30"/>
      <c r="XCP143" s="30"/>
      <c r="XCQ143" s="30"/>
      <c r="XCR143" s="30"/>
      <c r="XCS143" s="30"/>
      <c r="XCT143" s="30"/>
      <c r="XCU143" s="30"/>
      <c r="XCV143" s="30"/>
      <c r="XCW143" s="30"/>
      <c r="XCX143" s="30"/>
      <c r="XCY143" s="30"/>
      <c r="XCZ143" s="30"/>
      <c r="XDA143" s="30"/>
      <c r="XDB143" s="30"/>
      <c r="XDC143" s="30"/>
      <c r="XDD143" s="30"/>
      <c r="XDE143" s="30"/>
      <c r="XDF143" s="30"/>
      <c r="XDG143" s="30"/>
      <c r="XDH143" s="30"/>
      <c r="XDI143" s="30"/>
      <c r="XDJ143" s="30"/>
      <c r="XDK143" s="30"/>
      <c r="XDL143" s="30"/>
      <c r="XDM143" s="30"/>
      <c r="XDN143" s="30"/>
      <c r="XDO143" s="30"/>
      <c r="XDP143" s="30"/>
      <c r="XDQ143" s="30"/>
      <c r="XDR143" s="30"/>
      <c r="XDS143" s="30"/>
      <c r="XDT143" s="30"/>
      <c r="XDU143" s="30"/>
      <c r="XDV143" s="30"/>
      <c r="XDW143" s="30"/>
      <c r="XDX143" s="30"/>
      <c r="XDY143" s="30"/>
      <c r="XDZ143" s="30"/>
      <c r="XEA143" s="30"/>
      <c r="XEB143" s="30"/>
      <c r="XEC143" s="30"/>
      <c r="XED143" s="30"/>
      <c r="XEE143" s="30"/>
      <c r="XEF143" s="30"/>
      <c r="XEG143" s="30"/>
      <c r="XEH143" s="30"/>
      <c r="XEI143" s="30"/>
      <c r="XEJ143" s="30"/>
      <c r="XEK143" s="30"/>
      <c r="XEL143" s="30"/>
      <c r="XEM143" s="30"/>
      <c r="XEN143" s="30"/>
      <c r="XEO143" s="30"/>
      <c r="XEP143" s="30"/>
      <c r="XEQ143" s="30"/>
      <c r="XER143" s="30"/>
      <c r="XES143" s="30"/>
      <c r="XET143" s="30"/>
      <c r="XEU143" s="30"/>
      <c r="XEV143" s="30"/>
      <c r="XEW143" s="30"/>
      <c r="XEX143" s="30"/>
      <c r="XEY143" s="30"/>
      <c r="XEZ143" s="30"/>
      <c r="XFA143" s="30"/>
      <c r="XFB143" s="30"/>
      <c r="XFC143" s="30"/>
      <c r="XFD143" s="30"/>
    </row>
    <row r="144" spans="2:16384" x14ac:dyDescent="0.25">
      <c r="B144" s="96" t="s">
        <v>31</v>
      </c>
      <c r="C144" s="449">
        <v>1335.5579640000001</v>
      </c>
      <c r="D144" s="451">
        <v>1</v>
      </c>
    </row>
    <row r="145" spans="1:4" x14ac:dyDescent="0.25">
      <c r="B145" s="18" t="s">
        <v>724</v>
      </c>
    </row>
    <row r="147" spans="1:4" x14ac:dyDescent="0.25">
      <c r="A147" s="146" t="s">
        <v>235</v>
      </c>
      <c r="B147" s="85" t="s">
        <v>617</v>
      </c>
    </row>
    <row r="148" spans="1:4" x14ac:dyDescent="0.25">
      <c r="B148" s="866" t="s">
        <v>500</v>
      </c>
      <c r="C148" s="871" t="s">
        <v>553</v>
      </c>
      <c r="D148" s="871" t="s">
        <v>590</v>
      </c>
    </row>
    <row r="149" spans="1:4" x14ac:dyDescent="0.25">
      <c r="B149" s="870"/>
      <c r="C149" s="872"/>
      <c r="D149" s="872"/>
    </row>
    <row r="150" spans="1:4" x14ac:dyDescent="0.25">
      <c r="B150" s="62" t="s">
        <v>162</v>
      </c>
      <c r="C150" s="164">
        <v>797.66717700000004</v>
      </c>
      <c r="D150" s="448">
        <v>0.59680666386322834</v>
      </c>
    </row>
    <row r="151" spans="1:4" x14ac:dyDescent="0.25">
      <c r="B151" s="62" t="s">
        <v>163</v>
      </c>
      <c r="C151" s="164">
        <v>203.43806650000002</v>
      </c>
      <c r="D151" s="448">
        <v>0.15221034194647651</v>
      </c>
    </row>
    <row r="152" spans="1:4" x14ac:dyDescent="0.25">
      <c r="B152" s="62" t="s">
        <v>164</v>
      </c>
      <c r="C152" s="164">
        <v>134.51143000000002</v>
      </c>
      <c r="D152" s="448">
        <v>0.10064011671094771</v>
      </c>
    </row>
    <row r="153" spans="1:4" x14ac:dyDescent="0.25">
      <c r="B153" s="62" t="s">
        <v>165</v>
      </c>
      <c r="C153" s="164">
        <v>57.680118</v>
      </c>
      <c r="D153" s="448">
        <v>4.3155691731336397E-2</v>
      </c>
    </row>
    <row r="154" spans="1:4" x14ac:dyDescent="0.25">
      <c r="B154" s="62" t="s">
        <v>166</v>
      </c>
      <c r="C154" s="164">
        <v>110.1899725</v>
      </c>
      <c r="D154" s="448">
        <v>8.24430436341069E-2</v>
      </c>
    </row>
    <row r="155" spans="1:4" x14ac:dyDescent="0.25">
      <c r="B155" s="62" t="s">
        <v>87</v>
      </c>
      <c r="C155" s="164">
        <v>28.071999999999999</v>
      </c>
      <c r="D155" s="448">
        <v>2.1003191745933587E-2</v>
      </c>
    </row>
    <row r="156" spans="1:4" x14ac:dyDescent="0.25">
      <c r="B156" s="62" t="s">
        <v>167</v>
      </c>
      <c r="C156" s="164">
        <v>5</v>
      </c>
      <c r="D156" s="448">
        <v>3.740950367970502E-3</v>
      </c>
    </row>
    <row r="157" spans="1:4" x14ac:dyDescent="0.25">
      <c r="B157" s="300" t="s">
        <v>31</v>
      </c>
      <c r="C157" s="450">
        <v>1336.5587640000001</v>
      </c>
      <c r="D157" s="344">
        <v>1</v>
      </c>
    </row>
    <row r="158" spans="1:4" x14ac:dyDescent="0.25">
      <c r="B158" s="18" t="s">
        <v>726</v>
      </c>
    </row>
    <row r="160" spans="1:4" x14ac:dyDescent="0.25">
      <c r="A160" s="146" t="s">
        <v>236</v>
      </c>
      <c r="B160" s="30" t="s">
        <v>593</v>
      </c>
      <c r="C160" s="25"/>
    </row>
    <row r="161" spans="1:5" x14ac:dyDescent="0.25">
      <c r="B161" s="34"/>
      <c r="C161" s="35" t="s">
        <v>591</v>
      </c>
      <c r="D161" s="35" t="s">
        <v>590</v>
      </c>
    </row>
    <row r="162" spans="1:5" x14ac:dyDescent="0.25">
      <c r="B162" s="34" t="s">
        <v>725</v>
      </c>
      <c r="C162" s="34">
        <v>1809</v>
      </c>
      <c r="D162" s="336">
        <v>0.58524749272080234</v>
      </c>
      <c r="E162" s="162"/>
    </row>
    <row r="163" spans="1:5" x14ac:dyDescent="0.25">
      <c r="B163" s="34" t="s">
        <v>54</v>
      </c>
      <c r="C163" s="34">
        <v>321</v>
      </c>
      <c r="D163" s="336">
        <v>0.10384988676803623</v>
      </c>
      <c r="E163" s="162"/>
    </row>
    <row r="164" spans="1:5" x14ac:dyDescent="0.25">
      <c r="B164" s="34" t="s">
        <v>55</v>
      </c>
      <c r="C164" s="34">
        <v>501</v>
      </c>
      <c r="D164" s="336">
        <v>0.16208346813329019</v>
      </c>
      <c r="E164" s="162"/>
    </row>
    <row r="165" spans="1:5" x14ac:dyDescent="0.25">
      <c r="B165" s="34" t="s">
        <v>56</v>
      </c>
      <c r="C165" s="34">
        <v>205</v>
      </c>
      <c r="D165" s="336">
        <v>6.6321578777094797E-2</v>
      </c>
      <c r="E165" s="162"/>
    </row>
    <row r="166" spans="1:5" x14ac:dyDescent="0.25">
      <c r="B166" s="34" t="s">
        <v>57</v>
      </c>
      <c r="C166" s="34">
        <v>199</v>
      </c>
      <c r="D166" s="336">
        <v>6.4380459398252987E-2</v>
      </c>
      <c r="E166" s="162"/>
    </row>
    <row r="167" spans="1:5" x14ac:dyDescent="0.25">
      <c r="B167" s="603" t="s">
        <v>1050</v>
      </c>
      <c r="C167" s="34">
        <v>56</v>
      </c>
      <c r="D167" s="336">
        <v>1.8117114202523456E-2</v>
      </c>
      <c r="E167" s="162"/>
    </row>
    <row r="168" spans="1:5" x14ac:dyDescent="0.25">
      <c r="B168" s="35" t="s">
        <v>31</v>
      </c>
      <c r="C168" s="35">
        <v>3091</v>
      </c>
      <c r="D168" s="345">
        <v>1</v>
      </c>
      <c r="E168" s="162"/>
    </row>
    <row r="169" spans="1:5" x14ac:dyDescent="0.25">
      <c r="B169" s="18" t="s">
        <v>727</v>
      </c>
      <c r="E169" s="162"/>
    </row>
    <row r="170" spans="1:5" x14ac:dyDescent="0.25">
      <c r="B170" s="187"/>
      <c r="E170" s="162"/>
    </row>
    <row r="171" spans="1:5" x14ac:dyDescent="0.25">
      <c r="A171" s="146" t="s">
        <v>237</v>
      </c>
      <c r="B171" s="30" t="s">
        <v>594</v>
      </c>
      <c r="E171" s="162"/>
    </row>
    <row r="172" spans="1:5" x14ac:dyDescent="0.25">
      <c r="B172" s="34"/>
      <c r="C172" s="35" t="s">
        <v>591</v>
      </c>
      <c r="D172" s="35" t="s">
        <v>590</v>
      </c>
    </row>
    <row r="173" spans="1:5" x14ac:dyDescent="0.25">
      <c r="B173" s="34" t="s">
        <v>725</v>
      </c>
      <c r="C173" s="34">
        <v>434</v>
      </c>
      <c r="D173" s="336">
        <v>0.57789613848202392</v>
      </c>
    </row>
    <row r="174" spans="1:5" x14ac:dyDescent="0.25">
      <c r="B174" s="34" t="s">
        <v>54</v>
      </c>
      <c r="C174" s="34">
        <v>86</v>
      </c>
      <c r="D174" s="336">
        <v>0.11451398135818908</v>
      </c>
    </row>
    <row r="175" spans="1:5" x14ac:dyDescent="0.25">
      <c r="B175" s="34" t="s">
        <v>55</v>
      </c>
      <c r="C175" s="34">
        <v>171</v>
      </c>
      <c r="D175" s="336">
        <v>0.22769640479360853</v>
      </c>
    </row>
    <row r="176" spans="1:5" x14ac:dyDescent="0.25">
      <c r="B176" s="34" t="s">
        <v>56</v>
      </c>
      <c r="C176" s="34">
        <v>19</v>
      </c>
      <c r="D176" s="336">
        <v>2.529960053262317E-2</v>
      </c>
    </row>
    <row r="177" spans="1:4" x14ac:dyDescent="0.25">
      <c r="B177" s="34" t="s">
        <v>57</v>
      </c>
      <c r="C177" s="34">
        <v>35</v>
      </c>
      <c r="D177" s="336">
        <v>4.6604527296937419E-2</v>
      </c>
    </row>
    <row r="178" spans="1:4" x14ac:dyDescent="0.25">
      <c r="B178" s="603" t="s">
        <v>1050</v>
      </c>
      <c r="C178" s="34">
        <v>6</v>
      </c>
      <c r="D178" s="336">
        <v>7.989347536617843E-3</v>
      </c>
    </row>
    <row r="179" spans="1:4" x14ac:dyDescent="0.25">
      <c r="B179" s="35" t="s">
        <v>31</v>
      </c>
      <c r="C179" s="35">
        <v>751</v>
      </c>
      <c r="D179" s="345">
        <v>1</v>
      </c>
    </row>
    <row r="180" spans="1:4" x14ac:dyDescent="0.25">
      <c r="A180" s="146"/>
      <c r="B180" s="31" t="s">
        <v>726</v>
      </c>
    </row>
    <row r="181" spans="1:4" x14ac:dyDescent="0.25">
      <c r="B181" s="31"/>
    </row>
    <row r="182" spans="1:4" x14ac:dyDescent="0.25">
      <c r="A182" s="146" t="s">
        <v>238</v>
      </c>
      <c r="B182" s="30" t="s">
        <v>595</v>
      </c>
    </row>
    <row r="183" spans="1:4" x14ac:dyDescent="0.25">
      <c r="B183" s="34"/>
      <c r="C183" s="35" t="s">
        <v>696</v>
      </c>
      <c r="D183" s="35" t="s">
        <v>590</v>
      </c>
    </row>
    <row r="184" spans="1:4" x14ac:dyDescent="0.25">
      <c r="B184" s="34" t="s">
        <v>725</v>
      </c>
      <c r="C184" s="351">
        <v>630.91965937000009</v>
      </c>
      <c r="D184" s="336">
        <v>8.0678771932800458E-2</v>
      </c>
    </row>
    <row r="185" spans="1:4" x14ac:dyDescent="0.25">
      <c r="B185" s="34" t="s">
        <v>54</v>
      </c>
      <c r="C185" s="351">
        <v>219.40020164999999</v>
      </c>
      <c r="D185" s="336">
        <v>2.8055773136956796E-2</v>
      </c>
    </row>
    <row r="186" spans="1:4" x14ac:dyDescent="0.25">
      <c r="B186" s="34" t="s">
        <v>55</v>
      </c>
      <c r="C186" s="351">
        <v>994.79850313999998</v>
      </c>
      <c r="D186" s="336">
        <v>0.12720973322350657</v>
      </c>
    </row>
    <row r="187" spans="1:4" x14ac:dyDescent="0.25">
      <c r="B187" s="34" t="s">
        <v>56</v>
      </c>
      <c r="C187" s="351">
        <v>1476.0261949999999</v>
      </c>
      <c r="D187" s="336">
        <v>0.18874666367530002</v>
      </c>
    </row>
    <row r="188" spans="1:4" x14ac:dyDescent="0.25">
      <c r="B188" s="34" t="s">
        <v>57</v>
      </c>
      <c r="C188" s="34">
        <v>2823</v>
      </c>
      <c r="D188" s="336">
        <v>0.36099076924266371</v>
      </c>
    </row>
    <row r="189" spans="1:4" x14ac:dyDescent="0.25">
      <c r="B189" s="603" t="s">
        <v>1050</v>
      </c>
      <c r="C189" s="34">
        <v>1676</v>
      </c>
      <c r="D189" s="336">
        <v>0.21431828878877238</v>
      </c>
    </row>
    <row r="190" spans="1:4" x14ac:dyDescent="0.25">
      <c r="B190" s="35" t="s">
        <v>31</v>
      </c>
      <c r="C190" s="436">
        <v>7820.1445591600004</v>
      </c>
      <c r="D190" s="345">
        <v>0.99999999999999989</v>
      </c>
    </row>
    <row r="191" spans="1:4" x14ac:dyDescent="0.25">
      <c r="B191" s="31" t="s">
        <v>726</v>
      </c>
    </row>
    <row r="192" spans="1:4" x14ac:dyDescent="0.25">
      <c r="B192" s="187"/>
    </row>
    <row r="193" spans="1:4" x14ac:dyDescent="0.25">
      <c r="A193" s="146" t="s">
        <v>239</v>
      </c>
      <c r="B193" s="30" t="s">
        <v>596</v>
      </c>
    </row>
    <row r="194" spans="1:4" x14ac:dyDescent="0.25">
      <c r="B194" s="34"/>
      <c r="C194" s="35" t="s">
        <v>696</v>
      </c>
      <c r="D194" s="35" t="s">
        <v>590</v>
      </c>
    </row>
    <row r="195" spans="1:4" x14ac:dyDescent="0.25">
      <c r="B195" s="34" t="s">
        <v>725</v>
      </c>
      <c r="C195" s="351">
        <v>8.4256770000000003</v>
      </c>
      <c r="D195" s="336">
        <v>6.3064747621499259E-3</v>
      </c>
    </row>
    <row r="196" spans="1:4" x14ac:dyDescent="0.25">
      <c r="B196" s="34" t="s">
        <v>54</v>
      </c>
      <c r="C196" s="351">
        <v>176.50798699999999</v>
      </c>
      <c r="D196" s="336">
        <v>0.13211320174430935</v>
      </c>
    </row>
    <row r="197" spans="1:4" x14ac:dyDescent="0.25">
      <c r="B197" s="34" t="s">
        <v>55</v>
      </c>
      <c r="C197" s="351">
        <v>190.25643100000002</v>
      </c>
      <c r="D197" s="336">
        <v>0.14240367633820036</v>
      </c>
    </row>
    <row r="198" spans="1:4" x14ac:dyDescent="0.25">
      <c r="B198" s="34" t="s">
        <v>56</v>
      </c>
      <c r="C198" s="351">
        <v>237.54055499999998</v>
      </c>
      <c r="D198" s="336">
        <v>0.17779503238666594</v>
      </c>
    </row>
    <row r="199" spans="1:4" x14ac:dyDescent="0.25">
      <c r="B199" s="34" t="s">
        <v>57</v>
      </c>
      <c r="C199" s="351">
        <v>517.468255</v>
      </c>
      <c r="D199" s="336">
        <v>0.38731611600720778</v>
      </c>
    </row>
    <row r="200" spans="1:4" x14ac:dyDescent="0.25">
      <c r="B200" s="603" t="s">
        <v>1050</v>
      </c>
      <c r="C200" s="351">
        <v>205.83704499999999</v>
      </c>
      <c r="D200" s="336">
        <v>0.15406549876146672</v>
      </c>
    </row>
    <row r="201" spans="1:4" x14ac:dyDescent="0.25">
      <c r="B201" s="35" t="s">
        <v>31</v>
      </c>
      <c r="C201" s="436">
        <v>1336.03595</v>
      </c>
      <c r="D201" s="345">
        <v>1</v>
      </c>
    </row>
    <row r="202" spans="1:4" x14ac:dyDescent="0.25">
      <c r="B202" s="31" t="s">
        <v>726</v>
      </c>
    </row>
    <row r="213" spans="1:1" x14ac:dyDescent="0.25">
      <c r="A213" s="146"/>
    </row>
    <row r="226" spans="1:1" x14ac:dyDescent="0.25">
      <c r="A226" s="30"/>
    </row>
    <row r="228" spans="1:1" x14ac:dyDescent="0.25">
      <c r="A228" s="30"/>
    </row>
    <row r="229" spans="1:1" x14ac:dyDescent="0.25">
      <c r="A229" s="30"/>
    </row>
    <row r="230" spans="1:1" x14ac:dyDescent="0.25">
      <c r="A230" s="30"/>
    </row>
    <row r="231" spans="1:1" x14ac:dyDescent="0.25">
      <c r="A231" s="30"/>
    </row>
    <row r="232" spans="1:1" x14ac:dyDescent="0.25">
      <c r="A232" s="30"/>
    </row>
    <row r="233" spans="1:1" x14ac:dyDescent="0.25">
      <c r="A233" s="30"/>
    </row>
    <row r="234" spans="1:1" x14ac:dyDescent="0.25">
      <c r="A234" s="30"/>
    </row>
    <row r="235" spans="1:1" x14ac:dyDescent="0.25">
      <c r="A235" s="30"/>
    </row>
    <row r="236" spans="1:1" x14ac:dyDescent="0.25">
      <c r="A236" s="30"/>
    </row>
    <row r="237" spans="1:1" x14ac:dyDescent="0.25">
      <c r="A237" s="30"/>
    </row>
    <row r="238" spans="1:1" x14ac:dyDescent="0.25">
      <c r="A238" s="30"/>
    </row>
    <row r="239" spans="1:1" x14ac:dyDescent="0.25">
      <c r="A239" s="30"/>
    </row>
    <row r="240" spans="1:1" x14ac:dyDescent="0.25">
      <c r="A240" s="30"/>
    </row>
    <row r="241" spans="1:1" x14ac:dyDescent="0.25">
      <c r="A241" s="30"/>
    </row>
    <row r="242" spans="1:1" x14ac:dyDescent="0.25">
      <c r="A242" s="30"/>
    </row>
    <row r="243" spans="1:1" x14ac:dyDescent="0.25">
      <c r="A243" s="30"/>
    </row>
    <row r="244" spans="1:1" x14ac:dyDescent="0.25">
      <c r="A244" s="30"/>
    </row>
    <row r="245" spans="1:1" x14ac:dyDescent="0.25">
      <c r="A245" s="30"/>
    </row>
    <row r="246" spans="1:1" x14ac:dyDescent="0.25">
      <c r="A246" s="30"/>
    </row>
    <row r="247" spans="1:1" x14ac:dyDescent="0.25">
      <c r="A247" s="30"/>
    </row>
    <row r="248" spans="1:1" x14ac:dyDescent="0.25">
      <c r="A248" s="30"/>
    </row>
    <row r="249" spans="1:1" x14ac:dyDescent="0.25">
      <c r="A249" s="30"/>
    </row>
    <row r="250" spans="1:1" x14ac:dyDescent="0.25">
      <c r="A250" s="30"/>
    </row>
    <row r="251" spans="1:1" x14ac:dyDescent="0.25">
      <c r="A251" s="30"/>
    </row>
    <row r="252" spans="1:1" x14ac:dyDescent="0.25">
      <c r="A252" s="30"/>
    </row>
    <row r="253" spans="1:1" x14ac:dyDescent="0.25">
      <c r="A253" s="30"/>
    </row>
    <row r="254" spans="1:1" x14ac:dyDescent="0.25">
      <c r="A254" s="30"/>
    </row>
    <row r="255" spans="1:1" x14ac:dyDescent="0.25">
      <c r="A255" s="30"/>
    </row>
    <row r="256" spans="1:1" x14ac:dyDescent="0.25">
      <c r="A256" s="30"/>
    </row>
  </sheetData>
  <mergeCells count="41">
    <mergeCell ref="B117:B118"/>
    <mergeCell ref="C117:C118"/>
    <mergeCell ref="D117:D118"/>
    <mergeCell ref="B148:B149"/>
    <mergeCell ref="C148:C149"/>
    <mergeCell ref="D148:D149"/>
    <mergeCell ref="E81:H81"/>
    <mergeCell ref="I81:J81"/>
    <mergeCell ref="E82:H82"/>
    <mergeCell ref="I82:J82"/>
    <mergeCell ref="B86:B87"/>
    <mergeCell ref="C86:C87"/>
    <mergeCell ref="D86:D87"/>
    <mergeCell ref="C72:C73"/>
    <mergeCell ref="D72:D73"/>
    <mergeCell ref="E73:H73"/>
    <mergeCell ref="I73:J73"/>
    <mergeCell ref="C77:C78"/>
    <mergeCell ref="D77:D78"/>
    <mergeCell ref="E77:H77"/>
    <mergeCell ref="I77:J77"/>
    <mergeCell ref="E65:H65"/>
    <mergeCell ref="I65:J65"/>
    <mergeCell ref="E66:H66"/>
    <mergeCell ref="I66:J66"/>
    <mergeCell ref="C70:C71"/>
    <mergeCell ref="D70:D71"/>
    <mergeCell ref="E70:H70"/>
    <mergeCell ref="I70:J70"/>
    <mergeCell ref="E57:H57"/>
    <mergeCell ref="I57:J57"/>
    <mergeCell ref="C61:C62"/>
    <mergeCell ref="D61:D62"/>
    <mergeCell ref="E61:H61"/>
    <mergeCell ref="I61:J61"/>
    <mergeCell ref="C52:C53"/>
    <mergeCell ref="D52:D53"/>
    <mergeCell ref="E52:H52"/>
    <mergeCell ref="I52:J52"/>
    <mergeCell ref="E56:H56"/>
    <mergeCell ref="I56:J5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
  <sheetViews>
    <sheetView workbookViewId="0">
      <selection activeCell="B33" sqref="B33"/>
    </sheetView>
  </sheetViews>
  <sheetFormatPr defaultRowHeight="15" x14ac:dyDescent="0.25"/>
  <cols>
    <col min="1" max="1" width="19.7109375" bestFit="1" customWidth="1"/>
    <col min="2" max="2" width="17.85546875" customWidth="1"/>
  </cols>
  <sheetData>
    <row r="2" spans="1:12" x14ac:dyDescent="0.25">
      <c r="A2" s="328" t="s">
        <v>659</v>
      </c>
      <c r="B2" s="329"/>
      <c r="C2" s="328">
        <v>2007</v>
      </c>
      <c r="D2" s="328">
        <v>2008</v>
      </c>
      <c r="E2" s="328">
        <v>2009</v>
      </c>
      <c r="F2" s="328">
        <v>2010</v>
      </c>
      <c r="G2" s="328">
        <v>2011</v>
      </c>
      <c r="H2" s="328">
        <v>2012</v>
      </c>
      <c r="I2" s="328">
        <v>2013</v>
      </c>
      <c r="J2" s="328">
        <v>2014</v>
      </c>
      <c r="K2" s="328">
        <v>2015</v>
      </c>
      <c r="L2" s="328">
        <v>2016</v>
      </c>
    </row>
    <row r="3" spans="1:12" x14ac:dyDescent="0.25">
      <c r="A3" s="328"/>
      <c r="B3" s="329"/>
      <c r="C3" s="328">
        <v>2016</v>
      </c>
      <c r="D3" s="328">
        <v>2016</v>
      </c>
      <c r="E3" s="328">
        <v>2016</v>
      </c>
      <c r="F3" s="328">
        <v>2016</v>
      </c>
      <c r="G3" s="328">
        <v>2016</v>
      </c>
      <c r="H3" s="328">
        <v>2016</v>
      </c>
      <c r="I3" s="328">
        <v>2016</v>
      </c>
      <c r="J3" s="328">
        <v>2016</v>
      </c>
      <c r="K3" s="328">
        <v>2016</v>
      </c>
      <c r="L3" s="328">
        <v>2016</v>
      </c>
    </row>
    <row r="4" spans="1:12" x14ac:dyDescent="0.25">
      <c r="A4">
        <v>250</v>
      </c>
      <c r="B4" s="330" t="s">
        <v>633</v>
      </c>
      <c r="C4" s="331">
        <v>1.1438864809393168</v>
      </c>
      <c r="D4" s="331">
        <v>1.1041375298642053</v>
      </c>
      <c r="E4" s="331">
        <v>1.0719781843341798</v>
      </c>
      <c r="F4" s="331">
        <v>1.0489023330080036</v>
      </c>
      <c r="G4" s="331">
        <v>1.0354415923079998</v>
      </c>
      <c r="H4" s="331">
        <v>1.0191354254999998</v>
      </c>
      <c r="I4" s="331">
        <v>1.0140650999999998</v>
      </c>
      <c r="J4" s="331">
        <v>1.0100249999999997</v>
      </c>
      <c r="K4" s="331">
        <v>1.0049999999999999</v>
      </c>
      <c r="L4" s="331">
        <v>1</v>
      </c>
    </row>
    <row r="5" spans="1:12" x14ac:dyDescent="0.25">
      <c r="A5" s="332" t="s">
        <v>660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0"/>
  <sheetViews>
    <sheetView zoomScale="70" zoomScaleNormal="70" workbookViewId="0"/>
  </sheetViews>
  <sheetFormatPr defaultColWidth="9.140625" defaultRowHeight="15" x14ac:dyDescent="0.25"/>
  <cols>
    <col min="1" max="1" width="20.140625" style="10" customWidth="1"/>
    <col min="2" max="2" width="63.85546875" style="18" customWidth="1"/>
    <col min="3" max="10" width="25" style="18" customWidth="1"/>
    <col min="11" max="11" width="20.28515625" style="18" customWidth="1"/>
    <col min="12" max="16384" width="9.140625" style="18"/>
  </cols>
  <sheetData>
    <row r="1" spans="1:18" ht="34.5" x14ac:dyDescent="0.25">
      <c r="A1" s="255" t="s">
        <v>330</v>
      </c>
    </row>
    <row r="3" spans="1:18" ht="15" customHeight="1" x14ac:dyDescent="0.25">
      <c r="A3" s="18"/>
      <c r="B3" s="794" t="s">
        <v>505</v>
      </c>
      <c r="C3" s="767"/>
      <c r="D3" s="767"/>
      <c r="E3" s="767"/>
      <c r="F3" s="767"/>
      <c r="G3" s="313"/>
      <c r="H3" s="25"/>
      <c r="I3" s="25"/>
      <c r="J3" s="25"/>
      <c r="K3" s="25"/>
      <c r="L3" s="10"/>
      <c r="M3" s="10"/>
      <c r="N3" s="10"/>
      <c r="O3" s="10"/>
      <c r="P3" s="10"/>
      <c r="Q3" s="10"/>
      <c r="R3" s="10"/>
    </row>
    <row r="4" spans="1:18" x14ac:dyDescent="0.25">
      <c r="A4" s="104"/>
      <c r="B4" s="767"/>
      <c r="C4" s="767"/>
      <c r="D4" s="767"/>
      <c r="E4" s="767"/>
      <c r="F4" s="767"/>
      <c r="G4" s="266"/>
      <c r="H4" s="25"/>
      <c r="I4" s="25"/>
      <c r="J4" s="25"/>
      <c r="K4" s="25"/>
      <c r="L4" s="10"/>
      <c r="M4" s="10"/>
      <c r="N4" s="10"/>
      <c r="O4" s="10"/>
      <c r="P4" s="10"/>
      <c r="Q4" s="10"/>
      <c r="R4" s="10"/>
    </row>
    <row r="5" spans="1:18" x14ac:dyDescent="0.25">
      <c r="A5" s="104"/>
      <c r="B5" s="263"/>
      <c r="C5" s="263"/>
      <c r="D5" s="263"/>
      <c r="E5" s="263"/>
      <c r="F5" s="263"/>
      <c r="G5" s="263"/>
      <c r="H5" s="25"/>
      <c r="I5" s="25"/>
      <c r="J5" s="25"/>
      <c r="K5" s="25"/>
      <c r="L5" s="10"/>
      <c r="M5" s="10"/>
      <c r="N5" s="10"/>
      <c r="O5" s="10"/>
      <c r="P5" s="10"/>
      <c r="Q5" s="10"/>
      <c r="R5" s="10"/>
    </row>
    <row r="6" spans="1:18" x14ac:dyDescent="0.25">
      <c r="B6" s="104"/>
      <c r="C6" s="104"/>
      <c r="D6" s="104"/>
      <c r="E6" s="25"/>
      <c r="F6" s="25"/>
      <c r="G6" s="16"/>
      <c r="H6" s="16"/>
      <c r="I6" s="16"/>
      <c r="J6" s="25"/>
      <c r="K6" s="25"/>
      <c r="L6" s="10"/>
      <c r="M6" s="10"/>
      <c r="N6" s="10"/>
      <c r="O6" s="10"/>
      <c r="P6" s="10"/>
      <c r="Q6" s="10"/>
      <c r="R6" s="10"/>
    </row>
    <row r="7" spans="1:18" x14ac:dyDescent="0.25">
      <c r="A7" s="10" t="s">
        <v>265</v>
      </c>
      <c r="B7" s="32" t="s">
        <v>731</v>
      </c>
      <c r="C7" s="32"/>
      <c r="D7" s="32"/>
      <c r="E7" s="25"/>
      <c r="F7" s="25"/>
      <c r="G7" s="32"/>
      <c r="H7" s="16"/>
      <c r="I7" s="16"/>
      <c r="J7" s="25"/>
      <c r="K7" s="25"/>
      <c r="L7" s="10"/>
      <c r="M7" s="10"/>
      <c r="N7" s="10"/>
      <c r="O7" s="10"/>
      <c r="P7" s="10"/>
      <c r="Q7" s="10"/>
      <c r="R7" s="10"/>
    </row>
    <row r="8" spans="1:18" x14ac:dyDescent="0.25">
      <c r="A8" s="18"/>
      <c r="B8" s="35"/>
      <c r="C8" s="20">
        <v>2014</v>
      </c>
      <c r="D8" s="20">
        <v>2015</v>
      </c>
      <c r="E8" s="20">
        <v>2016</v>
      </c>
      <c r="F8" s="25"/>
      <c r="G8" s="31"/>
      <c r="H8" s="32"/>
      <c r="I8" s="16"/>
      <c r="J8" s="25"/>
      <c r="K8" s="25"/>
      <c r="L8" s="10"/>
      <c r="M8" s="10"/>
      <c r="N8" s="10"/>
      <c r="O8" s="10"/>
      <c r="P8" s="10"/>
      <c r="Q8" s="10"/>
      <c r="R8" s="10"/>
    </row>
    <row r="9" spans="1:18" x14ac:dyDescent="0.25">
      <c r="B9" s="34" t="s">
        <v>5</v>
      </c>
      <c r="C9" s="73">
        <v>7207.5671990000001</v>
      </c>
      <c r="D9" s="73">
        <v>8232.8273800000006</v>
      </c>
      <c r="E9" s="73">
        <v>6072</v>
      </c>
      <c r="F9" s="25"/>
      <c r="G9" s="31"/>
      <c r="H9" s="31"/>
      <c r="I9" s="16"/>
      <c r="J9" s="25"/>
      <c r="K9" s="25"/>
      <c r="L9" s="10"/>
      <c r="M9" s="10"/>
      <c r="N9" s="10"/>
      <c r="O9" s="10"/>
      <c r="P9" s="10"/>
      <c r="Q9" s="10"/>
      <c r="R9" s="10"/>
    </row>
    <row r="10" spans="1:18" x14ac:dyDescent="0.25">
      <c r="B10" s="34" t="s">
        <v>6</v>
      </c>
      <c r="C10" s="73">
        <v>1242.987159</v>
      </c>
      <c r="D10" s="73">
        <v>1026.8520000000001</v>
      </c>
      <c r="E10" s="447">
        <v>873.47798599999999</v>
      </c>
      <c r="F10" s="25"/>
      <c r="G10" s="31"/>
      <c r="H10" s="31"/>
      <c r="I10" s="16"/>
      <c r="J10" s="25"/>
      <c r="K10" s="25"/>
      <c r="L10" s="10"/>
      <c r="M10" s="10"/>
      <c r="N10" s="10"/>
      <c r="O10" s="10"/>
      <c r="P10" s="10"/>
      <c r="Q10" s="10"/>
      <c r="R10" s="10"/>
    </row>
    <row r="11" spans="1:18" x14ac:dyDescent="0.25">
      <c r="B11" s="104" t="s">
        <v>1087</v>
      </c>
      <c r="C11" s="104"/>
      <c r="D11" s="104"/>
      <c r="E11" s="25"/>
      <c r="F11" s="25"/>
      <c r="G11" s="31"/>
      <c r="H11" s="31"/>
      <c r="I11" s="16"/>
      <c r="J11" s="25"/>
      <c r="K11" s="25"/>
      <c r="L11" s="10"/>
      <c r="M11" s="10"/>
      <c r="N11" s="10"/>
      <c r="O11" s="10"/>
      <c r="P11" s="10"/>
      <c r="Q11" s="10"/>
      <c r="R11" s="10"/>
    </row>
    <row r="12" spans="1:18" x14ac:dyDescent="0.25">
      <c r="B12" s="104" t="s">
        <v>1063</v>
      </c>
      <c r="C12" s="104"/>
      <c r="D12" s="104"/>
      <c r="E12" s="25"/>
      <c r="F12" s="25"/>
      <c r="G12" s="31"/>
      <c r="H12" s="31"/>
      <c r="I12" s="16"/>
      <c r="J12" s="25"/>
      <c r="K12" s="25"/>
      <c r="L12" s="10"/>
      <c r="M12" s="10"/>
      <c r="N12" s="10"/>
      <c r="O12" s="10"/>
      <c r="P12" s="10"/>
      <c r="Q12" s="10"/>
      <c r="R12" s="10"/>
    </row>
    <row r="13" spans="1:18" x14ac:dyDescent="0.25">
      <c r="B13" s="104"/>
      <c r="C13" s="104"/>
      <c r="D13" s="104"/>
      <c r="E13" s="25"/>
      <c r="F13" s="25"/>
      <c r="G13" s="31"/>
      <c r="H13" s="31"/>
      <c r="I13" s="16"/>
      <c r="J13" s="25"/>
      <c r="K13" s="25"/>
      <c r="L13" s="10"/>
      <c r="M13" s="10"/>
      <c r="N13" s="10"/>
      <c r="O13" s="10"/>
      <c r="P13" s="10"/>
      <c r="Q13" s="10"/>
      <c r="R13" s="10"/>
    </row>
    <row r="14" spans="1:18" x14ac:dyDescent="0.25">
      <c r="A14" s="10" t="s">
        <v>266</v>
      </c>
      <c r="B14" s="32" t="s">
        <v>732</v>
      </c>
      <c r="C14" s="32"/>
      <c r="D14" s="32"/>
      <c r="E14" s="25"/>
      <c r="F14" s="25"/>
      <c r="G14" s="31"/>
      <c r="H14" s="31"/>
      <c r="I14" s="16"/>
      <c r="J14" s="25"/>
      <c r="K14" s="25"/>
      <c r="L14" s="10"/>
      <c r="M14" s="10"/>
      <c r="N14" s="10"/>
      <c r="O14" s="10"/>
      <c r="P14" s="10"/>
      <c r="Q14" s="10"/>
      <c r="R14" s="10"/>
    </row>
    <row r="15" spans="1:18" x14ac:dyDescent="0.25">
      <c r="B15" s="35"/>
      <c r="C15" s="20">
        <v>2014</v>
      </c>
      <c r="D15" s="20">
        <v>2015</v>
      </c>
      <c r="E15" s="20">
        <v>2016</v>
      </c>
      <c r="F15" s="25"/>
      <c r="G15" s="32"/>
      <c r="H15" s="31"/>
      <c r="I15" s="16"/>
      <c r="J15" s="25"/>
      <c r="K15" s="25"/>
      <c r="L15" s="10"/>
      <c r="M15" s="10"/>
      <c r="N15" s="10"/>
      <c r="O15" s="10"/>
      <c r="P15" s="10"/>
      <c r="Q15" s="10"/>
      <c r="R15" s="10"/>
    </row>
    <row r="16" spans="1:18" x14ac:dyDescent="0.25">
      <c r="B16" s="34" t="s">
        <v>3</v>
      </c>
      <c r="C16" s="73">
        <v>495</v>
      </c>
      <c r="D16" s="73">
        <v>557</v>
      </c>
      <c r="E16" s="73">
        <v>493</v>
      </c>
      <c r="F16" s="25"/>
      <c r="G16" s="16"/>
      <c r="H16" s="453"/>
      <c r="I16" s="16"/>
      <c r="J16" s="25"/>
      <c r="K16" s="25"/>
      <c r="L16" s="10"/>
      <c r="M16" s="10"/>
      <c r="N16" s="10"/>
      <c r="O16" s="10"/>
      <c r="P16" s="10"/>
      <c r="Q16" s="10"/>
      <c r="R16" s="10"/>
    </row>
    <row r="17" spans="1:18" x14ac:dyDescent="0.25">
      <c r="B17" s="34" t="s">
        <v>94</v>
      </c>
      <c r="C17" s="73">
        <v>78</v>
      </c>
      <c r="D17" s="73">
        <v>61</v>
      </c>
      <c r="E17" s="73">
        <v>66</v>
      </c>
      <c r="F17" s="25"/>
      <c r="G17" s="16"/>
      <c r="H17" s="16"/>
      <c r="I17" s="16"/>
      <c r="J17" s="25"/>
      <c r="K17" s="25"/>
      <c r="L17" s="10"/>
      <c r="M17" s="10"/>
      <c r="N17" s="10"/>
      <c r="O17" s="10"/>
      <c r="P17" s="10"/>
      <c r="Q17" s="10"/>
      <c r="R17" s="10"/>
    </row>
    <row r="18" spans="1:18" ht="15" customHeight="1" x14ac:dyDescent="0.25">
      <c r="B18" s="795" t="s">
        <v>1088</v>
      </c>
      <c r="C18" s="768"/>
      <c r="D18" s="768"/>
      <c r="E18" s="25"/>
      <c r="F18" s="25"/>
      <c r="G18" s="25"/>
      <c r="H18" s="25"/>
      <c r="I18" s="25"/>
      <c r="J18" s="25"/>
      <c r="K18" s="25"/>
      <c r="L18" s="10"/>
      <c r="M18" s="10"/>
      <c r="N18" s="10"/>
      <c r="O18" s="10"/>
      <c r="P18" s="10"/>
      <c r="Q18" s="10"/>
      <c r="R18" s="10"/>
    </row>
    <row r="19" spans="1:18" x14ac:dyDescent="0.25">
      <c r="B19" s="104" t="s">
        <v>1063</v>
      </c>
      <c r="C19" s="769"/>
      <c r="D19" s="769"/>
      <c r="E19" s="25"/>
      <c r="F19" s="25"/>
      <c r="G19" s="25"/>
      <c r="H19" s="25"/>
      <c r="I19" s="25"/>
      <c r="J19" s="25"/>
      <c r="K19" s="25"/>
      <c r="L19" s="10"/>
      <c r="M19" s="10"/>
      <c r="N19" s="10"/>
      <c r="O19" s="10"/>
      <c r="P19" s="10"/>
      <c r="Q19" s="10"/>
      <c r="R19" s="10"/>
    </row>
    <row r="20" spans="1:18" x14ac:dyDescent="0.25">
      <c r="B20" s="104"/>
      <c r="C20" s="104"/>
      <c r="D20" s="104"/>
      <c r="E20" s="25"/>
      <c r="F20" s="25"/>
      <c r="G20" s="25"/>
      <c r="H20" s="25"/>
      <c r="I20" s="25"/>
      <c r="J20" s="25"/>
      <c r="K20" s="25"/>
      <c r="L20" s="10"/>
      <c r="M20" s="10"/>
      <c r="N20" s="10"/>
      <c r="O20" s="10"/>
      <c r="P20" s="10"/>
      <c r="Q20" s="10"/>
      <c r="R20" s="10"/>
    </row>
    <row r="21" spans="1:18" x14ac:dyDescent="0.25">
      <c r="A21" s="10" t="s">
        <v>267</v>
      </c>
      <c r="B21" s="99" t="s">
        <v>506</v>
      </c>
      <c r="C21" s="25"/>
      <c r="D21" s="25"/>
      <c r="E21" s="25"/>
      <c r="F21" s="25"/>
      <c r="G21" s="25"/>
      <c r="H21" s="25"/>
      <c r="I21" s="25"/>
      <c r="J21" s="25"/>
      <c r="K21" s="25"/>
      <c r="L21" s="10"/>
      <c r="M21" s="10"/>
      <c r="N21" s="10"/>
      <c r="O21" s="10"/>
      <c r="P21" s="10"/>
      <c r="Q21" s="10"/>
      <c r="R21" s="10"/>
    </row>
    <row r="22" spans="1:18" ht="30" x14ac:dyDescent="0.25">
      <c r="B22" s="256"/>
      <c r="C22" s="264" t="s">
        <v>472</v>
      </c>
      <c r="D22" s="264" t="s">
        <v>305</v>
      </c>
      <c r="E22" s="264" t="s">
        <v>306</v>
      </c>
      <c r="F22" s="264" t="s">
        <v>473</v>
      </c>
      <c r="G22" s="264" t="s">
        <v>474</v>
      </c>
      <c r="H22" s="264" t="s">
        <v>475</v>
      </c>
      <c r="I22" s="264" t="s">
        <v>171</v>
      </c>
      <c r="J22" s="264" t="s">
        <v>31</v>
      </c>
      <c r="K22" s="25"/>
      <c r="L22" s="10"/>
      <c r="M22" s="10"/>
      <c r="N22" s="10"/>
      <c r="O22" s="10"/>
      <c r="P22" s="10"/>
      <c r="Q22" s="10"/>
      <c r="R22" s="10"/>
    </row>
    <row r="23" spans="1:18" x14ac:dyDescent="0.25">
      <c r="B23" s="256" t="s">
        <v>118</v>
      </c>
      <c r="C23" s="261">
        <v>1553</v>
      </c>
      <c r="D23" s="73">
        <v>1032</v>
      </c>
      <c r="E23" s="73">
        <v>1462</v>
      </c>
      <c r="F23" s="73">
        <v>1490</v>
      </c>
      <c r="G23" s="73">
        <v>271</v>
      </c>
      <c r="H23" s="73">
        <v>145</v>
      </c>
      <c r="I23" s="73">
        <v>0</v>
      </c>
      <c r="J23" s="73">
        <v>5952</v>
      </c>
      <c r="K23" s="25"/>
      <c r="L23" s="10"/>
      <c r="M23" s="10"/>
      <c r="N23" s="10"/>
      <c r="O23" s="10"/>
      <c r="P23" s="10"/>
      <c r="Q23" s="10"/>
      <c r="R23" s="10"/>
    </row>
    <row r="24" spans="1:18" x14ac:dyDescent="0.25">
      <c r="B24" s="256" t="s">
        <v>119</v>
      </c>
      <c r="C24" s="261">
        <v>361</v>
      </c>
      <c r="D24" s="73">
        <v>347</v>
      </c>
      <c r="E24" s="73">
        <v>557</v>
      </c>
      <c r="F24" s="73">
        <v>680</v>
      </c>
      <c r="G24" s="73">
        <v>212</v>
      </c>
      <c r="H24" s="73">
        <v>74</v>
      </c>
      <c r="I24" s="73">
        <v>0</v>
      </c>
      <c r="J24" s="73">
        <v>2231</v>
      </c>
      <c r="K24" s="25"/>
      <c r="L24" s="10"/>
      <c r="M24" s="10"/>
      <c r="N24" s="10"/>
      <c r="O24" s="10"/>
      <c r="P24" s="10"/>
      <c r="Q24" s="10"/>
      <c r="R24" s="10"/>
    </row>
    <row r="25" spans="1:18" x14ac:dyDescent="0.25">
      <c r="B25" s="256" t="s">
        <v>6</v>
      </c>
      <c r="C25" s="71">
        <v>123</v>
      </c>
      <c r="D25" s="71">
        <v>178</v>
      </c>
      <c r="E25" s="71">
        <v>239</v>
      </c>
      <c r="F25" s="71">
        <v>253</v>
      </c>
      <c r="G25" s="71">
        <v>59</v>
      </c>
      <c r="H25" s="71">
        <v>20</v>
      </c>
      <c r="I25" s="71">
        <v>0</v>
      </c>
      <c r="J25" s="73">
        <v>873</v>
      </c>
      <c r="K25" s="25"/>
      <c r="L25" s="10"/>
      <c r="M25" s="10"/>
      <c r="N25" s="10"/>
      <c r="O25" s="10"/>
      <c r="P25" s="10"/>
      <c r="Q25" s="10"/>
      <c r="R25" s="10"/>
    </row>
    <row r="26" spans="1:18" x14ac:dyDescent="0.25">
      <c r="B26" s="256" t="s">
        <v>307</v>
      </c>
      <c r="C26" s="454">
        <v>0.1413038325</v>
      </c>
      <c r="D26" s="454">
        <v>0.20420106730000001</v>
      </c>
      <c r="E26" s="454">
        <v>0.27380082589999999</v>
      </c>
      <c r="F26" s="454">
        <v>0.28983005760000002</v>
      </c>
      <c r="G26" s="454">
        <v>6.774864387E-2</v>
      </c>
      <c r="H26" s="454">
        <v>2.311557283E-2</v>
      </c>
      <c r="I26" s="454">
        <v>0</v>
      </c>
      <c r="J26" s="454">
        <v>1</v>
      </c>
      <c r="K26" s="25"/>
      <c r="L26" s="10"/>
      <c r="M26" s="10"/>
      <c r="N26" s="10"/>
      <c r="O26" s="10"/>
      <c r="P26" s="10"/>
      <c r="Q26" s="10"/>
      <c r="R26" s="10"/>
    </row>
    <row r="27" spans="1:18" x14ac:dyDescent="0.25">
      <c r="B27" s="104" t="s">
        <v>1063</v>
      </c>
      <c r="K27" s="25"/>
      <c r="L27" s="10"/>
      <c r="M27" s="10"/>
      <c r="N27" s="10"/>
      <c r="O27" s="10"/>
      <c r="P27" s="10"/>
      <c r="Q27" s="10"/>
      <c r="R27" s="10"/>
    </row>
    <row r="28" spans="1:18" x14ac:dyDescent="0.25">
      <c r="B28" s="104"/>
      <c r="C28" s="104"/>
      <c r="D28" s="104"/>
      <c r="E28" s="25"/>
      <c r="F28" s="25"/>
      <c r="G28" s="25"/>
      <c r="H28" s="25"/>
      <c r="I28" s="25"/>
      <c r="J28" s="25"/>
      <c r="K28" s="25"/>
      <c r="L28" s="10"/>
      <c r="M28" s="10"/>
      <c r="N28" s="10"/>
      <c r="O28" s="10"/>
      <c r="P28" s="10"/>
      <c r="Q28" s="10"/>
      <c r="R28" s="10"/>
    </row>
    <row r="29" spans="1:18" x14ac:dyDescent="0.25">
      <c r="A29" s="10" t="s">
        <v>268</v>
      </c>
      <c r="B29" s="99" t="s">
        <v>507</v>
      </c>
      <c r="C29" s="25"/>
      <c r="D29" s="25"/>
      <c r="E29" s="25"/>
      <c r="F29" s="25"/>
      <c r="G29" s="25"/>
      <c r="H29" s="25"/>
      <c r="I29" s="25"/>
      <c r="J29" s="25"/>
      <c r="K29" s="25"/>
      <c r="L29" s="10"/>
      <c r="M29" s="10"/>
      <c r="N29" s="10"/>
      <c r="O29" s="10"/>
      <c r="P29" s="10"/>
      <c r="Q29" s="10"/>
      <c r="R29" s="10"/>
    </row>
    <row r="30" spans="1:18" ht="30" x14ac:dyDescent="0.25">
      <c r="B30" s="256"/>
      <c r="C30" s="264" t="s">
        <v>472</v>
      </c>
      <c r="D30" s="264" t="s">
        <v>305</v>
      </c>
      <c r="E30" s="264" t="s">
        <v>306</v>
      </c>
      <c r="F30" s="264" t="s">
        <v>473</v>
      </c>
      <c r="G30" s="264" t="s">
        <v>474</v>
      </c>
      <c r="H30" s="264" t="s">
        <v>475</v>
      </c>
      <c r="I30" s="264" t="s">
        <v>171</v>
      </c>
      <c r="J30" s="264" t="s">
        <v>31</v>
      </c>
      <c r="K30" s="25"/>
      <c r="L30" s="10"/>
      <c r="M30" s="10"/>
      <c r="N30" s="10"/>
      <c r="O30" s="10"/>
      <c r="P30" s="10"/>
      <c r="Q30" s="10"/>
      <c r="R30" s="10"/>
    </row>
    <row r="31" spans="1:18" x14ac:dyDescent="0.25">
      <c r="B31" s="87" t="s">
        <v>116</v>
      </c>
      <c r="C31" s="73">
        <v>127</v>
      </c>
      <c r="D31" s="73">
        <v>94</v>
      </c>
      <c r="E31" s="73">
        <v>97</v>
      </c>
      <c r="F31" s="73">
        <v>98</v>
      </c>
      <c r="G31" s="73">
        <v>37</v>
      </c>
      <c r="H31" s="73">
        <v>13</v>
      </c>
      <c r="I31" s="73">
        <v>0</v>
      </c>
      <c r="J31" s="73">
        <v>466</v>
      </c>
      <c r="K31" s="25"/>
      <c r="L31" s="10"/>
      <c r="M31" s="10"/>
      <c r="N31" s="10"/>
      <c r="O31" s="10"/>
      <c r="P31" s="10"/>
      <c r="Q31" s="10"/>
      <c r="R31" s="10"/>
    </row>
    <row r="32" spans="1:18" x14ac:dyDescent="0.25">
      <c r="B32" s="86" t="s">
        <v>117</v>
      </c>
      <c r="C32" s="73">
        <v>22</v>
      </c>
      <c r="D32" s="73">
        <v>28</v>
      </c>
      <c r="E32" s="73">
        <v>38</v>
      </c>
      <c r="F32" s="73">
        <v>43</v>
      </c>
      <c r="G32" s="73">
        <v>37</v>
      </c>
      <c r="H32" s="73">
        <v>4</v>
      </c>
      <c r="I32" s="73">
        <v>0</v>
      </c>
      <c r="J32" s="73">
        <v>172</v>
      </c>
      <c r="K32" s="25"/>
      <c r="L32" s="10"/>
      <c r="M32" s="10"/>
      <c r="N32" s="10"/>
      <c r="O32" s="10"/>
      <c r="P32" s="10"/>
      <c r="Q32" s="10"/>
      <c r="R32" s="10"/>
    </row>
    <row r="33" spans="1:18" x14ac:dyDescent="0.25">
      <c r="B33" s="256" t="s">
        <v>94</v>
      </c>
      <c r="C33" s="73">
        <v>9</v>
      </c>
      <c r="D33" s="73">
        <v>13</v>
      </c>
      <c r="E33" s="73">
        <v>16</v>
      </c>
      <c r="F33" s="73">
        <v>17</v>
      </c>
      <c r="G33" s="73">
        <v>9</v>
      </c>
      <c r="H33" s="73">
        <v>2</v>
      </c>
      <c r="I33" s="73">
        <v>0</v>
      </c>
      <c r="J33" s="73">
        <v>66</v>
      </c>
      <c r="K33" s="25"/>
      <c r="L33" s="10"/>
      <c r="M33" s="10"/>
      <c r="N33" s="10"/>
      <c r="O33" s="10"/>
      <c r="P33" s="10"/>
      <c r="Q33" s="10"/>
      <c r="R33" s="10"/>
    </row>
    <row r="34" spans="1:18" x14ac:dyDescent="0.25">
      <c r="B34" s="256" t="s">
        <v>421</v>
      </c>
      <c r="C34" s="455">
        <v>0.13636363640000002</v>
      </c>
      <c r="D34" s="455">
        <v>0.196969697</v>
      </c>
      <c r="E34" s="455">
        <v>0.24242424239999999</v>
      </c>
      <c r="F34" s="455">
        <v>0.25757575760000001</v>
      </c>
      <c r="G34" s="455">
        <v>0.13636363640000002</v>
      </c>
      <c r="H34" s="455">
        <v>3.0303030299999999E-2</v>
      </c>
      <c r="I34" s="455">
        <v>0</v>
      </c>
      <c r="J34" s="455">
        <v>1</v>
      </c>
      <c r="K34" s="25"/>
      <c r="L34" s="10"/>
      <c r="M34" s="10"/>
      <c r="N34" s="10"/>
      <c r="O34" s="10"/>
      <c r="P34" s="10"/>
      <c r="Q34" s="10"/>
      <c r="R34" s="10"/>
    </row>
    <row r="35" spans="1:18" x14ac:dyDescent="0.25">
      <c r="B35" s="104" t="s">
        <v>1063</v>
      </c>
      <c r="C35" s="468"/>
      <c r="D35" s="468"/>
      <c r="E35" s="468"/>
      <c r="F35" s="468"/>
      <c r="G35" s="468"/>
      <c r="H35" s="468"/>
      <c r="I35" s="468"/>
      <c r="J35" s="468"/>
      <c r="K35" s="25"/>
      <c r="L35" s="10"/>
      <c r="M35" s="10"/>
      <c r="N35" s="10"/>
      <c r="O35" s="10"/>
      <c r="P35" s="10"/>
      <c r="Q35" s="10"/>
      <c r="R35" s="10"/>
    </row>
    <row r="36" spans="1:18" x14ac:dyDescent="0.25">
      <c r="B36" s="48"/>
      <c r="C36" s="48"/>
      <c r="D36" s="16"/>
      <c r="E36" s="16"/>
      <c r="F36" s="25"/>
      <c r="G36" s="25"/>
      <c r="H36" s="25"/>
      <c r="I36" s="25"/>
      <c r="J36" s="25"/>
      <c r="K36" s="25"/>
      <c r="L36" s="10"/>
      <c r="M36" s="10"/>
      <c r="N36" s="10"/>
      <c r="O36" s="10"/>
      <c r="P36" s="10"/>
      <c r="Q36" s="10"/>
      <c r="R36" s="10"/>
    </row>
    <row r="37" spans="1:18" x14ac:dyDescent="0.25">
      <c r="A37" s="10" t="s">
        <v>240</v>
      </c>
      <c r="B37" s="85" t="s">
        <v>508</v>
      </c>
      <c r="C37" s="53"/>
      <c r="D37" s="16"/>
      <c r="E37" s="16"/>
      <c r="F37" s="25"/>
      <c r="G37" s="25"/>
      <c r="H37" s="25"/>
      <c r="I37" s="25"/>
      <c r="J37" s="25"/>
      <c r="K37" s="25"/>
      <c r="L37" s="10"/>
      <c r="M37" s="10"/>
      <c r="N37" s="10"/>
      <c r="O37" s="10"/>
      <c r="P37" s="10"/>
      <c r="Q37" s="10"/>
      <c r="R37" s="10"/>
    </row>
    <row r="38" spans="1:18" x14ac:dyDescent="0.25">
      <c r="B38" s="87" t="s">
        <v>116</v>
      </c>
      <c r="C38" s="55">
        <v>466</v>
      </c>
      <c r="D38" s="16"/>
      <c r="E38" s="16"/>
      <c r="F38" s="25"/>
      <c r="G38" s="25"/>
      <c r="H38" s="25"/>
      <c r="I38" s="25"/>
      <c r="J38" s="25"/>
      <c r="K38" s="25"/>
      <c r="L38" s="10"/>
      <c r="M38" s="10"/>
      <c r="N38" s="10"/>
      <c r="O38" s="10"/>
      <c r="P38" s="10"/>
      <c r="Q38" s="10"/>
      <c r="R38" s="10"/>
    </row>
    <row r="39" spans="1:18" x14ac:dyDescent="0.25">
      <c r="B39" s="86" t="s">
        <v>117</v>
      </c>
      <c r="C39" s="55">
        <v>172</v>
      </c>
      <c r="D39" s="16"/>
      <c r="E39" s="16"/>
      <c r="F39" s="25"/>
      <c r="G39" s="25"/>
      <c r="H39" s="25"/>
      <c r="I39" s="25"/>
      <c r="J39" s="25"/>
      <c r="K39" s="25"/>
      <c r="L39" s="10"/>
      <c r="M39" s="10"/>
      <c r="N39" s="10"/>
      <c r="O39" s="10"/>
      <c r="P39" s="10"/>
      <c r="Q39" s="10"/>
      <c r="R39" s="10"/>
    </row>
    <row r="40" spans="1:18" x14ac:dyDescent="0.25">
      <c r="B40" s="86" t="s">
        <v>94</v>
      </c>
      <c r="C40" s="55">
        <v>66</v>
      </c>
      <c r="D40" s="16"/>
      <c r="E40" s="16"/>
      <c r="F40" s="25"/>
      <c r="G40" s="25"/>
      <c r="H40" s="25"/>
      <c r="I40" s="25"/>
      <c r="J40" s="25"/>
      <c r="K40" s="25"/>
      <c r="L40" s="10"/>
      <c r="M40" s="10"/>
      <c r="N40" s="10"/>
      <c r="O40" s="10"/>
      <c r="P40" s="10"/>
      <c r="Q40" s="10"/>
      <c r="R40" s="10"/>
    </row>
    <row r="41" spans="1:18" x14ac:dyDescent="0.25">
      <c r="B41" s="88"/>
      <c r="C41" s="60"/>
      <c r="D41" s="16"/>
      <c r="E41" s="16"/>
      <c r="F41" s="25"/>
      <c r="G41" s="25"/>
      <c r="H41" s="25"/>
      <c r="I41" s="25"/>
      <c r="J41" s="25"/>
      <c r="K41" s="25"/>
      <c r="L41" s="10"/>
      <c r="M41" s="10"/>
      <c r="N41" s="10"/>
      <c r="O41" s="10"/>
      <c r="P41" s="10"/>
      <c r="Q41" s="10"/>
      <c r="R41" s="10"/>
    </row>
    <row r="42" spans="1:18" x14ac:dyDescent="0.25">
      <c r="B42" s="89"/>
      <c r="C42" s="53"/>
      <c r="D42" s="16"/>
      <c r="E42" s="16"/>
      <c r="F42" s="25"/>
      <c r="G42" s="25"/>
      <c r="H42" s="25"/>
      <c r="I42" s="25"/>
      <c r="J42" s="25"/>
      <c r="K42" s="25"/>
      <c r="L42" s="10"/>
      <c r="M42" s="10"/>
      <c r="N42" s="10"/>
      <c r="O42" s="10"/>
      <c r="P42" s="10"/>
      <c r="Q42" s="10"/>
      <c r="R42" s="10"/>
    </row>
    <row r="43" spans="1:18" x14ac:dyDescent="0.25">
      <c r="A43" s="10" t="s">
        <v>241</v>
      </c>
      <c r="B43" s="90" t="s">
        <v>509</v>
      </c>
      <c r="C43" s="37"/>
      <c r="D43" s="25"/>
      <c r="E43" s="25"/>
      <c r="F43" s="25"/>
      <c r="G43" s="25"/>
      <c r="H43" s="25"/>
      <c r="I43" s="25"/>
      <c r="J43" s="25"/>
      <c r="K43" s="25"/>
      <c r="L43" s="10"/>
      <c r="M43" s="10"/>
      <c r="N43" s="10"/>
      <c r="O43" s="10"/>
      <c r="P43" s="10"/>
      <c r="Q43" s="10"/>
      <c r="R43" s="10"/>
    </row>
    <row r="44" spans="1:18" x14ac:dyDescent="0.25">
      <c r="B44" s="87" t="s">
        <v>303</v>
      </c>
      <c r="C44" s="350">
        <v>5952</v>
      </c>
      <c r="D44" s="25"/>
      <c r="E44" s="25"/>
      <c r="F44" s="16"/>
      <c r="G44" s="16"/>
      <c r="H44" s="16"/>
      <c r="I44" s="25"/>
      <c r="J44" s="25"/>
      <c r="K44" s="25"/>
      <c r="L44" s="10"/>
      <c r="M44" s="10"/>
      <c r="N44" s="10"/>
      <c r="O44" s="10"/>
      <c r="P44" s="10"/>
      <c r="Q44" s="10"/>
      <c r="R44" s="10"/>
    </row>
    <row r="45" spans="1:18" x14ac:dyDescent="0.25">
      <c r="B45" s="87" t="s">
        <v>304</v>
      </c>
      <c r="C45" s="350"/>
      <c r="D45" s="91"/>
      <c r="E45" s="25"/>
      <c r="F45" s="16"/>
      <c r="G45" s="16"/>
      <c r="H45" s="16"/>
      <c r="I45" s="25"/>
      <c r="J45" s="25"/>
      <c r="K45" s="25"/>
      <c r="L45" s="10"/>
      <c r="M45" s="10"/>
      <c r="N45" s="10"/>
      <c r="O45" s="10"/>
      <c r="P45" s="10"/>
      <c r="Q45" s="10"/>
      <c r="R45" s="10"/>
    </row>
    <row r="46" spans="1:18" x14ac:dyDescent="0.25">
      <c r="B46" s="87" t="s">
        <v>6</v>
      </c>
      <c r="C46" s="350">
        <v>873</v>
      </c>
      <c r="D46" s="25"/>
      <c r="E46" s="25"/>
      <c r="F46" s="16"/>
      <c r="G46" s="16"/>
      <c r="H46" s="16"/>
      <c r="I46" s="25"/>
      <c r="J46" s="25"/>
      <c r="K46" s="25"/>
      <c r="L46" s="10"/>
      <c r="M46" s="10"/>
      <c r="N46" s="10"/>
      <c r="O46" s="10"/>
      <c r="P46" s="10"/>
      <c r="Q46" s="10"/>
      <c r="R46" s="10"/>
    </row>
    <row r="47" spans="1:18" x14ac:dyDescent="0.25">
      <c r="B47" s="87" t="s">
        <v>154</v>
      </c>
      <c r="C47" s="350"/>
      <c r="D47" s="25"/>
      <c r="E47" s="93"/>
      <c r="F47" s="16"/>
      <c r="G47" s="16"/>
      <c r="H47" s="16"/>
      <c r="I47" s="25"/>
      <c r="J47" s="25"/>
      <c r="K47" s="25"/>
      <c r="L47" s="10"/>
      <c r="M47" s="10"/>
      <c r="N47" s="10"/>
      <c r="O47" s="10"/>
      <c r="P47" s="10"/>
      <c r="Q47" s="10"/>
      <c r="R47" s="10"/>
    </row>
    <row r="48" spans="1:18" x14ac:dyDescent="0.25">
      <c r="B48" s="89"/>
      <c r="C48" s="37"/>
      <c r="D48" s="25"/>
      <c r="E48" s="94"/>
      <c r="F48" s="16"/>
      <c r="G48" s="16"/>
      <c r="H48" s="16"/>
      <c r="I48" s="25"/>
      <c r="J48" s="25"/>
      <c r="K48" s="25"/>
      <c r="L48" s="10"/>
      <c r="M48" s="10"/>
      <c r="N48" s="10"/>
      <c r="O48" s="10"/>
      <c r="P48" s="10"/>
      <c r="Q48" s="10"/>
      <c r="R48" s="10"/>
    </row>
    <row r="49" spans="1:18" x14ac:dyDescent="0.25">
      <c r="B49" s="89"/>
      <c r="C49" s="37"/>
      <c r="D49" s="93"/>
      <c r="E49" s="25"/>
      <c r="F49" s="16"/>
      <c r="G49" s="16"/>
      <c r="H49" s="16"/>
      <c r="I49" s="25"/>
      <c r="J49" s="25"/>
      <c r="K49" s="25"/>
      <c r="L49" s="10"/>
      <c r="M49" s="10"/>
      <c r="N49" s="10"/>
      <c r="O49" s="10"/>
      <c r="P49" s="10"/>
      <c r="Q49" s="10"/>
      <c r="R49" s="10"/>
    </row>
    <row r="50" spans="1:18" x14ac:dyDescent="0.25">
      <c r="A50" s="10" t="s">
        <v>471</v>
      </c>
      <c r="B50" s="90" t="s">
        <v>510</v>
      </c>
      <c r="C50" s="52"/>
      <c r="D50" s="25"/>
      <c r="E50" s="25"/>
      <c r="F50" s="16"/>
      <c r="G50" s="16"/>
      <c r="H50" s="16"/>
      <c r="I50" s="25"/>
      <c r="J50" s="25"/>
      <c r="K50" s="25"/>
      <c r="L50" s="10"/>
      <c r="M50" s="10"/>
      <c r="N50" s="10"/>
      <c r="O50" s="10"/>
      <c r="P50" s="10"/>
      <c r="Q50" s="10"/>
      <c r="R50" s="10"/>
    </row>
    <row r="51" spans="1:18" x14ac:dyDescent="0.25">
      <c r="B51" s="87" t="s">
        <v>9</v>
      </c>
      <c r="C51" s="58">
        <v>13.2</v>
      </c>
      <c r="D51" s="25"/>
      <c r="E51" s="25"/>
      <c r="F51" s="16"/>
      <c r="G51" s="16"/>
      <c r="H51" s="16"/>
      <c r="I51" s="25"/>
      <c r="J51" s="25"/>
      <c r="K51" s="25"/>
      <c r="L51" s="10"/>
      <c r="M51" s="10"/>
      <c r="N51" s="10"/>
      <c r="O51" s="10"/>
      <c r="P51" s="10"/>
      <c r="Q51" s="10"/>
      <c r="R51" s="10"/>
    </row>
    <row r="52" spans="1:18" x14ac:dyDescent="0.25">
      <c r="B52" s="89"/>
      <c r="C52" s="360"/>
      <c r="D52" s="25"/>
      <c r="E52" s="25"/>
      <c r="F52" s="16"/>
      <c r="G52" s="16"/>
      <c r="H52" s="16"/>
      <c r="I52" s="25"/>
      <c r="J52" s="25"/>
      <c r="K52" s="25"/>
      <c r="L52" s="10"/>
      <c r="M52" s="10"/>
      <c r="N52" s="10"/>
      <c r="O52" s="10"/>
      <c r="P52" s="10"/>
      <c r="Q52" s="10"/>
      <c r="R52" s="10"/>
    </row>
    <row r="53" spans="1:18" x14ac:dyDescent="0.25">
      <c r="B53" s="89"/>
      <c r="C53" s="57"/>
      <c r="D53" s="25"/>
      <c r="E53" s="25"/>
      <c r="F53" s="16"/>
      <c r="G53" s="16"/>
      <c r="H53" s="16"/>
      <c r="I53" s="25"/>
      <c r="J53" s="25"/>
      <c r="K53" s="25"/>
      <c r="L53" s="10"/>
      <c r="M53" s="10"/>
      <c r="N53" s="10"/>
      <c r="O53" s="10"/>
      <c r="P53" s="10"/>
      <c r="Q53" s="10"/>
      <c r="R53" s="10"/>
    </row>
    <row r="54" spans="1:18" x14ac:dyDescent="0.25">
      <c r="A54" s="30" t="s">
        <v>242</v>
      </c>
      <c r="B54" s="30" t="s">
        <v>592</v>
      </c>
      <c r="C54" s="25"/>
      <c r="D54" s="16"/>
      <c r="E54" s="25"/>
      <c r="F54" s="25"/>
      <c r="G54" s="25"/>
      <c r="H54" s="25"/>
      <c r="I54" s="25"/>
      <c r="J54" s="25"/>
      <c r="K54" s="25"/>
      <c r="L54" s="10"/>
      <c r="M54" s="10"/>
      <c r="N54" s="10"/>
      <c r="O54" s="10"/>
      <c r="P54" s="10"/>
      <c r="Q54" s="10"/>
      <c r="R54" s="10"/>
    </row>
    <row r="55" spans="1:18" x14ac:dyDescent="0.25">
      <c r="A55" s="18"/>
      <c r="B55" s="34"/>
      <c r="C55" s="244" t="s">
        <v>591</v>
      </c>
      <c r="D55" s="265" t="s">
        <v>590</v>
      </c>
      <c r="E55" s="25"/>
      <c r="F55" s="25"/>
      <c r="G55" s="25"/>
      <c r="H55" s="25"/>
      <c r="I55" s="25"/>
      <c r="J55" s="25"/>
      <c r="K55" s="25"/>
      <c r="L55" s="10"/>
      <c r="M55" s="10"/>
      <c r="N55" s="10"/>
      <c r="O55" s="10"/>
      <c r="P55" s="10"/>
      <c r="Q55" s="10"/>
      <c r="R55" s="10"/>
    </row>
    <row r="56" spans="1:18" x14ac:dyDescent="0.25">
      <c r="A56" s="30"/>
      <c r="B56" s="34" t="s">
        <v>52</v>
      </c>
      <c r="C56" s="34">
        <v>4</v>
      </c>
      <c r="D56" s="327">
        <v>8.1135902636916835E-3</v>
      </c>
      <c r="E56" s="25"/>
      <c r="F56" s="25"/>
      <c r="G56" s="25"/>
      <c r="H56" s="25"/>
      <c r="I56" s="25"/>
      <c r="J56" s="25"/>
      <c r="K56" s="25"/>
      <c r="L56" s="10"/>
      <c r="M56" s="10"/>
      <c r="N56" s="10"/>
      <c r="O56" s="10"/>
      <c r="P56" s="10"/>
      <c r="Q56" s="10"/>
      <c r="R56" s="10"/>
    </row>
    <row r="57" spans="1:18" x14ac:dyDescent="0.25">
      <c r="A57" s="30"/>
      <c r="B57" s="34" t="s">
        <v>53</v>
      </c>
      <c r="C57" s="34">
        <v>1</v>
      </c>
      <c r="D57" s="327">
        <v>2.0283975659229209E-3</v>
      </c>
      <c r="E57" s="25"/>
      <c r="F57" s="25"/>
      <c r="G57" s="25"/>
      <c r="H57" s="25"/>
      <c r="I57" s="25"/>
      <c r="J57" s="25"/>
      <c r="K57" s="25"/>
      <c r="L57" s="10"/>
      <c r="M57" s="10"/>
      <c r="N57" s="10"/>
      <c r="O57" s="10"/>
      <c r="P57" s="10"/>
      <c r="Q57" s="10"/>
      <c r="R57" s="10"/>
    </row>
    <row r="58" spans="1:18" x14ac:dyDescent="0.25">
      <c r="A58" s="30"/>
      <c r="B58" s="34" t="s">
        <v>54</v>
      </c>
      <c r="C58" s="34">
        <v>0</v>
      </c>
      <c r="D58" s="327">
        <v>0</v>
      </c>
      <c r="E58" s="25"/>
      <c r="F58" s="25"/>
      <c r="G58" s="25"/>
      <c r="H58" s="25"/>
      <c r="I58" s="25"/>
      <c r="J58" s="25"/>
      <c r="K58" s="25"/>
      <c r="L58" s="10"/>
      <c r="M58" s="10"/>
      <c r="N58" s="10"/>
      <c r="O58" s="10"/>
      <c r="P58" s="10"/>
      <c r="Q58" s="10"/>
      <c r="R58" s="10"/>
    </row>
    <row r="59" spans="1:18" x14ac:dyDescent="0.25">
      <c r="A59" s="30"/>
      <c r="B59" s="34" t="s">
        <v>55</v>
      </c>
      <c r="C59" s="34">
        <v>39</v>
      </c>
      <c r="D59" s="327">
        <v>7.9107505070993914E-2</v>
      </c>
      <c r="E59" s="25"/>
      <c r="F59" s="25"/>
      <c r="G59" s="25"/>
      <c r="H59" s="25"/>
      <c r="I59" s="25"/>
      <c r="J59" s="25"/>
      <c r="K59" s="25"/>
      <c r="L59" s="10"/>
      <c r="M59" s="10"/>
      <c r="N59" s="10"/>
      <c r="O59" s="10"/>
      <c r="P59" s="10"/>
      <c r="Q59" s="10"/>
      <c r="R59" s="10"/>
    </row>
    <row r="60" spans="1:18" x14ac:dyDescent="0.25">
      <c r="A60" s="30"/>
      <c r="B60" s="34" t="s">
        <v>56</v>
      </c>
      <c r="C60" s="34">
        <v>194</v>
      </c>
      <c r="D60" s="327">
        <v>0.39350912778904668</v>
      </c>
      <c r="E60" s="25"/>
      <c r="F60" s="25"/>
      <c r="G60" s="25"/>
      <c r="H60" s="25"/>
      <c r="I60" s="25"/>
      <c r="J60" s="25"/>
      <c r="K60" s="25"/>
      <c r="L60" s="10"/>
      <c r="M60" s="10"/>
      <c r="N60" s="10"/>
      <c r="O60" s="10"/>
      <c r="P60" s="10"/>
      <c r="Q60" s="10"/>
      <c r="R60" s="10"/>
    </row>
    <row r="61" spans="1:18" x14ac:dyDescent="0.25">
      <c r="A61" s="30"/>
      <c r="B61" s="34" t="s">
        <v>57</v>
      </c>
      <c r="C61" s="34">
        <v>199</v>
      </c>
      <c r="D61" s="327">
        <v>0.40365111561866124</v>
      </c>
      <c r="E61" s="25"/>
      <c r="F61" s="25"/>
      <c r="G61" s="25"/>
      <c r="H61" s="25"/>
      <c r="I61" s="25"/>
      <c r="J61" s="25"/>
      <c r="K61" s="25"/>
      <c r="L61" s="10"/>
      <c r="M61" s="10"/>
      <c r="N61" s="10"/>
      <c r="O61" s="10"/>
      <c r="P61" s="10"/>
      <c r="Q61" s="10"/>
      <c r="R61" s="10"/>
    </row>
    <row r="62" spans="1:18" x14ac:dyDescent="0.25">
      <c r="A62" s="30"/>
      <c r="B62" s="603" t="s">
        <v>1050</v>
      </c>
      <c r="C62" s="34">
        <v>56</v>
      </c>
      <c r="D62" s="327">
        <v>0.11359026369168357</v>
      </c>
      <c r="E62" s="25"/>
      <c r="F62" s="25"/>
      <c r="G62" s="25"/>
      <c r="H62" s="25"/>
      <c r="I62" s="25"/>
      <c r="J62" s="25"/>
      <c r="K62" s="25"/>
      <c r="L62" s="10"/>
      <c r="M62" s="10"/>
      <c r="N62" s="10"/>
      <c r="O62" s="10"/>
      <c r="P62" s="10"/>
      <c r="Q62" s="10"/>
      <c r="R62" s="10"/>
    </row>
    <row r="63" spans="1:18" x14ac:dyDescent="0.25">
      <c r="A63" s="30"/>
      <c r="B63" s="35" t="s">
        <v>31</v>
      </c>
      <c r="C63" s="35">
        <v>493</v>
      </c>
      <c r="D63" s="340">
        <v>1</v>
      </c>
      <c r="E63" s="25"/>
      <c r="F63" s="25"/>
      <c r="G63" s="25"/>
      <c r="H63" s="25"/>
      <c r="I63" s="25"/>
      <c r="J63" s="25"/>
      <c r="K63" s="25"/>
      <c r="L63" s="10"/>
      <c r="M63" s="10"/>
      <c r="N63" s="10"/>
      <c r="O63" s="10"/>
      <c r="P63" s="10"/>
      <c r="Q63" s="10"/>
      <c r="R63" s="10"/>
    </row>
    <row r="64" spans="1:18" x14ac:dyDescent="0.25">
      <c r="A64" s="30"/>
      <c r="B64" s="32" t="s">
        <v>734</v>
      </c>
      <c r="D64" s="16"/>
      <c r="E64" s="25"/>
      <c r="F64" s="25"/>
      <c r="G64" s="25"/>
      <c r="H64" s="25"/>
      <c r="I64" s="25"/>
      <c r="J64" s="25"/>
      <c r="K64" s="25"/>
      <c r="L64" s="10"/>
      <c r="M64" s="10"/>
      <c r="N64" s="10"/>
      <c r="O64" s="10"/>
      <c r="P64" s="10"/>
      <c r="Q64" s="10"/>
      <c r="R64" s="10"/>
    </row>
    <row r="65" spans="1:18" x14ac:dyDescent="0.25">
      <c r="A65" s="30"/>
      <c r="B65" s="187"/>
      <c r="E65" s="25"/>
      <c r="F65" s="25"/>
      <c r="G65" s="25"/>
      <c r="H65" s="25"/>
      <c r="I65" s="25"/>
      <c r="J65" s="25"/>
      <c r="K65" s="25"/>
      <c r="L65" s="10"/>
      <c r="M65" s="10"/>
      <c r="N65" s="10"/>
      <c r="O65" s="10"/>
      <c r="P65" s="10"/>
      <c r="Q65" s="10"/>
      <c r="R65" s="10"/>
    </row>
    <row r="66" spans="1:18" x14ac:dyDescent="0.25">
      <c r="A66" s="30" t="s">
        <v>243</v>
      </c>
      <c r="B66" s="30" t="s">
        <v>597</v>
      </c>
      <c r="E66" s="25"/>
      <c r="F66" s="25"/>
      <c r="G66" s="25"/>
      <c r="H66" s="25"/>
      <c r="I66" s="25"/>
      <c r="J66" s="25"/>
      <c r="K66" s="25"/>
      <c r="L66" s="10"/>
      <c r="M66" s="10"/>
      <c r="N66" s="10"/>
      <c r="O66" s="10"/>
      <c r="P66" s="10"/>
      <c r="Q66" s="10"/>
      <c r="R66" s="10"/>
    </row>
    <row r="67" spans="1:18" x14ac:dyDescent="0.25">
      <c r="A67" s="30"/>
      <c r="B67" s="34"/>
      <c r="C67" s="35" t="s">
        <v>591</v>
      </c>
      <c r="D67" s="35" t="s">
        <v>590</v>
      </c>
      <c r="E67" s="25"/>
      <c r="F67" s="25"/>
      <c r="G67" s="25"/>
      <c r="H67" s="25"/>
      <c r="I67" s="25"/>
      <c r="J67" s="25"/>
      <c r="K67" s="25"/>
      <c r="L67" s="10"/>
      <c r="M67" s="10"/>
      <c r="N67" s="10"/>
      <c r="O67" s="10"/>
      <c r="P67" s="10"/>
      <c r="Q67" s="10"/>
      <c r="R67" s="10"/>
    </row>
    <row r="68" spans="1:18" x14ac:dyDescent="0.25">
      <c r="A68" s="30"/>
      <c r="B68" s="34" t="s">
        <v>52</v>
      </c>
      <c r="C68" s="34">
        <v>0</v>
      </c>
      <c r="D68" s="336">
        <v>0</v>
      </c>
      <c r="E68" s="25"/>
      <c r="F68" s="25"/>
      <c r="G68" s="25"/>
      <c r="H68" s="25"/>
      <c r="I68" s="25"/>
      <c r="J68" s="25"/>
      <c r="K68" s="25"/>
      <c r="L68" s="10"/>
      <c r="M68" s="10"/>
      <c r="N68" s="10"/>
      <c r="O68" s="10"/>
      <c r="P68" s="10"/>
      <c r="Q68" s="10"/>
      <c r="R68" s="10"/>
    </row>
    <row r="69" spans="1:18" x14ac:dyDescent="0.25">
      <c r="A69" s="30"/>
      <c r="B69" s="34" t="s">
        <v>53</v>
      </c>
      <c r="C69" s="34">
        <v>0</v>
      </c>
      <c r="D69" s="336">
        <v>0</v>
      </c>
      <c r="E69" s="25"/>
      <c r="F69" s="25"/>
      <c r="G69" s="25"/>
      <c r="H69" s="25"/>
      <c r="I69" s="25"/>
      <c r="J69" s="25"/>
      <c r="K69" s="25"/>
      <c r="L69" s="10"/>
      <c r="M69" s="10"/>
      <c r="N69" s="10"/>
      <c r="O69" s="10"/>
      <c r="P69" s="10"/>
      <c r="Q69" s="10"/>
      <c r="R69" s="10"/>
    </row>
    <row r="70" spans="1:18" x14ac:dyDescent="0.25">
      <c r="A70" s="30"/>
      <c r="B70" s="34" t="s">
        <v>54</v>
      </c>
      <c r="C70" s="34">
        <v>0</v>
      </c>
      <c r="D70" s="336">
        <v>0</v>
      </c>
      <c r="E70" s="25"/>
      <c r="F70" s="25"/>
      <c r="G70" s="25"/>
      <c r="H70" s="25"/>
      <c r="I70" s="25"/>
      <c r="J70" s="25"/>
      <c r="K70" s="25"/>
      <c r="L70" s="10"/>
      <c r="M70" s="10"/>
      <c r="N70" s="10"/>
      <c r="O70" s="10"/>
      <c r="P70" s="10"/>
      <c r="Q70" s="10"/>
      <c r="R70" s="10"/>
    </row>
    <row r="71" spans="1:18" x14ac:dyDescent="0.25">
      <c r="A71" s="30"/>
      <c r="B71" s="34" t="s">
        <v>55</v>
      </c>
      <c r="C71" s="34">
        <v>8</v>
      </c>
      <c r="D71" s="336">
        <v>0.12121212121212122</v>
      </c>
      <c r="E71" s="25"/>
      <c r="F71" s="25"/>
      <c r="G71" s="25"/>
      <c r="H71" s="25"/>
      <c r="I71" s="25"/>
      <c r="J71" s="25"/>
      <c r="K71" s="25"/>
      <c r="L71" s="10"/>
      <c r="M71" s="10"/>
      <c r="N71" s="10"/>
      <c r="O71" s="10"/>
      <c r="P71" s="10"/>
      <c r="Q71" s="10"/>
      <c r="R71" s="10"/>
    </row>
    <row r="72" spans="1:18" x14ac:dyDescent="0.25">
      <c r="A72" s="30"/>
      <c r="B72" s="34" t="s">
        <v>56</v>
      </c>
      <c r="C72" s="34">
        <v>17</v>
      </c>
      <c r="D72" s="336">
        <v>0.25757575757575757</v>
      </c>
      <c r="E72" s="25"/>
      <c r="F72" s="25"/>
      <c r="G72" s="25"/>
      <c r="H72" s="25"/>
      <c r="I72" s="25"/>
      <c r="J72" s="25"/>
      <c r="K72" s="25"/>
      <c r="L72" s="10"/>
      <c r="M72" s="10"/>
      <c r="N72" s="10"/>
      <c r="O72" s="10"/>
      <c r="P72" s="10"/>
      <c r="Q72" s="10"/>
      <c r="R72" s="10"/>
    </row>
    <row r="73" spans="1:18" x14ac:dyDescent="0.25">
      <c r="A73" s="30"/>
      <c r="B73" s="34" t="s">
        <v>57</v>
      </c>
      <c r="C73" s="34">
        <v>35</v>
      </c>
      <c r="D73" s="336">
        <v>0.53030303030303028</v>
      </c>
      <c r="E73" s="25"/>
      <c r="F73" s="25"/>
      <c r="G73" s="25"/>
      <c r="H73" s="25"/>
      <c r="I73" s="25"/>
      <c r="J73" s="25"/>
      <c r="K73" s="25"/>
      <c r="L73" s="10"/>
      <c r="M73" s="10"/>
      <c r="N73" s="10"/>
      <c r="O73" s="10"/>
      <c r="P73" s="10"/>
      <c r="Q73" s="10"/>
      <c r="R73" s="10"/>
    </row>
    <row r="74" spans="1:18" x14ac:dyDescent="0.25">
      <c r="A74" s="30"/>
      <c r="B74" s="603" t="s">
        <v>1050</v>
      </c>
      <c r="C74" s="34">
        <v>6</v>
      </c>
      <c r="D74" s="336">
        <v>9.0909090909090912E-2</v>
      </c>
      <c r="E74" s="25"/>
      <c r="F74" s="25"/>
      <c r="G74" s="25"/>
      <c r="H74" s="25"/>
      <c r="I74" s="25"/>
      <c r="J74" s="25"/>
      <c r="K74" s="25"/>
      <c r="L74" s="10"/>
      <c r="M74" s="10"/>
      <c r="N74" s="10"/>
      <c r="O74" s="10"/>
      <c r="P74" s="10"/>
      <c r="Q74" s="10"/>
      <c r="R74" s="10"/>
    </row>
    <row r="75" spans="1:18" x14ac:dyDescent="0.25">
      <c r="A75" s="30"/>
      <c r="B75" s="35" t="s">
        <v>31</v>
      </c>
      <c r="C75" s="35">
        <v>66</v>
      </c>
      <c r="D75" s="340">
        <v>1</v>
      </c>
      <c r="E75" s="25"/>
      <c r="F75" s="25"/>
      <c r="G75" s="25"/>
      <c r="H75" s="25"/>
      <c r="I75" s="25"/>
      <c r="J75" s="25"/>
      <c r="K75" s="25"/>
      <c r="L75" s="10"/>
      <c r="M75" s="10"/>
      <c r="N75" s="10"/>
      <c r="O75" s="10"/>
      <c r="P75" s="10"/>
      <c r="Q75" s="10"/>
      <c r="R75" s="10"/>
    </row>
    <row r="76" spans="1:18" x14ac:dyDescent="0.25">
      <c r="A76" s="30"/>
      <c r="B76" s="32"/>
      <c r="E76" s="25"/>
      <c r="F76" s="25"/>
      <c r="G76" s="25"/>
      <c r="H76" s="25"/>
      <c r="I76" s="25"/>
      <c r="J76" s="25"/>
      <c r="K76" s="25"/>
      <c r="L76" s="10"/>
      <c r="M76" s="10"/>
      <c r="N76" s="10"/>
      <c r="O76" s="10"/>
      <c r="P76" s="10"/>
      <c r="Q76" s="10"/>
      <c r="R76" s="10"/>
    </row>
    <row r="77" spans="1:18" x14ac:dyDescent="0.25">
      <c r="A77" s="30"/>
      <c r="B77" s="31"/>
      <c r="E77" s="25"/>
      <c r="F77" s="25"/>
      <c r="G77" s="25"/>
      <c r="H77" s="25"/>
      <c r="I77" s="25"/>
      <c r="J77" s="25"/>
      <c r="K77" s="25"/>
      <c r="L77" s="10"/>
      <c r="M77" s="10"/>
      <c r="N77" s="10"/>
      <c r="O77" s="10"/>
      <c r="P77" s="10"/>
      <c r="Q77" s="10"/>
      <c r="R77" s="10"/>
    </row>
    <row r="78" spans="1:18" x14ac:dyDescent="0.25">
      <c r="A78" s="30" t="s">
        <v>334</v>
      </c>
      <c r="B78" s="30" t="s">
        <v>598</v>
      </c>
      <c r="E78" s="25"/>
      <c r="F78" s="25"/>
      <c r="G78" s="25"/>
      <c r="H78" s="25"/>
      <c r="I78" s="25"/>
      <c r="J78" s="25"/>
      <c r="K78" s="25"/>
      <c r="L78" s="10"/>
      <c r="M78" s="10"/>
      <c r="N78" s="10"/>
      <c r="O78" s="10"/>
      <c r="P78" s="10"/>
      <c r="Q78" s="10"/>
      <c r="R78" s="10"/>
    </row>
    <row r="79" spans="1:18" x14ac:dyDescent="0.25">
      <c r="A79" s="30"/>
      <c r="B79" s="34"/>
      <c r="C79" s="35" t="s">
        <v>728</v>
      </c>
      <c r="D79" s="35" t="s">
        <v>590</v>
      </c>
      <c r="E79" s="25"/>
      <c r="F79" s="25"/>
      <c r="G79" s="25"/>
      <c r="H79" s="25"/>
      <c r="I79" s="25"/>
      <c r="J79" s="25"/>
      <c r="K79" s="25"/>
      <c r="L79" s="10"/>
      <c r="M79" s="10"/>
      <c r="N79" s="10"/>
      <c r="O79" s="10"/>
      <c r="P79" s="10"/>
      <c r="Q79" s="10"/>
      <c r="R79" s="10"/>
    </row>
    <row r="80" spans="1:18" x14ac:dyDescent="0.25">
      <c r="A80" s="30"/>
      <c r="B80" s="34" t="s">
        <v>52</v>
      </c>
      <c r="C80" s="34">
        <v>0</v>
      </c>
      <c r="D80" s="334">
        <v>0</v>
      </c>
      <c r="E80" s="25"/>
      <c r="F80" s="25"/>
      <c r="G80" s="25"/>
      <c r="H80" s="25"/>
      <c r="I80" s="25"/>
      <c r="J80" s="25"/>
      <c r="K80" s="25"/>
      <c r="L80" s="10"/>
      <c r="M80" s="10"/>
      <c r="N80" s="10"/>
      <c r="O80" s="10"/>
      <c r="P80" s="10"/>
      <c r="Q80" s="10"/>
      <c r="R80" s="10"/>
    </row>
    <row r="81" spans="1:18" x14ac:dyDescent="0.25">
      <c r="A81" s="30"/>
      <c r="B81" s="34" t="s">
        <v>53</v>
      </c>
      <c r="C81" s="156">
        <v>0.2</v>
      </c>
      <c r="D81" s="334">
        <v>3.293807641633729E-5</v>
      </c>
      <c r="E81" s="25"/>
      <c r="F81" s="25"/>
      <c r="G81" s="25"/>
      <c r="H81" s="25"/>
      <c r="I81" s="25"/>
      <c r="J81" s="25"/>
      <c r="K81" s="25"/>
      <c r="L81" s="10"/>
      <c r="M81" s="10"/>
      <c r="N81" s="10"/>
      <c r="O81" s="10"/>
      <c r="P81" s="10"/>
      <c r="Q81" s="10"/>
      <c r="R81" s="10"/>
    </row>
    <row r="82" spans="1:18" x14ac:dyDescent="0.25">
      <c r="A82" s="30"/>
      <c r="B82" s="34" t="s">
        <v>54</v>
      </c>
      <c r="C82" s="34">
        <v>0</v>
      </c>
      <c r="D82" s="334">
        <v>0</v>
      </c>
      <c r="E82" s="25"/>
      <c r="F82" s="25"/>
      <c r="G82" s="25"/>
      <c r="H82" s="25"/>
      <c r="I82" s="25"/>
      <c r="J82" s="25"/>
      <c r="K82" s="25"/>
      <c r="L82" s="10"/>
      <c r="M82" s="10"/>
      <c r="N82" s="10"/>
      <c r="O82" s="10"/>
      <c r="P82" s="10"/>
      <c r="Q82" s="10"/>
      <c r="R82" s="10"/>
    </row>
    <row r="83" spans="1:18" x14ac:dyDescent="0.25">
      <c r="A83" s="30"/>
      <c r="B83" s="34" t="s">
        <v>55</v>
      </c>
      <c r="C83" s="34">
        <v>154</v>
      </c>
      <c r="D83" s="334">
        <v>2.5362318840579712E-2</v>
      </c>
      <c r="E83" s="25"/>
      <c r="F83" s="25"/>
      <c r="G83" s="25"/>
      <c r="H83" s="25"/>
      <c r="I83" s="25"/>
      <c r="J83" s="25"/>
      <c r="K83" s="25"/>
      <c r="L83" s="10"/>
      <c r="M83" s="10"/>
      <c r="N83" s="10"/>
      <c r="O83" s="10"/>
      <c r="P83" s="10"/>
      <c r="Q83" s="10"/>
      <c r="R83" s="10"/>
    </row>
    <row r="84" spans="1:18" x14ac:dyDescent="0.25">
      <c r="A84" s="30"/>
      <c r="B84" s="34" t="s">
        <v>56</v>
      </c>
      <c r="C84" s="34">
        <v>1419</v>
      </c>
      <c r="D84" s="334">
        <v>0.23369565217391305</v>
      </c>
      <c r="E84" s="25"/>
      <c r="F84" s="25"/>
      <c r="G84" s="25"/>
      <c r="H84" s="25"/>
      <c r="I84" s="25"/>
      <c r="J84" s="25"/>
      <c r="K84" s="25"/>
      <c r="L84" s="10"/>
      <c r="M84" s="10"/>
      <c r="N84" s="10"/>
      <c r="O84" s="10"/>
      <c r="P84" s="10"/>
      <c r="Q84" s="10"/>
      <c r="R84" s="10"/>
    </row>
    <row r="85" spans="1:18" x14ac:dyDescent="0.25">
      <c r="A85" s="30"/>
      <c r="B85" s="34" t="s">
        <v>57</v>
      </c>
      <c r="C85" s="34">
        <v>2823</v>
      </c>
      <c r="D85" s="334">
        <v>0.46492094861660077</v>
      </c>
      <c r="E85" s="25"/>
      <c r="F85" s="25"/>
      <c r="G85" s="25"/>
      <c r="H85" s="25"/>
      <c r="I85" s="25"/>
      <c r="J85" s="25"/>
      <c r="K85" s="25"/>
      <c r="L85" s="10"/>
      <c r="M85" s="10"/>
      <c r="N85" s="10"/>
      <c r="O85" s="10"/>
      <c r="P85" s="10"/>
      <c r="Q85" s="10"/>
      <c r="R85" s="10"/>
    </row>
    <row r="86" spans="1:18" x14ac:dyDescent="0.25">
      <c r="A86" s="30"/>
      <c r="B86" s="603" t="s">
        <v>1050</v>
      </c>
      <c r="C86" s="34">
        <v>1676</v>
      </c>
      <c r="D86" s="334">
        <v>0.27602108036890644</v>
      </c>
      <c r="E86" s="25"/>
      <c r="F86" s="25"/>
      <c r="G86" s="25"/>
      <c r="H86" s="25"/>
      <c r="I86" s="25"/>
      <c r="J86" s="25"/>
      <c r="K86" s="25"/>
      <c r="L86" s="10"/>
      <c r="M86" s="10"/>
      <c r="N86" s="10"/>
      <c r="O86" s="10"/>
      <c r="P86" s="10"/>
      <c r="Q86" s="10"/>
      <c r="R86" s="10"/>
    </row>
    <row r="87" spans="1:18" x14ac:dyDescent="0.25">
      <c r="A87" s="30"/>
      <c r="B87" s="35" t="s">
        <v>31</v>
      </c>
      <c r="C87" s="35">
        <v>6072</v>
      </c>
      <c r="D87" s="340">
        <v>1.0000329380764164</v>
      </c>
      <c r="E87" s="25"/>
      <c r="F87" s="25"/>
      <c r="G87" s="25"/>
      <c r="H87" s="25"/>
      <c r="I87" s="25"/>
      <c r="J87" s="25"/>
      <c r="K87" s="25"/>
      <c r="L87" s="10"/>
      <c r="M87" s="10"/>
      <c r="N87" s="10"/>
      <c r="O87" s="10"/>
      <c r="P87" s="10"/>
      <c r="Q87" s="10"/>
      <c r="R87" s="10"/>
    </row>
    <row r="88" spans="1:18" x14ac:dyDescent="0.25">
      <c r="A88" s="30"/>
      <c r="B88" s="32"/>
      <c r="E88" s="25"/>
      <c r="F88" s="25"/>
      <c r="G88" s="25"/>
      <c r="H88" s="25"/>
      <c r="I88" s="25"/>
      <c r="J88" s="25"/>
      <c r="K88" s="25"/>
      <c r="L88" s="10"/>
      <c r="M88" s="10"/>
      <c r="N88" s="10"/>
      <c r="O88" s="10"/>
      <c r="P88" s="10"/>
      <c r="Q88" s="10"/>
      <c r="R88" s="10"/>
    </row>
    <row r="89" spans="1:18" x14ac:dyDescent="0.25">
      <c r="A89" s="30"/>
      <c r="B89" s="187"/>
      <c r="E89" s="25"/>
      <c r="F89" s="25"/>
      <c r="G89" s="25"/>
      <c r="H89" s="25"/>
      <c r="I89" s="25"/>
      <c r="J89" s="25"/>
      <c r="K89" s="25"/>
      <c r="L89" s="10"/>
      <c r="M89" s="10"/>
      <c r="N89" s="10"/>
      <c r="O89" s="10"/>
      <c r="P89" s="10"/>
      <c r="Q89" s="10"/>
      <c r="R89" s="10"/>
    </row>
    <row r="90" spans="1:18" x14ac:dyDescent="0.25">
      <c r="A90" s="30" t="s">
        <v>335</v>
      </c>
      <c r="B90" s="30" t="s">
        <v>599</v>
      </c>
      <c r="E90" s="25"/>
      <c r="F90" s="25"/>
      <c r="G90" s="25"/>
      <c r="H90" s="25"/>
      <c r="I90" s="25"/>
      <c r="J90" s="25"/>
      <c r="K90" s="25"/>
      <c r="L90" s="10"/>
      <c r="M90" s="10"/>
      <c r="N90" s="10"/>
      <c r="O90" s="10"/>
      <c r="P90" s="10"/>
      <c r="Q90" s="10"/>
      <c r="R90" s="10"/>
    </row>
    <row r="91" spans="1:18" x14ac:dyDescent="0.25">
      <c r="A91" s="30"/>
      <c r="B91" s="34"/>
      <c r="C91" s="35" t="s">
        <v>728</v>
      </c>
      <c r="D91" s="35" t="s">
        <v>590</v>
      </c>
      <c r="E91" s="25"/>
      <c r="F91" s="25"/>
      <c r="G91" s="25"/>
      <c r="H91" s="25"/>
      <c r="I91" s="25"/>
      <c r="J91" s="25"/>
      <c r="K91" s="25"/>
      <c r="L91" s="10"/>
      <c r="M91" s="10"/>
      <c r="N91" s="10"/>
      <c r="O91" s="10"/>
      <c r="P91" s="10"/>
      <c r="Q91" s="10"/>
      <c r="R91" s="10"/>
    </row>
    <row r="92" spans="1:18" x14ac:dyDescent="0.25">
      <c r="A92" s="30"/>
      <c r="B92" s="34" t="s">
        <v>52</v>
      </c>
      <c r="C92" s="34">
        <v>0</v>
      </c>
      <c r="D92" s="327">
        <v>0</v>
      </c>
      <c r="E92" s="25"/>
      <c r="F92" s="25"/>
      <c r="G92" s="25"/>
      <c r="H92" s="25"/>
      <c r="I92" s="25"/>
      <c r="J92" s="25"/>
      <c r="K92" s="25"/>
      <c r="L92" s="10"/>
      <c r="M92" s="10"/>
      <c r="N92" s="10"/>
      <c r="O92" s="10"/>
      <c r="P92" s="10"/>
      <c r="Q92" s="10"/>
      <c r="R92" s="10"/>
    </row>
    <row r="93" spans="1:18" x14ac:dyDescent="0.25">
      <c r="A93" s="30"/>
      <c r="B93" s="34" t="s">
        <v>53</v>
      </c>
      <c r="C93" s="34">
        <v>0</v>
      </c>
      <c r="D93" s="327">
        <v>0</v>
      </c>
      <c r="E93" s="25"/>
      <c r="F93" s="25"/>
      <c r="G93" s="25"/>
      <c r="H93" s="25"/>
      <c r="I93" s="25"/>
      <c r="J93" s="25"/>
      <c r="K93" s="25"/>
      <c r="L93" s="10"/>
      <c r="M93" s="10"/>
      <c r="N93" s="10"/>
      <c r="O93" s="10"/>
      <c r="P93" s="10"/>
      <c r="Q93" s="10"/>
      <c r="R93" s="10"/>
    </row>
    <row r="94" spans="1:18" x14ac:dyDescent="0.25">
      <c r="A94" s="30"/>
      <c r="B94" s="34" t="s">
        <v>54</v>
      </c>
      <c r="C94" s="34">
        <v>0</v>
      </c>
      <c r="D94" s="327">
        <v>0</v>
      </c>
      <c r="E94" s="25"/>
      <c r="F94" s="25"/>
      <c r="G94" s="25"/>
      <c r="H94" s="25"/>
      <c r="I94" s="25"/>
      <c r="J94" s="25"/>
      <c r="K94" s="25"/>
      <c r="L94" s="10"/>
      <c r="M94" s="10"/>
      <c r="N94" s="10"/>
      <c r="O94" s="10"/>
      <c r="P94" s="10"/>
      <c r="Q94" s="10"/>
      <c r="R94" s="10"/>
    </row>
    <row r="95" spans="1:18" x14ac:dyDescent="0.25">
      <c r="A95" s="30"/>
      <c r="B95" s="34" t="s">
        <v>55</v>
      </c>
      <c r="C95" s="34">
        <v>35.688730999999997</v>
      </c>
      <c r="D95" s="327">
        <v>4.0880562428407784E-2</v>
      </c>
      <c r="E95" s="25"/>
      <c r="F95" s="25"/>
      <c r="G95" s="25"/>
      <c r="H95" s="25"/>
      <c r="I95" s="25"/>
      <c r="J95" s="25"/>
      <c r="K95" s="25"/>
      <c r="L95" s="10"/>
      <c r="M95" s="10"/>
      <c r="N95" s="10"/>
      <c r="O95" s="10"/>
      <c r="P95" s="10"/>
      <c r="Q95" s="10"/>
      <c r="R95" s="10"/>
    </row>
    <row r="96" spans="1:18" x14ac:dyDescent="0.25">
      <c r="A96" s="30"/>
      <c r="B96" s="34" t="s">
        <v>56</v>
      </c>
      <c r="C96" s="34">
        <v>124.48395499999999</v>
      </c>
      <c r="D96" s="327">
        <v>0.14259330469644901</v>
      </c>
      <c r="E96" s="25"/>
      <c r="F96" s="25"/>
      <c r="G96" s="25"/>
      <c r="H96" s="25"/>
      <c r="I96" s="25"/>
      <c r="J96" s="25"/>
      <c r="K96" s="25"/>
      <c r="L96" s="10"/>
      <c r="M96" s="10"/>
      <c r="N96" s="10"/>
      <c r="O96" s="10"/>
      <c r="P96" s="10"/>
      <c r="Q96" s="10"/>
      <c r="R96" s="10"/>
    </row>
    <row r="97" spans="1:18" x14ac:dyDescent="0.25">
      <c r="A97" s="30"/>
      <c r="B97" s="34" t="s">
        <v>57</v>
      </c>
      <c r="C97" s="34">
        <v>507.468255</v>
      </c>
      <c r="D97" s="327">
        <v>0.58129238831615115</v>
      </c>
      <c r="E97" s="25"/>
      <c r="F97" s="25"/>
      <c r="G97" s="25"/>
      <c r="H97" s="25"/>
      <c r="I97" s="25"/>
      <c r="J97" s="25"/>
      <c r="K97" s="25"/>
      <c r="L97" s="10"/>
      <c r="M97" s="10"/>
      <c r="N97" s="10"/>
      <c r="O97" s="10"/>
      <c r="P97" s="10"/>
      <c r="Q97" s="10"/>
      <c r="R97" s="10"/>
    </row>
    <row r="98" spans="1:18" x14ac:dyDescent="0.25">
      <c r="A98" s="30"/>
      <c r="B98" s="603" t="s">
        <v>1050</v>
      </c>
      <c r="C98" s="34">
        <v>205.83704499999999</v>
      </c>
      <c r="D98" s="327">
        <v>0.23578126575028635</v>
      </c>
      <c r="E98" s="25"/>
      <c r="F98" s="25"/>
      <c r="G98" s="25"/>
      <c r="H98" s="25"/>
      <c r="I98" s="25"/>
      <c r="J98" s="25"/>
      <c r="K98" s="25"/>
      <c r="L98" s="10"/>
      <c r="M98" s="10"/>
      <c r="N98" s="10"/>
      <c r="O98" s="10"/>
      <c r="P98" s="10"/>
      <c r="Q98" s="10"/>
      <c r="R98" s="10"/>
    </row>
    <row r="99" spans="1:18" x14ac:dyDescent="0.25">
      <c r="A99" s="30"/>
      <c r="B99" s="35" t="s">
        <v>31</v>
      </c>
      <c r="C99" s="35">
        <v>873</v>
      </c>
      <c r="D99" s="340">
        <v>1.0005475211912942</v>
      </c>
      <c r="E99" s="25"/>
      <c r="F99" s="25"/>
      <c r="G99" s="25"/>
      <c r="H99" s="25"/>
      <c r="I99" s="25"/>
      <c r="J99" s="25"/>
      <c r="K99" s="25"/>
      <c r="L99" s="10"/>
      <c r="M99" s="10"/>
      <c r="N99" s="10"/>
      <c r="O99" s="10"/>
      <c r="P99" s="10"/>
      <c r="Q99" s="10"/>
      <c r="R99" s="10"/>
    </row>
    <row r="100" spans="1:18" x14ac:dyDescent="0.25">
      <c r="A100" s="30"/>
      <c r="B100" s="32"/>
      <c r="D100" s="16"/>
      <c r="E100" s="25"/>
      <c r="F100" s="25"/>
      <c r="G100" s="25"/>
      <c r="H100" s="25"/>
      <c r="I100" s="25"/>
      <c r="J100" s="25"/>
      <c r="K100" s="25"/>
      <c r="L100" s="10"/>
      <c r="M100" s="10"/>
      <c r="N100" s="10"/>
      <c r="O100" s="10"/>
      <c r="P100" s="10"/>
      <c r="Q100" s="10"/>
      <c r="R100" s="10"/>
    </row>
    <row r="101" spans="1:18" x14ac:dyDescent="0.25">
      <c r="A101" s="30"/>
      <c r="B101" s="187"/>
      <c r="D101" s="16"/>
      <c r="E101" s="25"/>
      <c r="F101" s="25"/>
      <c r="G101" s="25"/>
      <c r="H101" s="25"/>
      <c r="I101" s="25"/>
      <c r="J101" s="25"/>
      <c r="K101" s="25"/>
      <c r="L101" s="10"/>
      <c r="M101" s="10"/>
      <c r="N101" s="10"/>
      <c r="O101" s="10"/>
      <c r="P101" s="10"/>
      <c r="Q101" s="10"/>
      <c r="R101" s="10"/>
    </row>
    <row r="102" spans="1:18" x14ac:dyDescent="0.25">
      <c r="A102" s="10" t="s">
        <v>336</v>
      </c>
      <c r="B102" s="90" t="s">
        <v>511</v>
      </c>
      <c r="C102" s="52"/>
      <c r="D102" s="25"/>
      <c r="E102" s="25"/>
      <c r="F102" s="25"/>
      <c r="G102" s="25"/>
      <c r="H102" s="25"/>
      <c r="I102" s="25"/>
      <c r="J102" s="25"/>
      <c r="K102" s="25"/>
      <c r="L102" s="10"/>
      <c r="M102" s="10"/>
      <c r="N102" s="10"/>
      <c r="O102" s="10"/>
      <c r="P102" s="10"/>
      <c r="Q102" s="10"/>
      <c r="R102" s="10"/>
    </row>
    <row r="103" spans="1:18" x14ac:dyDescent="0.25">
      <c r="B103" s="86" t="s">
        <v>329</v>
      </c>
      <c r="C103" s="327">
        <v>0.13400000000000001</v>
      </c>
      <c r="D103" s="25"/>
      <c r="E103" s="25"/>
      <c r="F103" s="25"/>
      <c r="G103" s="25"/>
      <c r="H103" s="25"/>
      <c r="I103" s="25"/>
      <c r="J103" s="25"/>
      <c r="K103" s="25"/>
      <c r="L103" s="10"/>
      <c r="M103" s="10"/>
      <c r="N103" s="10"/>
      <c r="O103" s="10"/>
      <c r="P103" s="10"/>
      <c r="Q103" s="10"/>
      <c r="R103" s="10"/>
    </row>
    <row r="104" spans="1:18" x14ac:dyDescent="0.25">
      <c r="B104" s="86" t="s">
        <v>394</v>
      </c>
      <c r="C104" s="327">
        <v>0.14400000000000002</v>
      </c>
      <c r="D104" s="25"/>
      <c r="E104" s="25"/>
      <c r="F104" s="25"/>
      <c r="G104" s="25"/>
      <c r="H104" s="25"/>
      <c r="I104" s="25"/>
      <c r="J104" s="25"/>
      <c r="K104" s="25"/>
      <c r="L104" s="10"/>
      <c r="M104" s="10"/>
      <c r="N104" s="10"/>
      <c r="O104" s="10"/>
      <c r="P104" s="10"/>
      <c r="Q104" s="10"/>
      <c r="R104" s="10"/>
    </row>
    <row r="105" spans="1:18" x14ac:dyDescent="0.25">
      <c r="F105" s="25"/>
      <c r="G105" s="25"/>
      <c r="H105" s="25"/>
      <c r="I105" s="25"/>
      <c r="J105" s="25"/>
      <c r="K105" s="25"/>
      <c r="L105" s="10"/>
      <c r="M105" s="10"/>
      <c r="N105" s="10"/>
      <c r="O105" s="10"/>
      <c r="P105" s="10"/>
      <c r="Q105" s="10"/>
      <c r="R105" s="10"/>
    </row>
    <row r="106" spans="1:18" x14ac:dyDescent="0.25">
      <c r="B106" s="98"/>
      <c r="C106" s="25"/>
      <c r="D106" s="25"/>
      <c r="E106" s="25"/>
      <c r="F106" s="25"/>
      <c r="G106" s="25"/>
      <c r="H106" s="25"/>
      <c r="I106" s="25"/>
      <c r="J106" s="25"/>
      <c r="K106" s="25"/>
      <c r="L106" s="10"/>
      <c r="M106" s="10"/>
      <c r="N106" s="10"/>
      <c r="O106" s="10"/>
      <c r="P106" s="10"/>
      <c r="Q106" s="10"/>
      <c r="R106" s="10"/>
    </row>
    <row r="107" spans="1:18" x14ac:dyDescent="0.25">
      <c r="A107" s="10" t="s">
        <v>337</v>
      </c>
      <c r="B107" s="85" t="s">
        <v>512</v>
      </c>
      <c r="C107" s="25"/>
      <c r="D107" s="25"/>
      <c r="E107" s="25"/>
      <c r="F107" s="25"/>
      <c r="G107" s="25"/>
      <c r="H107" s="25"/>
      <c r="I107" s="25"/>
      <c r="J107" s="25"/>
      <c r="K107" s="25"/>
      <c r="L107" s="10"/>
      <c r="M107" s="10"/>
      <c r="N107" s="10"/>
      <c r="O107" s="10"/>
      <c r="P107" s="10"/>
      <c r="Q107" s="10"/>
      <c r="R107" s="10"/>
    </row>
    <row r="108" spans="1:18" ht="30" x14ac:dyDescent="0.25">
      <c r="B108" s="86"/>
      <c r="C108" s="264" t="s">
        <v>472</v>
      </c>
      <c r="D108" s="264" t="s">
        <v>305</v>
      </c>
      <c r="E108" s="264" t="s">
        <v>306</v>
      </c>
      <c r="F108" s="264" t="s">
        <v>473</v>
      </c>
      <c r="G108" s="264" t="s">
        <v>474</v>
      </c>
      <c r="H108" s="264" t="s">
        <v>475</v>
      </c>
      <c r="I108" s="264" t="s">
        <v>171</v>
      </c>
      <c r="J108" s="264" t="s">
        <v>31</v>
      </c>
      <c r="K108" s="25"/>
      <c r="L108" s="10"/>
      <c r="M108" s="10"/>
      <c r="N108" s="10"/>
      <c r="O108" s="10"/>
      <c r="P108" s="10"/>
      <c r="Q108" s="10"/>
      <c r="R108" s="10"/>
    </row>
    <row r="109" spans="1:18" x14ac:dyDescent="0.25">
      <c r="B109" s="86" t="s">
        <v>9</v>
      </c>
      <c r="C109" s="58">
        <v>13.714</v>
      </c>
      <c r="D109" s="58">
        <v>13.72</v>
      </c>
      <c r="E109" s="58">
        <v>14.946999999999999</v>
      </c>
      <c r="F109" s="361">
        <v>14.891999999999999</v>
      </c>
      <c r="G109" s="58">
        <v>6.5750000000000002</v>
      </c>
      <c r="H109" s="58">
        <v>10.095000000000001</v>
      </c>
      <c r="I109" s="58">
        <v>0</v>
      </c>
      <c r="J109" s="58">
        <v>13.24</v>
      </c>
      <c r="K109" s="25"/>
      <c r="L109" s="10"/>
      <c r="M109" s="10"/>
      <c r="N109" s="10"/>
      <c r="O109" s="10"/>
      <c r="P109" s="10"/>
      <c r="Q109" s="10"/>
      <c r="R109" s="10"/>
    </row>
    <row r="110" spans="1:18" x14ac:dyDescent="0.25">
      <c r="B110" s="88"/>
      <c r="C110" s="57"/>
      <c r="D110" s="57"/>
      <c r="E110" s="57"/>
      <c r="F110" s="57"/>
      <c r="G110" s="57"/>
      <c r="H110" s="57"/>
      <c r="I110" s="57"/>
      <c r="J110" s="37"/>
      <c r="K110" s="25"/>
      <c r="L110" s="10"/>
      <c r="M110" s="10"/>
      <c r="N110" s="10"/>
      <c r="O110" s="10"/>
      <c r="P110" s="10"/>
      <c r="Q110" s="10"/>
      <c r="R110" s="10"/>
    </row>
    <row r="111" spans="1:18" x14ac:dyDescent="0.25">
      <c r="B111" s="257"/>
      <c r="C111" s="25"/>
      <c r="D111" s="25"/>
      <c r="E111" s="25"/>
      <c r="F111" s="25"/>
      <c r="G111" s="25"/>
      <c r="H111" s="25"/>
      <c r="I111" s="25"/>
      <c r="J111" s="25"/>
      <c r="K111" s="25"/>
      <c r="L111" s="10"/>
      <c r="M111" s="10"/>
      <c r="N111" s="10"/>
      <c r="O111" s="10"/>
      <c r="P111" s="10"/>
      <c r="Q111" s="10"/>
      <c r="R111" s="10"/>
    </row>
    <row r="112" spans="1:18" x14ac:dyDescent="0.25">
      <c r="A112" s="10" t="s">
        <v>244</v>
      </c>
      <c r="B112" s="85" t="s">
        <v>504</v>
      </c>
      <c r="C112" s="25"/>
      <c r="D112" s="25"/>
      <c r="E112" s="25"/>
      <c r="F112" s="25"/>
      <c r="G112" s="25"/>
      <c r="H112" s="25"/>
      <c r="I112" s="25"/>
      <c r="J112" s="25"/>
      <c r="K112" s="25"/>
      <c r="L112" s="10"/>
      <c r="M112" s="10"/>
      <c r="N112" s="10"/>
      <c r="O112" s="10"/>
      <c r="P112" s="10"/>
      <c r="Q112" s="10"/>
      <c r="R112" s="10"/>
    </row>
    <row r="113" spans="1:18" ht="30" x14ac:dyDescent="0.25">
      <c r="B113" s="86"/>
      <c r="C113" s="264" t="s">
        <v>472</v>
      </c>
      <c r="D113" s="264" t="s">
        <v>305</v>
      </c>
      <c r="E113" s="264" t="s">
        <v>306</v>
      </c>
      <c r="F113" s="264" t="s">
        <v>473</v>
      </c>
      <c r="G113" s="264" t="s">
        <v>474</v>
      </c>
      <c r="H113" s="264" t="s">
        <v>475</v>
      </c>
      <c r="I113" s="264" t="s">
        <v>171</v>
      </c>
      <c r="J113" s="264" t="s">
        <v>31</v>
      </c>
      <c r="K113" s="25"/>
      <c r="L113" s="10"/>
      <c r="M113" s="10"/>
      <c r="N113" s="10"/>
      <c r="O113" s="10"/>
      <c r="P113" s="10"/>
      <c r="Q113" s="10"/>
      <c r="R113" s="10"/>
    </row>
    <row r="114" spans="1:18" x14ac:dyDescent="0.25">
      <c r="B114" s="86" t="s">
        <v>329</v>
      </c>
      <c r="C114" s="327">
        <v>7.0900000000000005E-2</v>
      </c>
      <c r="D114" s="327">
        <v>0.13830000000000001</v>
      </c>
      <c r="E114" s="327">
        <v>0.16489999999999999</v>
      </c>
      <c r="F114" s="327">
        <v>0.17350000000000002</v>
      </c>
      <c r="G114" s="327">
        <v>0.2432</v>
      </c>
      <c r="H114" s="327">
        <v>0.15380000000000002</v>
      </c>
      <c r="I114" s="327">
        <v>0</v>
      </c>
      <c r="J114" s="327">
        <v>0.1416</v>
      </c>
      <c r="K114" s="25"/>
      <c r="L114" s="10"/>
      <c r="M114" s="10"/>
      <c r="N114" s="10"/>
      <c r="O114" s="10"/>
      <c r="P114" s="10"/>
      <c r="Q114" s="10"/>
      <c r="R114" s="10"/>
    </row>
    <row r="115" spans="1:18" x14ac:dyDescent="0.25">
      <c r="B115" s="86" t="s">
        <v>394</v>
      </c>
      <c r="C115" s="327">
        <v>7.9500000000000001E-2</v>
      </c>
      <c r="D115" s="327">
        <v>0.17280000000000001</v>
      </c>
      <c r="E115" s="327">
        <v>0.1636</v>
      </c>
      <c r="F115" s="327">
        <v>0.1699</v>
      </c>
      <c r="G115" s="327">
        <v>0.21859999999999999</v>
      </c>
      <c r="H115" s="327">
        <v>0.13970000000000002</v>
      </c>
      <c r="I115" s="327">
        <v>0</v>
      </c>
      <c r="J115" s="327">
        <v>0.14960000000000001</v>
      </c>
      <c r="K115" s="25"/>
      <c r="L115" s="10"/>
      <c r="M115" s="10"/>
      <c r="N115" s="10"/>
      <c r="O115" s="10"/>
      <c r="P115" s="10"/>
      <c r="Q115" s="10"/>
      <c r="R115" s="10"/>
    </row>
    <row r="116" spans="1:18" x14ac:dyDescent="0.25">
      <c r="B116" s="98"/>
      <c r="C116" s="25"/>
      <c r="D116" s="25"/>
      <c r="E116" s="25"/>
      <c r="F116" s="25"/>
      <c r="G116" s="25"/>
      <c r="H116" s="25"/>
      <c r="I116" s="25"/>
      <c r="J116" s="25"/>
      <c r="K116" s="25"/>
      <c r="L116" s="10"/>
      <c r="M116" s="10"/>
      <c r="N116" s="10"/>
      <c r="O116" s="10"/>
      <c r="P116" s="10"/>
      <c r="Q116" s="10"/>
      <c r="R116" s="10"/>
    </row>
    <row r="117" spans="1:18" x14ac:dyDescent="0.25">
      <c r="B117" s="98"/>
      <c r="C117" s="25"/>
      <c r="D117" s="25"/>
      <c r="E117" s="25"/>
      <c r="F117" s="25"/>
      <c r="G117" s="25"/>
      <c r="H117" s="25"/>
      <c r="I117" s="25"/>
      <c r="J117" s="25"/>
      <c r="K117" s="25"/>
      <c r="L117" s="10"/>
      <c r="M117" s="10"/>
      <c r="N117" s="10"/>
      <c r="O117" s="10"/>
      <c r="P117" s="10"/>
      <c r="Q117" s="10"/>
      <c r="R117" s="10"/>
    </row>
    <row r="118" spans="1:18" x14ac:dyDescent="0.25">
      <c r="A118" s="10" t="s">
        <v>338</v>
      </c>
      <c r="B118" s="85" t="s">
        <v>600</v>
      </c>
      <c r="C118" s="53"/>
      <c r="D118" s="258"/>
      <c r="E118" s="25"/>
      <c r="F118" s="25"/>
      <c r="G118" s="25"/>
      <c r="H118" s="25"/>
      <c r="I118" s="25"/>
      <c r="J118" s="25"/>
      <c r="K118" s="25"/>
      <c r="L118" s="10"/>
      <c r="M118" s="10"/>
      <c r="N118" s="10"/>
      <c r="O118" s="10"/>
      <c r="P118" s="10"/>
      <c r="Q118" s="10"/>
      <c r="R118" s="10"/>
    </row>
    <row r="119" spans="1:18" x14ac:dyDescent="0.25">
      <c r="B119" s="103" t="s">
        <v>308</v>
      </c>
      <c r="C119" s="265" t="s">
        <v>6</v>
      </c>
      <c r="D119" s="265" t="s">
        <v>59</v>
      </c>
      <c r="E119" s="25"/>
      <c r="F119" s="25"/>
      <c r="G119" s="25"/>
      <c r="H119" s="25"/>
      <c r="I119" s="25"/>
      <c r="J119" s="25"/>
      <c r="K119" s="25"/>
      <c r="L119" s="10"/>
      <c r="M119" s="10"/>
      <c r="N119" s="10"/>
      <c r="O119" s="10"/>
      <c r="P119" s="10"/>
      <c r="Q119" s="10"/>
      <c r="R119" s="10"/>
    </row>
    <row r="120" spans="1:18" x14ac:dyDescent="0.25">
      <c r="B120" s="86" t="s">
        <v>18</v>
      </c>
      <c r="C120" s="349">
        <v>144</v>
      </c>
      <c r="D120" s="327">
        <v>0.16509647399999999</v>
      </c>
      <c r="E120" s="142"/>
      <c r="F120" s="25"/>
      <c r="G120" s="25"/>
      <c r="H120" s="25"/>
      <c r="I120" s="25"/>
      <c r="J120" s="25"/>
      <c r="K120" s="25"/>
      <c r="L120" s="10"/>
      <c r="M120" s="10"/>
      <c r="N120" s="10"/>
      <c r="O120" s="10"/>
      <c r="P120" s="10"/>
      <c r="Q120" s="10"/>
      <c r="R120" s="10"/>
    </row>
    <row r="121" spans="1:18" x14ac:dyDescent="0.25">
      <c r="B121" s="86" t="s">
        <v>19</v>
      </c>
      <c r="C121" s="349">
        <v>5</v>
      </c>
      <c r="D121" s="327">
        <v>5.3643283999999999E-3</v>
      </c>
      <c r="E121" s="142"/>
      <c r="F121" s="25"/>
      <c r="G121" s="25"/>
      <c r="H121" s="25"/>
      <c r="I121" s="25"/>
      <c r="J121" s="25"/>
      <c r="K121" s="25"/>
      <c r="L121" s="10"/>
      <c r="M121" s="10"/>
      <c r="N121" s="10"/>
      <c r="O121" s="10"/>
      <c r="P121" s="10"/>
      <c r="Q121" s="10"/>
      <c r="R121" s="10"/>
    </row>
    <row r="122" spans="1:18" x14ac:dyDescent="0.25">
      <c r="B122" s="86" t="s">
        <v>20</v>
      </c>
      <c r="C122" s="349">
        <v>93</v>
      </c>
      <c r="D122" s="327">
        <v>0.10593458500000001</v>
      </c>
      <c r="E122" s="142"/>
      <c r="F122" s="25"/>
      <c r="G122" s="25"/>
      <c r="H122" s="25"/>
      <c r="I122" s="25"/>
      <c r="J122" s="25"/>
      <c r="K122" s="25"/>
      <c r="L122" s="10"/>
      <c r="M122" s="10"/>
      <c r="N122" s="10"/>
      <c r="O122" s="10"/>
      <c r="P122" s="10"/>
      <c r="Q122" s="10"/>
      <c r="R122" s="10"/>
    </row>
    <row r="123" spans="1:18" x14ac:dyDescent="0.25">
      <c r="B123" s="86" t="s">
        <v>21</v>
      </c>
      <c r="C123" s="349">
        <v>106</v>
      </c>
      <c r="D123" s="327">
        <v>0.121048057</v>
      </c>
      <c r="E123" s="142"/>
      <c r="F123" s="25"/>
      <c r="G123" s="25"/>
      <c r="H123" s="25"/>
      <c r="I123" s="25"/>
      <c r="J123" s="25"/>
      <c r="K123" s="25"/>
      <c r="L123" s="10"/>
      <c r="M123" s="10"/>
      <c r="N123" s="10"/>
      <c r="O123" s="10"/>
      <c r="P123" s="10"/>
      <c r="Q123" s="10"/>
      <c r="R123" s="10"/>
    </row>
    <row r="124" spans="1:18" x14ac:dyDescent="0.25">
      <c r="B124" s="86" t="s">
        <v>22</v>
      </c>
      <c r="C124" s="349">
        <v>82</v>
      </c>
      <c r="D124" s="327">
        <v>9.3965669700000004E-2</v>
      </c>
      <c r="E124" s="142"/>
      <c r="F124" s="25"/>
      <c r="G124" s="25"/>
      <c r="H124" s="25"/>
      <c r="I124" s="25"/>
      <c r="J124" s="25"/>
      <c r="K124" s="25"/>
      <c r="L124" s="10"/>
      <c r="M124" s="10"/>
      <c r="N124" s="10"/>
      <c r="O124" s="10"/>
      <c r="P124" s="10"/>
      <c r="Q124" s="10"/>
      <c r="R124" s="10"/>
    </row>
    <row r="125" spans="1:18" x14ac:dyDescent="0.25">
      <c r="B125" s="86" t="s">
        <v>23</v>
      </c>
      <c r="C125" s="349">
        <v>4</v>
      </c>
      <c r="D125" s="327">
        <v>5.0391492000000006E-3</v>
      </c>
      <c r="E125" s="142"/>
      <c r="F125" s="25"/>
      <c r="G125" s="25"/>
      <c r="H125" s="25"/>
      <c r="I125" s="25"/>
      <c r="J125" s="25"/>
      <c r="K125" s="25"/>
      <c r="L125" s="10"/>
      <c r="M125" s="10"/>
      <c r="N125" s="10"/>
      <c r="O125" s="10"/>
      <c r="P125" s="10"/>
      <c r="Q125" s="10"/>
      <c r="R125" s="10"/>
    </row>
    <row r="126" spans="1:18" x14ac:dyDescent="0.25">
      <c r="B126" s="86" t="s">
        <v>24</v>
      </c>
      <c r="C126" s="349">
        <v>27</v>
      </c>
      <c r="D126" s="327">
        <v>3.0929267500000003E-2</v>
      </c>
      <c r="E126" s="142"/>
      <c r="F126" s="25"/>
      <c r="G126" s="25"/>
      <c r="H126" s="25"/>
      <c r="I126" s="25"/>
      <c r="J126" s="25"/>
      <c r="K126" s="25"/>
      <c r="L126" s="10"/>
      <c r="M126" s="10"/>
      <c r="N126" s="10"/>
      <c r="O126" s="10"/>
      <c r="P126" s="10"/>
      <c r="Q126" s="10"/>
      <c r="R126" s="10"/>
    </row>
    <row r="127" spans="1:18" x14ac:dyDescent="0.25">
      <c r="B127" s="86" t="s">
        <v>309</v>
      </c>
      <c r="C127" s="349">
        <v>0</v>
      </c>
      <c r="D127" s="327">
        <v>0</v>
      </c>
      <c r="E127" s="142"/>
      <c r="F127" s="25"/>
      <c r="G127" s="25"/>
      <c r="H127" s="25"/>
      <c r="I127" s="25"/>
      <c r="J127" s="25"/>
      <c r="K127" s="25"/>
      <c r="L127" s="10"/>
      <c r="M127" s="10"/>
      <c r="N127" s="10"/>
      <c r="O127" s="10"/>
      <c r="P127" s="10"/>
      <c r="Q127" s="10"/>
      <c r="R127" s="10"/>
    </row>
    <row r="128" spans="1:18" x14ac:dyDescent="0.25">
      <c r="B128" s="86" t="s">
        <v>121</v>
      </c>
      <c r="C128" s="349">
        <v>0</v>
      </c>
      <c r="D128" s="327">
        <v>0</v>
      </c>
      <c r="E128" s="142"/>
      <c r="F128" s="25"/>
      <c r="G128" s="25"/>
      <c r="H128" s="25"/>
      <c r="I128" s="25"/>
      <c r="J128" s="25"/>
      <c r="K128" s="25"/>
      <c r="L128" s="10"/>
      <c r="M128" s="10"/>
      <c r="N128" s="10"/>
      <c r="O128" s="10"/>
      <c r="P128" s="10"/>
      <c r="Q128" s="10"/>
      <c r="R128" s="10"/>
    </row>
    <row r="129" spans="2:18" x14ac:dyDescent="0.25">
      <c r="B129" s="86" t="s">
        <v>60</v>
      </c>
      <c r="C129" s="349">
        <v>22</v>
      </c>
      <c r="D129" s="327">
        <v>2.5684709699999999E-2</v>
      </c>
      <c r="E129" s="142"/>
      <c r="F129" s="25"/>
      <c r="G129" s="25"/>
      <c r="H129" s="25"/>
      <c r="I129" s="25"/>
      <c r="J129" s="25"/>
      <c r="K129" s="25"/>
      <c r="L129" s="10"/>
      <c r="M129" s="10"/>
      <c r="N129" s="10"/>
      <c r="O129" s="10"/>
      <c r="P129" s="10"/>
      <c r="Q129" s="10"/>
      <c r="R129" s="10"/>
    </row>
    <row r="130" spans="2:18" x14ac:dyDescent="0.25">
      <c r="B130" s="86" t="s">
        <v>310</v>
      </c>
      <c r="C130" s="349">
        <v>0</v>
      </c>
      <c r="D130" s="327">
        <v>0</v>
      </c>
      <c r="E130" s="142"/>
      <c r="F130" s="25"/>
      <c r="G130" s="25"/>
      <c r="H130" s="25"/>
      <c r="I130" s="25"/>
      <c r="J130" s="25"/>
      <c r="K130" s="25"/>
      <c r="L130" s="10"/>
      <c r="M130" s="10"/>
      <c r="N130" s="10"/>
      <c r="O130" s="10"/>
      <c r="P130" s="10"/>
      <c r="Q130" s="10"/>
      <c r="R130" s="10"/>
    </row>
    <row r="131" spans="2:18" x14ac:dyDescent="0.25">
      <c r="B131" s="86" t="s">
        <v>122</v>
      </c>
      <c r="C131" s="349">
        <v>0</v>
      </c>
      <c r="D131" s="327">
        <v>0</v>
      </c>
      <c r="E131" s="142"/>
      <c r="F131" s="25"/>
      <c r="G131" s="25"/>
      <c r="H131" s="25"/>
      <c r="I131" s="25"/>
      <c r="J131" s="25"/>
      <c r="K131" s="25"/>
      <c r="L131" s="10"/>
      <c r="M131" s="10"/>
      <c r="N131" s="10"/>
      <c r="O131" s="10"/>
      <c r="P131" s="10"/>
      <c r="Q131" s="10"/>
      <c r="R131" s="10"/>
    </row>
    <row r="132" spans="2:18" x14ac:dyDescent="0.25">
      <c r="B132" s="86" t="s">
        <v>62</v>
      </c>
      <c r="C132" s="349">
        <v>0</v>
      </c>
      <c r="D132" s="327">
        <v>0</v>
      </c>
      <c r="E132" s="142"/>
      <c r="F132" s="25"/>
      <c r="G132" s="25"/>
      <c r="H132" s="25"/>
      <c r="I132" s="25"/>
      <c r="J132" s="25"/>
      <c r="K132" s="25"/>
      <c r="L132" s="10"/>
      <c r="M132" s="10"/>
      <c r="N132" s="10"/>
      <c r="O132" s="10"/>
      <c r="P132" s="10"/>
      <c r="Q132" s="10"/>
      <c r="R132" s="10"/>
    </row>
    <row r="133" spans="2:18" x14ac:dyDescent="0.25">
      <c r="B133" s="86" t="s">
        <v>63</v>
      </c>
      <c r="C133" s="349">
        <v>8</v>
      </c>
      <c r="D133" s="327">
        <v>9.0936077000000008E-3</v>
      </c>
      <c r="E133" s="142"/>
      <c r="F133" s="25"/>
      <c r="G133" s="25"/>
      <c r="H133" s="25"/>
      <c r="I133" s="25"/>
      <c r="J133" s="25"/>
      <c r="K133" s="25"/>
      <c r="L133" s="10"/>
      <c r="M133" s="10"/>
      <c r="N133" s="10"/>
      <c r="O133" s="10"/>
      <c r="P133" s="10"/>
      <c r="Q133" s="10"/>
      <c r="R133" s="10"/>
    </row>
    <row r="134" spans="2:18" x14ac:dyDescent="0.25">
      <c r="B134" s="86" t="s">
        <v>64</v>
      </c>
      <c r="C134" s="349">
        <v>0</v>
      </c>
      <c r="D134" s="327">
        <v>0</v>
      </c>
      <c r="E134" s="142"/>
      <c r="F134" s="25"/>
      <c r="G134" s="25"/>
      <c r="H134" s="25"/>
      <c r="I134" s="25"/>
      <c r="J134" s="25"/>
      <c r="K134" s="25"/>
      <c r="L134" s="10"/>
      <c r="M134" s="10"/>
      <c r="N134" s="10"/>
      <c r="O134" s="10"/>
      <c r="P134" s="10"/>
      <c r="Q134" s="10"/>
      <c r="R134" s="10"/>
    </row>
    <row r="135" spans="2:18" x14ac:dyDescent="0.25">
      <c r="B135" s="86" t="s">
        <v>26</v>
      </c>
      <c r="C135" s="349">
        <v>58</v>
      </c>
      <c r="D135" s="327">
        <v>6.6511395899999992E-2</v>
      </c>
      <c r="E135" s="142"/>
      <c r="F135" s="25"/>
      <c r="G135" s="25"/>
      <c r="H135" s="25"/>
      <c r="I135" s="25"/>
      <c r="J135" s="25"/>
      <c r="K135" s="25"/>
      <c r="L135" s="10"/>
      <c r="M135" s="10"/>
      <c r="N135" s="10"/>
      <c r="O135" s="10"/>
      <c r="P135" s="10"/>
      <c r="Q135" s="10"/>
      <c r="R135" s="10"/>
    </row>
    <row r="136" spans="2:18" x14ac:dyDescent="0.25">
      <c r="B136" s="86" t="s">
        <v>123</v>
      </c>
      <c r="C136" s="349">
        <v>49</v>
      </c>
      <c r="D136" s="327">
        <v>5.6296994199999999E-2</v>
      </c>
      <c r="E136" s="142"/>
      <c r="F136" s="25"/>
      <c r="G136" s="25"/>
      <c r="H136" s="25"/>
      <c r="I136" s="25"/>
      <c r="J136" s="25"/>
      <c r="K136" s="25"/>
      <c r="L136" s="10"/>
      <c r="M136" s="10"/>
      <c r="N136" s="10"/>
      <c r="O136" s="10"/>
      <c r="P136" s="10"/>
      <c r="Q136" s="10"/>
      <c r="R136" s="10"/>
    </row>
    <row r="137" spans="2:18" x14ac:dyDescent="0.25">
      <c r="B137" s="86" t="s">
        <v>124</v>
      </c>
      <c r="C137" s="349">
        <v>5</v>
      </c>
      <c r="D137" s="327">
        <v>5.3352616999999998E-3</v>
      </c>
      <c r="E137" s="142"/>
      <c r="F137" s="25"/>
      <c r="G137" s="25"/>
      <c r="H137" s="25"/>
      <c r="I137" s="25"/>
      <c r="J137" s="25"/>
      <c r="K137" s="25"/>
      <c r="L137" s="10"/>
      <c r="M137" s="10"/>
      <c r="N137" s="10"/>
      <c r="O137" s="10"/>
      <c r="P137" s="10"/>
      <c r="Q137" s="10"/>
      <c r="R137" s="10"/>
    </row>
    <row r="138" spans="2:18" x14ac:dyDescent="0.25">
      <c r="B138" s="86" t="s">
        <v>125</v>
      </c>
      <c r="C138" s="349">
        <v>0</v>
      </c>
      <c r="D138" s="327">
        <v>0</v>
      </c>
      <c r="E138" s="142"/>
      <c r="F138" s="25"/>
      <c r="G138" s="25"/>
      <c r="H138" s="25"/>
      <c r="I138" s="25"/>
      <c r="J138" s="25"/>
      <c r="K138" s="25"/>
      <c r="L138" s="10"/>
      <c r="M138" s="10"/>
      <c r="N138" s="10"/>
      <c r="O138" s="10"/>
      <c r="P138" s="10"/>
      <c r="Q138" s="10"/>
      <c r="R138" s="10"/>
    </row>
    <row r="139" spans="2:18" x14ac:dyDescent="0.25">
      <c r="B139" s="86" t="s">
        <v>69</v>
      </c>
      <c r="C139" s="349">
        <v>191</v>
      </c>
      <c r="D139" s="327">
        <v>0.21829611199999999</v>
      </c>
      <c r="E139" s="142"/>
      <c r="F139" s="25"/>
      <c r="G139" s="25"/>
      <c r="H139" s="25"/>
      <c r="I139" s="25"/>
      <c r="J139" s="25"/>
      <c r="K139" s="25"/>
      <c r="L139" s="10"/>
      <c r="M139" s="10"/>
      <c r="N139" s="10"/>
      <c r="O139" s="10"/>
      <c r="P139" s="10"/>
      <c r="Q139" s="10"/>
      <c r="R139" s="10"/>
    </row>
    <row r="140" spans="2:18" x14ac:dyDescent="0.25">
      <c r="B140" s="86" t="s">
        <v>76</v>
      </c>
      <c r="C140" s="349">
        <v>80</v>
      </c>
      <c r="D140" s="327">
        <v>9.1404387200000006E-2</v>
      </c>
      <c r="E140" s="142"/>
      <c r="F140" s="25"/>
      <c r="G140" s="25"/>
      <c r="H140" s="25"/>
      <c r="I140" s="25"/>
      <c r="J140" s="25"/>
      <c r="K140" s="25"/>
      <c r="L140" s="10"/>
      <c r="M140" s="10"/>
      <c r="N140" s="10"/>
      <c r="O140" s="10"/>
      <c r="P140" s="10"/>
      <c r="Q140" s="10"/>
      <c r="R140" s="10"/>
    </row>
    <row r="141" spans="2:18" x14ac:dyDescent="0.25">
      <c r="B141" s="86" t="s">
        <v>126</v>
      </c>
      <c r="C141" s="349">
        <v>0</v>
      </c>
      <c r="D141" s="327">
        <v>0</v>
      </c>
      <c r="E141" s="142"/>
      <c r="F141" s="25"/>
      <c r="G141" s="25"/>
      <c r="H141" s="25"/>
      <c r="I141" s="25"/>
      <c r="J141" s="25"/>
      <c r="K141" s="25"/>
      <c r="L141" s="10"/>
      <c r="M141" s="10"/>
      <c r="N141" s="10"/>
      <c r="O141" s="10"/>
      <c r="P141" s="10"/>
      <c r="Q141" s="10"/>
      <c r="R141" s="10"/>
    </row>
    <row r="142" spans="2:18" x14ac:dyDescent="0.25">
      <c r="B142" s="86" t="s">
        <v>72</v>
      </c>
      <c r="C142" s="349">
        <v>0</v>
      </c>
      <c r="D142" s="327">
        <v>0</v>
      </c>
      <c r="E142" s="142"/>
      <c r="F142" s="25"/>
      <c r="G142" s="25"/>
      <c r="H142" s="25"/>
      <c r="I142" s="25"/>
      <c r="J142" s="25"/>
      <c r="K142" s="25"/>
      <c r="L142" s="10"/>
      <c r="M142" s="10"/>
      <c r="N142" s="10"/>
      <c r="O142" s="10"/>
      <c r="P142" s="10"/>
      <c r="Q142" s="10"/>
      <c r="R142" s="10"/>
    </row>
    <row r="143" spans="2:18" x14ac:dyDescent="0.25">
      <c r="B143" s="86" t="s">
        <v>73</v>
      </c>
      <c r="C143" s="349">
        <v>0</v>
      </c>
      <c r="D143" s="327">
        <v>0</v>
      </c>
      <c r="E143" s="142"/>
      <c r="F143" s="25"/>
      <c r="G143" s="25"/>
      <c r="H143" s="25"/>
      <c r="I143" s="25"/>
      <c r="J143" s="25"/>
      <c r="K143" s="25"/>
      <c r="L143" s="10"/>
      <c r="M143" s="10"/>
      <c r="N143" s="10"/>
      <c r="O143" s="10"/>
      <c r="P143" s="10"/>
      <c r="Q143" s="10"/>
      <c r="R143" s="10"/>
    </row>
    <row r="144" spans="2:18" x14ac:dyDescent="0.25">
      <c r="B144" s="259" t="s">
        <v>74</v>
      </c>
      <c r="C144" s="349">
        <v>0</v>
      </c>
      <c r="D144" s="327">
        <v>0</v>
      </c>
      <c r="E144" s="142"/>
      <c r="F144" s="25"/>
      <c r="G144" s="25"/>
      <c r="H144" s="25"/>
      <c r="I144" s="25"/>
      <c r="J144" s="25"/>
      <c r="K144" s="25"/>
      <c r="L144" s="10"/>
      <c r="M144" s="10"/>
      <c r="N144" s="10"/>
      <c r="O144" s="10"/>
      <c r="P144" s="10"/>
      <c r="Q144" s="10"/>
      <c r="R144" s="10"/>
    </row>
    <row r="145" spans="1:18" x14ac:dyDescent="0.25">
      <c r="B145" s="96" t="s">
        <v>31</v>
      </c>
      <c r="C145" s="449">
        <v>873</v>
      </c>
      <c r="D145" s="340">
        <v>1</v>
      </c>
      <c r="E145" s="142"/>
      <c r="F145" s="25"/>
      <c r="G145" s="25"/>
      <c r="H145" s="25"/>
      <c r="I145" s="25"/>
      <c r="J145" s="25"/>
      <c r="K145" s="25"/>
      <c r="L145" s="10"/>
      <c r="M145" s="10"/>
      <c r="N145" s="10"/>
      <c r="O145" s="10"/>
      <c r="P145" s="10"/>
      <c r="Q145" s="10"/>
      <c r="R145" s="10"/>
    </row>
    <row r="146" spans="1:18" x14ac:dyDescent="0.25">
      <c r="B146" s="305"/>
      <c r="C146" s="277"/>
      <c r="D146" s="306"/>
      <c r="E146" s="49"/>
      <c r="F146" s="25"/>
      <c r="G146" s="25"/>
      <c r="H146" s="25"/>
      <c r="I146" s="25"/>
      <c r="J146" s="25"/>
      <c r="K146" s="25"/>
      <c r="L146" s="10"/>
      <c r="M146" s="10"/>
      <c r="N146" s="10"/>
      <c r="O146" s="10"/>
      <c r="P146" s="10"/>
      <c r="Q146" s="10"/>
      <c r="R146" s="10"/>
    </row>
    <row r="147" spans="1:18" x14ac:dyDescent="0.25">
      <c r="B147" s="305"/>
      <c r="C147" s="277"/>
      <c r="D147" s="306"/>
      <c r="E147" s="49"/>
      <c r="F147" s="25"/>
      <c r="G147" s="25"/>
      <c r="H147" s="25"/>
      <c r="I147" s="25"/>
      <c r="J147" s="25"/>
      <c r="K147" s="25"/>
      <c r="L147" s="10"/>
      <c r="M147" s="10"/>
      <c r="N147" s="10"/>
      <c r="O147" s="10"/>
      <c r="P147" s="10"/>
      <c r="Q147" s="10"/>
      <c r="R147" s="10"/>
    </row>
    <row r="148" spans="1:18" x14ac:dyDescent="0.25">
      <c r="A148" s="10" t="s">
        <v>339</v>
      </c>
      <c r="B148" s="85" t="s">
        <v>601</v>
      </c>
      <c r="C148" s="53"/>
      <c r="D148" s="258"/>
      <c r="E148" s="10"/>
      <c r="F148" s="10"/>
      <c r="G148" s="10"/>
      <c r="H148" s="10"/>
      <c r="I148" s="10"/>
      <c r="J148" s="10"/>
      <c r="K148" s="10"/>
      <c r="L148" s="10"/>
      <c r="M148" s="10"/>
      <c r="N148" s="10"/>
      <c r="O148" s="10"/>
      <c r="P148" s="10"/>
      <c r="Q148" s="10"/>
      <c r="R148" s="10"/>
    </row>
    <row r="149" spans="1:18" x14ac:dyDescent="0.25">
      <c r="B149" s="103" t="s">
        <v>308</v>
      </c>
      <c r="C149" s="265" t="s">
        <v>6</v>
      </c>
      <c r="D149" s="265" t="s">
        <v>59</v>
      </c>
      <c r="E149" s="10"/>
      <c r="F149" s="10"/>
      <c r="G149" s="10"/>
      <c r="H149" s="10"/>
      <c r="I149" s="10"/>
      <c r="J149" s="10"/>
      <c r="K149" s="10"/>
      <c r="L149" s="10"/>
      <c r="M149" s="10"/>
      <c r="N149" s="10"/>
      <c r="O149" s="10"/>
      <c r="P149" s="10"/>
      <c r="Q149" s="10"/>
      <c r="R149" s="10"/>
    </row>
    <row r="150" spans="1:18" x14ac:dyDescent="0.25">
      <c r="B150" s="86" t="s">
        <v>18</v>
      </c>
      <c r="C150" s="349">
        <v>172</v>
      </c>
      <c r="D150" s="327">
        <v>0.19733378500000001</v>
      </c>
      <c r="E150" s="10"/>
      <c r="F150" s="10"/>
      <c r="G150" s="10"/>
      <c r="H150" s="10"/>
      <c r="I150" s="10"/>
      <c r="J150" s="10"/>
      <c r="K150" s="10"/>
      <c r="L150" s="10"/>
      <c r="M150" s="10"/>
      <c r="N150" s="10"/>
      <c r="O150" s="10"/>
      <c r="P150" s="10"/>
      <c r="Q150" s="10"/>
      <c r="R150" s="10"/>
    </row>
    <row r="151" spans="1:18" x14ac:dyDescent="0.25">
      <c r="B151" s="86" t="s">
        <v>19</v>
      </c>
      <c r="C151" s="349">
        <v>8</v>
      </c>
      <c r="D151" s="327">
        <v>8.9862196000000012E-3</v>
      </c>
      <c r="E151" s="10"/>
      <c r="F151" s="10"/>
      <c r="G151" s="10"/>
      <c r="H151" s="10"/>
      <c r="I151" s="10"/>
      <c r="J151" s="10"/>
      <c r="K151" s="10"/>
      <c r="L151" s="10"/>
      <c r="M151" s="10"/>
      <c r="N151" s="10"/>
      <c r="O151" s="10"/>
      <c r="P151" s="10"/>
      <c r="Q151" s="10"/>
      <c r="R151" s="10"/>
    </row>
    <row r="152" spans="1:18" x14ac:dyDescent="0.25">
      <c r="B152" s="86" t="s">
        <v>20</v>
      </c>
      <c r="C152" s="349">
        <v>82</v>
      </c>
      <c r="D152" s="327">
        <v>9.441703600000001E-2</v>
      </c>
      <c r="E152" s="10"/>
      <c r="F152" s="10"/>
      <c r="G152" s="10"/>
      <c r="H152" s="10"/>
      <c r="I152" s="10"/>
      <c r="J152" s="10"/>
      <c r="K152" s="10"/>
      <c r="L152" s="10"/>
      <c r="M152" s="10"/>
      <c r="N152" s="10"/>
      <c r="O152" s="10"/>
      <c r="P152" s="10"/>
      <c r="Q152" s="10"/>
      <c r="R152" s="10"/>
    </row>
    <row r="153" spans="1:18" x14ac:dyDescent="0.25">
      <c r="B153" s="86" t="s">
        <v>21</v>
      </c>
      <c r="C153" s="349">
        <v>94</v>
      </c>
      <c r="D153" s="327">
        <v>0.10713315599999999</v>
      </c>
      <c r="E153" s="10"/>
      <c r="F153" s="10"/>
      <c r="G153" s="10"/>
      <c r="H153" s="10"/>
      <c r="I153" s="10"/>
      <c r="J153" s="10"/>
      <c r="K153" s="10"/>
      <c r="L153" s="10"/>
      <c r="M153" s="10"/>
      <c r="N153" s="10"/>
      <c r="O153" s="10"/>
      <c r="P153" s="10"/>
      <c r="Q153" s="10"/>
      <c r="R153" s="10"/>
    </row>
    <row r="154" spans="1:18" x14ac:dyDescent="0.25">
      <c r="B154" s="86" t="s">
        <v>22</v>
      </c>
      <c r="C154" s="349">
        <v>119</v>
      </c>
      <c r="D154" s="327">
        <v>0.13667142900000001</v>
      </c>
      <c r="E154" s="10"/>
      <c r="F154" s="10"/>
      <c r="G154" s="10"/>
      <c r="H154" s="10"/>
      <c r="I154" s="10"/>
      <c r="J154" s="10"/>
      <c r="K154" s="10"/>
      <c r="L154" s="10"/>
      <c r="M154" s="10"/>
      <c r="N154" s="10"/>
      <c r="O154" s="10"/>
      <c r="P154" s="10"/>
      <c r="Q154" s="10"/>
      <c r="R154" s="10"/>
    </row>
    <row r="155" spans="1:18" x14ac:dyDescent="0.25">
      <c r="B155" s="86" t="s">
        <v>23</v>
      </c>
      <c r="C155" s="349">
        <v>3</v>
      </c>
      <c r="D155" s="327">
        <v>3.0827054E-3</v>
      </c>
      <c r="E155" s="10"/>
      <c r="F155" s="10"/>
      <c r="G155" s="10"/>
      <c r="H155" s="10"/>
      <c r="I155" s="10"/>
      <c r="J155" s="10"/>
      <c r="K155" s="10"/>
      <c r="L155" s="10"/>
      <c r="M155" s="10"/>
      <c r="N155" s="10"/>
      <c r="O155" s="10"/>
      <c r="P155" s="10"/>
      <c r="Q155" s="10"/>
      <c r="R155" s="10"/>
    </row>
    <row r="156" spans="1:18" x14ac:dyDescent="0.25">
      <c r="B156" s="86" t="s">
        <v>24</v>
      </c>
      <c r="C156" s="349">
        <v>27</v>
      </c>
      <c r="D156" s="327">
        <v>3.1191455E-2</v>
      </c>
      <c r="E156" s="10"/>
      <c r="F156" s="10"/>
      <c r="G156" s="10"/>
      <c r="H156" s="10"/>
      <c r="I156" s="10"/>
      <c r="J156" s="10"/>
      <c r="K156" s="10"/>
      <c r="L156" s="10"/>
      <c r="M156" s="10"/>
      <c r="N156" s="10"/>
      <c r="O156" s="10"/>
      <c r="P156" s="10"/>
      <c r="Q156" s="10"/>
      <c r="R156" s="10"/>
    </row>
    <row r="157" spans="1:18" x14ac:dyDescent="0.25">
      <c r="B157" s="86" t="s">
        <v>309</v>
      </c>
      <c r="C157" s="349">
        <v>1</v>
      </c>
      <c r="D157" s="327">
        <v>1.1879949E-3</v>
      </c>
      <c r="E157" s="10"/>
      <c r="F157" s="10"/>
      <c r="G157" s="10"/>
      <c r="H157" s="10"/>
      <c r="I157" s="10"/>
      <c r="J157" s="10"/>
      <c r="K157" s="10"/>
      <c r="L157" s="10"/>
      <c r="M157" s="10"/>
      <c r="N157" s="10"/>
      <c r="O157" s="10"/>
      <c r="P157" s="10"/>
      <c r="Q157" s="10"/>
      <c r="R157" s="10"/>
    </row>
    <row r="158" spans="1:18" x14ac:dyDescent="0.25">
      <c r="B158" s="86" t="s">
        <v>121</v>
      </c>
      <c r="C158" s="349" t="s">
        <v>697</v>
      </c>
      <c r="D158" s="327">
        <v>0</v>
      </c>
      <c r="E158" s="10"/>
      <c r="F158" s="10"/>
      <c r="G158" s="10"/>
      <c r="H158" s="10"/>
      <c r="I158" s="10"/>
      <c r="J158" s="10"/>
      <c r="K158" s="10"/>
      <c r="L158" s="10"/>
      <c r="M158" s="10"/>
      <c r="N158" s="10"/>
      <c r="O158" s="10"/>
      <c r="P158" s="10"/>
      <c r="Q158" s="10"/>
      <c r="R158" s="10"/>
    </row>
    <row r="159" spans="1:18" x14ac:dyDescent="0.25">
      <c r="B159" s="86" t="s">
        <v>60</v>
      </c>
      <c r="C159" s="349">
        <v>14</v>
      </c>
      <c r="D159" s="327">
        <v>1.5627648099999999E-2</v>
      </c>
      <c r="E159" s="10"/>
      <c r="F159" s="10"/>
      <c r="G159" s="10"/>
      <c r="H159" s="10"/>
      <c r="I159" s="10"/>
      <c r="J159" s="10"/>
      <c r="K159" s="10"/>
      <c r="L159" s="10"/>
      <c r="M159" s="10"/>
      <c r="N159" s="10"/>
      <c r="O159" s="10"/>
      <c r="P159" s="10"/>
      <c r="Q159" s="10"/>
      <c r="R159" s="10"/>
    </row>
    <row r="160" spans="1:18" x14ac:dyDescent="0.25">
      <c r="B160" s="86" t="s">
        <v>310</v>
      </c>
      <c r="C160" s="349">
        <v>5</v>
      </c>
      <c r="D160" s="327">
        <v>5.2713436000000006E-3</v>
      </c>
      <c r="E160" s="10"/>
      <c r="F160" s="10"/>
      <c r="G160" s="10"/>
      <c r="H160" s="10"/>
      <c r="I160" s="10"/>
      <c r="J160" s="10"/>
      <c r="K160" s="10"/>
      <c r="L160" s="10"/>
      <c r="M160" s="10"/>
      <c r="N160" s="10"/>
      <c r="O160" s="10"/>
      <c r="P160" s="10"/>
      <c r="Q160" s="10"/>
      <c r="R160" s="10"/>
    </row>
    <row r="161" spans="2:18" x14ac:dyDescent="0.25">
      <c r="B161" s="86" t="s">
        <v>122</v>
      </c>
      <c r="C161" s="349" t="s">
        <v>697</v>
      </c>
      <c r="D161" s="327">
        <v>0</v>
      </c>
      <c r="E161" s="10"/>
      <c r="F161" s="10"/>
      <c r="G161" s="10"/>
      <c r="H161" s="10"/>
      <c r="I161" s="10"/>
      <c r="J161" s="10"/>
      <c r="K161" s="10"/>
      <c r="L161" s="10"/>
      <c r="M161" s="10"/>
      <c r="N161" s="10"/>
      <c r="O161" s="10"/>
      <c r="P161" s="10"/>
      <c r="Q161" s="10"/>
      <c r="R161" s="10"/>
    </row>
    <row r="162" spans="2:18" x14ac:dyDescent="0.25">
      <c r="B162" s="86" t="s">
        <v>62</v>
      </c>
      <c r="C162" s="349" t="s">
        <v>697</v>
      </c>
      <c r="D162" s="327">
        <v>0</v>
      </c>
      <c r="E162" s="10"/>
      <c r="F162" s="10"/>
      <c r="G162" s="10"/>
      <c r="H162" s="10"/>
      <c r="I162" s="10"/>
      <c r="J162" s="10"/>
      <c r="K162" s="10"/>
      <c r="L162" s="10"/>
      <c r="M162" s="10"/>
      <c r="N162" s="10"/>
      <c r="O162" s="10"/>
      <c r="P162" s="10"/>
      <c r="Q162" s="10"/>
      <c r="R162" s="10"/>
    </row>
    <row r="163" spans="2:18" x14ac:dyDescent="0.25">
      <c r="B163" s="86" t="s">
        <v>63</v>
      </c>
      <c r="C163" s="349">
        <v>5</v>
      </c>
      <c r="D163" s="327">
        <v>5.7583412000000002E-3</v>
      </c>
      <c r="E163" s="10"/>
      <c r="F163" s="10"/>
      <c r="G163" s="10"/>
      <c r="H163" s="10"/>
      <c r="I163" s="10"/>
      <c r="J163" s="10"/>
      <c r="K163" s="10"/>
      <c r="L163" s="10"/>
      <c r="M163" s="10"/>
      <c r="N163" s="10"/>
      <c r="O163" s="10"/>
      <c r="P163" s="10"/>
      <c r="Q163" s="10"/>
      <c r="R163" s="10"/>
    </row>
    <row r="164" spans="2:18" x14ac:dyDescent="0.25">
      <c r="B164" s="86" t="s">
        <v>64</v>
      </c>
      <c r="C164" s="349" t="s">
        <v>697</v>
      </c>
      <c r="D164" s="327">
        <v>0</v>
      </c>
      <c r="E164" s="10"/>
      <c r="F164" s="10"/>
      <c r="G164" s="10"/>
      <c r="H164" s="10"/>
      <c r="I164" s="10"/>
      <c r="J164" s="10"/>
      <c r="K164" s="10"/>
      <c r="L164" s="10"/>
      <c r="M164" s="10"/>
      <c r="N164" s="10"/>
      <c r="O164" s="10"/>
      <c r="P164" s="10"/>
      <c r="Q164" s="10"/>
      <c r="R164" s="10"/>
    </row>
    <row r="165" spans="2:18" x14ac:dyDescent="0.25">
      <c r="B165" s="86" t="s">
        <v>26</v>
      </c>
      <c r="C165" s="349">
        <v>45</v>
      </c>
      <c r="D165" s="327">
        <v>5.1029944399999999E-2</v>
      </c>
      <c r="E165" s="10"/>
      <c r="F165" s="10"/>
      <c r="G165" s="10"/>
      <c r="H165" s="10"/>
      <c r="I165" s="10"/>
      <c r="J165" s="10"/>
      <c r="K165" s="10"/>
      <c r="L165" s="10"/>
      <c r="M165" s="10"/>
      <c r="N165" s="10"/>
      <c r="O165" s="10"/>
      <c r="P165" s="10"/>
      <c r="Q165" s="10"/>
      <c r="R165" s="10"/>
    </row>
    <row r="166" spans="2:18" x14ac:dyDescent="0.25">
      <c r="B166" s="86" t="s">
        <v>123</v>
      </c>
      <c r="C166" s="349">
        <v>54</v>
      </c>
      <c r="D166" s="327">
        <v>6.1404478999999998E-2</v>
      </c>
      <c r="E166" s="10"/>
      <c r="F166" s="10"/>
      <c r="G166" s="10"/>
      <c r="H166" s="10"/>
      <c r="I166" s="10"/>
      <c r="J166" s="10"/>
      <c r="K166" s="10"/>
      <c r="L166" s="10"/>
      <c r="M166" s="10"/>
      <c r="N166" s="10"/>
      <c r="O166" s="10"/>
      <c r="P166" s="10"/>
      <c r="Q166" s="10"/>
      <c r="R166" s="10"/>
    </row>
    <row r="167" spans="2:18" x14ac:dyDescent="0.25">
      <c r="B167" s="86" t="s">
        <v>124</v>
      </c>
      <c r="C167" s="349">
        <v>4</v>
      </c>
      <c r="D167" s="327">
        <v>4.3957687999999998E-3</v>
      </c>
      <c r="E167" s="10"/>
      <c r="F167" s="10"/>
      <c r="G167" s="10"/>
      <c r="H167" s="10"/>
      <c r="I167" s="10"/>
      <c r="J167" s="10"/>
      <c r="K167" s="10"/>
      <c r="L167" s="10"/>
      <c r="M167" s="10"/>
      <c r="N167" s="10"/>
      <c r="O167" s="10"/>
      <c r="P167" s="10"/>
      <c r="Q167" s="10"/>
      <c r="R167" s="10"/>
    </row>
    <row r="168" spans="2:18" x14ac:dyDescent="0.25">
      <c r="B168" s="86" t="s">
        <v>125</v>
      </c>
      <c r="C168" s="349" t="s">
        <v>697</v>
      </c>
      <c r="D168" s="327">
        <v>0</v>
      </c>
      <c r="E168" s="10"/>
      <c r="F168" s="10"/>
      <c r="G168" s="10"/>
      <c r="H168" s="10"/>
      <c r="I168" s="10"/>
      <c r="J168" s="10"/>
      <c r="K168" s="10"/>
      <c r="L168" s="10"/>
      <c r="M168" s="10"/>
      <c r="N168" s="10"/>
      <c r="O168" s="10"/>
      <c r="P168" s="10"/>
      <c r="Q168" s="10"/>
      <c r="R168" s="10"/>
    </row>
    <row r="169" spans="2:18" x14ac:dyDescent="0.25">
      <c r="B169" s="86" t="s">
        <v>69</v>
      </c>
      <c r="C169" s="349">
        <v>186</v>
      </c>
      <c r="D169" s="327">
        <v>0.21292487800000001</v>
      </c>
      <c r="E169" s="10"/>
      <c r="F169" s="10"/>
      <c r="G169" s="10"/>
      <c r="H169" s="10"/>
      <c r="I169" s="10"/>
      <c r="J169" s="10"/>
      <c r="K169" s="10"/>
      <c r="L169" s="10"/>
      <c r="M169" s="10"/>
      <c r="N169" s="10"/>
      <c r="O169" s="10"/>
      <c r="P169" s="10"/>
      <c r="Q169" s="10"/>
      <c r="R169" s="10"/>
    </row>
    <row r="170" spans="2:18" x14ac:dyDescent="0.25">
      <c r="B170" s="86" t="s">
        <v>76</v>
      </c>
      <c r="C170" s="349">
        <v>10</v>
      </c>
      <c r="D170" s="327">
        <v>1.1020945900000001E-2</v>
      </c>
      <c r="E170" s="10"/>
      <c r="F170" s="10"/>
      <c r="G170" s="10"/>
      <c r="H170" s="10"/>
      <c r="I170" s="10"/>
      <c r="J170" s="10"/>
      <c r="K170" s="10"/>
      <c r="L170" s="10"/>
      <c r="M170" s="10"/>
      <c r="N170" s="10"/>
      <c r="O170" s="10"/>
      <c r="P170" s="10"/>
      <c r="Q170" s="10"/>
      <c r="R170" s="10"/>
    </row>
    <row r="171" spans="2:18" x14ac:dyDescent="0.25">
      <c r="B171" s="86" t="s">
        <v>126</v>
      </c>
      <c r="C171" s="349">
        <v>14</v>
      </c>
      <c r="D171" s="327">
        <v>1.6185817499999998E-2</v>
      </c>
      <c r="E171" s="10"/>
      <c r="F171" s="10"/>
      <c r="G171" s="10"/>
      <c r="H171" s="10"/>
      <c r="I171" s="10"/>
      <c r="J171" s="10"/>
      <c r="K171" s="10"/>
      <c r="L171" s="10"/>
      <c r="M171" s="10"/>
      <c r="N171" s="10"/>
      <c r="O171" s="10"/>
      <c r="P171" s="10"/>
      <c r="Q171" s="10"/>
      <c r="R171" s="10"/>
    </row>
    <row r="172" spans="2:18" x14ac:dyDescent="0.25">
      <c r="B172" s="86" t="s">
        <v>72</v>
      </c>
      <c r="C172" s="349">
        <v>22</v>
      </c>
      <c r="D172" s="327">
        <v>2.5055193299999997E-2</v>
      </c>
      <c r="E172" s="10"/>
      <c r="F172" s="10"/>
      <c r="G172" s="10"/>
      <c r="H172" s="10"/>
      <c r="I172" s="10"/>
      <c r="J172" s="10"/>
      <c r="K172" s="10"/>
      <c r="L172" s="10"/>
      <c r="M172" s="10"/>
      <c r="N172" s="10"/>
      <c r="O172" s="10"/>
      <c r="P172" s="10"/>
      <c r="Q172" s="10"/>
      <c r="R172" s="10"/>
    </row>
    <row r="173" spans="2:18" x14ac:dyDescent="0.25">
      <c r="B173" s="86" t="s">
        <v>73</v>
      </c>
      <c r="C173" s="349">
        <v>4</v>
      </c>
      <c r="D173" s="327">
        <v>4.4617638999999995E-3</v>
      </c>
      <c r="E173" s="10"/>
      <c r="F173" s="10"/>
      <c r="G173" s="10"/>
      <c r="H173" s="10"/>
      <c r="I173" s="10"/>
      <c r="J173" s="10"/>
      <c r="K173" s="10"/>
      <c r="L173" s="10"/>
      <c r="M173" s="10"/>
      <c r="N173" s="10"/>
      <c r="O173" s="10"/>
      <c r="P173" s="10"/>
      <c r="Q173" s="10"/>
      <c r="R173" s="10"/>
    </row>
    <row r="174" spans="2:18" x14ac:dyDescent="0.25">
      <c r="B174" s="259" t="s">
        <v>74</v>
      </c>
      <c r="C174" s="349">
        <v>6</v>
      </c>
      <c r="D174" s="327">
        <v>6.8600956000000003E-3</v>
      </c>
      <c r="E174" s="10"/>
      <c r="F174" s="10"/>
      <c r="G174" s="10"/>
      <c r="H174" s="10"/>
      <c r="I174" s="10"/>
      <c r="J174" s="10"/>
      <c r="K174" s="10"/>
      <c r="L174" s="10"/>
      <c r="M174" s="10"/>
      <c r="N174" s="10"/>
      <c r="O174" s="10"/>
      <c r="P174" s="10"/>
      <c r="Q174" s="10"/>
      <c r="R174" s="10"/>
    </row>
    <row r="175" spans="2:18" x14ac:dyDescent="0.25">
      <c r="B175" s="96" t="s">
        <v>31</v>
      </c>
      <c r="C175" s="449">
        <v>873</v>
      </c>
      <c r="D175" s="340">
        <v>1</v>
      </c>
      <c r="E175" s="10"/>
      <c r="F175" s="10"/>
      <c r="G175" s="10"/>
      <c r="H175" s="10"/>
      <c r="I175" s="10"/>
      <c r="J175" s="10"/>
      <c r="K175" s="10"/>
      <c r="L175" s="10"/>
      <c r="M175" s="10"/>
      <c r="N175" s="10"/>
      <c r="O175" s="10"/>
      <c r="P175" s="10"/>
      <c r="Q175" s="10"/>
      <c r="R175" s="10"/>
    </row>
    <row r="176" spans="2:18" x14ac:dyDescent="0.25">
      <c r="B176" s="10"/>
      <c r="C176" s="10"/>
      <c r="D176" s="10"/>
      <c r="E176" s="10"/>
      <c r="F176" s="10"/>
      <c r="G176" s="10"/>
      <c r="H176" s="10"/>
      <c r="I176" s="10"/>
      <c r="J176" s="10"/>
      <c r="K176" s="10"/>
      <c r="L176" s="10"/>
      <c r="M176" s="10"/>
      <c r="N176" s="10"/>
      <c r="O176" s="10"/>
      <c r="P176" s="10"/>
      <c r="Q176" s="10"/>
      <c r="R176" s="10"/>
    </row>
    <row r="177" spans="1:18" x14ac:dyDescent="0.25">
      <c r="A177" s="10" t="s">
        <v>245</v>
      </c>
      <c r="B177" s="85" t="s">
        <v>503</v>
      </c>
      <c r="C177" s="10"/>
      <c r="D177" s="10"/>
      <c r="E177" s="10"/>
      <c r="F177" s="10"/>
      <c r="G177" s="10"/>
      <c r="H177" s="10"/>
      <c r="I177" s="10"/>
      <c r="J177" s="10"/>
      <c r="K177" s="10"/>
      <c r="L177" s="10"/>
      <c r="M177" s="10"/>
      <c r="N177" s="10"/>
      <c r="O177" s="10"/>
      <c r="P177" s="10"/>
      <c r="Q177" s="10"/>
      <c r="R177" s="10"/>
    </row>
    <row r="178" spans="1:18" x14ac:dyDescent="0.25">
      <c r="B178" s="300" t="s">
        <v>500</v>
      </c>
      <c r="C178" s="300" t="s">
        <v>501</v>
      </c>
      <c r="D178" s="300" t="s">
        <v>502</v>
      </c>
      <c r="E178" s="10"/>
      <c r="F178" s="10"/>
      <c r="G178" s="10"/>
      <c r="H178" s="10"/>
      <c r="I178" s="10"/>
      <c r="J178" s="10"/>
      <c r="K178" s="10"/>
      <c r="L178" s="10"/>
      <c r="M178" s="10"/>
      <c r="N178" s="10"/>
      <c r="O178" s="10"/>
      <c r="P178" s="10"/>
      <c r="Q178" s="10"/>
      <c r="R178" s="10"/>
    </row>
    <row r="179" spans="1:18" x14ac:dyDescent="0.25">
      <c r="B179" s="62" t="s">
        <v>162</v>
      </c>
      <c r="C179" s="362">
        <v>495</v>
      </c>
      <c r="D179" s="327">
        <v>0.56999999999999995</v>
      </c>
      <c r="E179" s="10"/>
      <c r="F179" s="10"/>
      <c r="G179" s="10"/>
      <c r="H179" s="10"/>
      <c r="I179" s="10"/>
      <c r="J179" s="10"/>
      <c r="K179" s="10"/>
      <c r="L179" s="10"/>
      <c r="M179" s="10"/>
      <c r="N179" s="10"/>
      <c r="O179" s="10"/>
      <c r="P179" s="10"/>
      <c r="Q179" s="10"/>
      <c r="R179" s="10"/>
    </row>
    <row r="180" spans="1:18" x14ac:dyDescent="0.25">
      <c r="B180" s="62" t="s">
        <v>163</v>
      </c>
      <c r="C180" s="362">
        <v>138</v>
      </c>
      <c r="D180" s="327">
        <v>0.16</v>
      </c>
      <c r="E180" s="10"/>
      <c r="F180" s="10"/>
      <c r="G180" s="10"/>
      <c r="H180" s="10"/>
      <c r="I180" s="10"/>
      <c r="J180" s="10"/>
      <c r="K180" s="10"/>
      <c r="L180" s="10"/>
      <c r="M180" s="10"/>
      <c r="N180" s="10"/>
      <c r="O180" s="10"/>
      <c r="P180" s="10"/>
      <c r="Q180" s="10"/>
      <c r="R180" s="10"/>
    </row>
    <row r="181" spans="1:18" x14ac:dyDescent="0.25">
      <c r="B181" s="62" t="s">
        <v>164</v>
      </c>
      <c r="C181" s="362">
        <v>109</v>
      </c>
      <c r="D181" s="327">
        <v>0.12</v>
      </c>
      <c r="E181" s="10"/>
      <c r="F181" s="10"/>
      <c r="G181" s="10"/>
      <c r="H181" s="10"/>
      <c r="I181" s="10"/>
      <c r="J181" s="10"/>
      <c r="K181" s="10"/>
      <c r="L181" s="10"/>
      <c r="M181" s="10"/>
      <c r="N181" s="10"/>
      <c r="O181" s="10"/>
      <c r="P181" s="10"/>
      <c r="Q181" s="10"/>
      <c r="R181" s="10"/>
    </row>
    <row r="182" spans="1:18" x14ac:dyDescent="0.25">
      <c r="B182" s="62" t="s">
        <v>165</v>
      </c>
      <c r="C182" s="362">
        <v>37</v>
      </c>
      <c r="D182" s="327">
        <v>0.04</v>
      </c>
      <c r="E182" s="10"/>
      <c r="F182" s="10"/>
      <c r="G182" s="10"/>
      <c r="H182" s="10"/>
      <c r="I182" s="10"/>
      <c r="J182" s="10"/>
      <c r="K182" s="10"/>
      <c r="L182" s="10"/>
      <c r="M182" s="10"/>
      <c r="N182" s="10"/>
      <c r="O182" s="10"/>
      <c r="P182" s="10"/>
      <c r="Q182" s="10"/>
      <c r="R182" s="10"/>
    </row>
    <row r="183" spans="1:18" x14ac:dyDescent="0.25">
      <c r="B183" s="62" t="s">
        <v>166</v>
      </c>
      <c r="C183" s="362">
        <v>63</v>
      </c>
      <c r="D183" s="327">
        <v>7.0000000000000007E-2</v>
      </c>
      <c r="E183" s="10"/>
      <c r="F183" s="10"/>
      <c r="G183" s="10"/>
      <c r="H183" s="10"/>
      <c r="I183" s="10"/>
      <c r="J183" s="10"/>
      <c r="K183" s="10"/>
      <c r="L183" s="10"/>
      <c r="M183" s="10"/>
      <c r="N183" s="10"/>
      <c r="O183" s="10"/>
      <c r="P183" s="10"/>
      <c r="Q183" s="10"/>
      <c r="R183" s="10"/>
    </row>
    <row r="184" spans="1:18" x14ac:dyDescent="0.25">
      <c r="B184" s="62" t="s">
        <v>87</v>
      </c>
      <c r="C184" s="362">
        <v>27</v>
      </c>
      <c r="D184" s="327">
        <v>0.03</v>
      </c>
      <c r="E184" s="10"/>
      <c r="F184" s="10"/>
      <c r="G184" s="10"/>
      <c r="H184" s="10"/>
      <c r="I184" s="10"/>
      <c r="J184" s="10"/>
      <c r="K184" s="10"/>
      <c r="L184" s="10"/>
      <c r="M184" s="10"/>
      <c r="N184" s="10"/>
      <c r="O184" s="10"/>
      <c r="P184" s="10"/>
      <c r="Q184" s="10"/>
      <c r="R184" s="10"/>
    </row>
    <row r="185" spans="1:18" x14ac:dyDescent="0.25">
      <c r="B185" s="62" t="s">
        <v>167</v>
      </c>
      <c r="C185" s="362">
        <v>5</v>
      </c>
      <c r="D185" s="327">
        <v>0.01</v>
      </c>
      <c r="E185" s="10"/>
      <c r="F185" s="10"/>
      <c r="G185" s="10"/>
      <c r="H185" s="10"/>
      <c r="I185" s="10"/>
      <c r="J185" s="10"/>
      <c r="K185" s="10"/>
      <c r="L185" s="10"/>
      <c r="M185" s="10"/>
      <c r="N185" s="10"/>
      <c r="O185" s="10"/>
      <c r="P185" s="10"/>
      <c r="Q185" s="10"/>
      <c r="R185" s="10"/>
    </row>
    <row r="186" spans="1:18" x14ac:dyDescent="0.25">
      <c r="B186" s="96" t="s">
        <v>31</v>
      </c>
      <c r="C186" s="456">
        <v>873</v>
      </c>
      <c r="D186" s="340">
        <v>1</v>
      </c>
      <c r="E186" s="10"/>
      <c r="F186" s="10"/>
      <c r="G186" s="10"/>
      <c r="H186" s="10"/>
      <c r="I186" s="10"/>
      <c r="J186" s="10"/>
      <c r="K186" s="10"/>
      <c r="L186" s="10"/>
      <c r="M186" s="10"/>
      <c r="N186" s="10"/>
      <c r="O186" s="10"/>
      <c r="P186" s="10"/>
      <c r="Q186" s="10"/>
      <c r="R186" s="10"/>
    </row>
    <row r="187" spans="1:18" x14ac:dyDescent="0.25">
      <c r="B187" s="10"/>
      <c r="C187" s="10"/>
      <c r="D187" s="10"/>
      <c r="E187" s="10"/>
      <c r="F187" s="10"/>
      <c r="G187" s="10"/>
      <c r="H187" s="10"/>
      <c r="I187" s="10"/>
      <c r="J187" s="10"/>
      <c r="K187" s="10"/>
      <c r="L187" s="10"/>
      <c r="M187" s="10"/>
      <c r="N187" s="10"/>
      <c r="O187" s="10"/>
      <c r="P187" s="10"/>
      <c r="Q187" s="10"/>
      <c r="R187" s="10"/>
    </row>
    <row r="188" spans="1:18" x14ac:dyDescent="0.25">
      <c r="B188" s="10"/>
      <c r="C188" s="10"/>
      <c r="D188" s="10"/>
      <c r="E188" s="10"/>
      <c r="F188" s="10"/>
      <c r="G188" s="10"/>
      <c r="H188" s="10"/>
      <c r="I188" s="10"/>
      <c r="J188" s="10"/>
      <c r="K188" s="10"/>
      <c r="L188" s="10"/>
      <c r="M188" s="10"/>
      <c r="N188" s="10"/>
      <c r="O188" s="10"/>
      <c r="P188" s="10"/>
      <c r="Q188" s="10"/>
      <c r="R188" s="10"/>
    </row>
    <row r="189" spans="1:18" x14ac:dyDescent="0.25">
      <c r="B189" s="10"/>
      <c r="C189" s="10"/>
      <c r="D189" s="10"/>
      <c r="E189" s="10"/>
      <c r="F189" s="10"/>
      <c r="G189" s="10"/>
      <c r="H189" s="10"/>
      <c r="I189" s="10"/>
      <c r="J189" s="10"/>
      <c r="K189" s="10"/>
      <c r="L189" s="10"/>
      <c r="M189" s="10"/>
      <c r="N189" s="10"/>
      <c r="O189" s="10"/>
      <c r="P189" s="10"/>
      <c r="Q189" s="10"/>
      <c r="R189" s="10"/>
    </row>
    <row r="190" spans="1:18" x14ac:dyDescent="0.25">
      <c r="B190" s="10"/>
      <c r="C190" s="10"/>
      <c r="D190" s="10"/>
      <c r="E190" s="10"/>
      <c r="F190" s="10"/>
      <c r="G190" s="10"/>
      <c r="H190" s="10"/>
      <c r="I190" s="10"/>
      <c r="J190" s="10"/>
      <c r="K190" s="10"/>
      <c r="L190" s="10"/>
      <c r="M190" s="10"/>
      <c r="N190" s="10"/>
      <c r="O190" s="10"/>
      <c r="P190" s="10"/>
      <c r="Q190" s="10"/>
      <c r="R190" s="10"/>
    </row>
    <row r="191" spans="1:18" x14ac:dyDescent="0.25">
      <c r="B191" s="10"/>
      <c r="C191" s="10"/>
      <c r="D191" s="10"/>
      <c r="E191" s="10"/>
      <c r="F191" s="10"/>
      <c r="G191" s="10"/>
      <c r="H191" s="10"/>
      <c r="I191" s="10"/>
      <c r="J191" s="10"/>
      <c r="K191" s="10"/>
      <c r="L191" s="10"/>
      <c r="M191" s="10"/>
      <c r="N191" s="10"/>
      <c r="O191" s="10"/>
      <c r="P191" s="10"/>
      <c r="Q191" s="10"/>
      <c r="R191" s="10"/>
    </row>
    <row r="192" spans="1:18" x14ac:dyDescent="0.25">
      <c r="B192" s="10"/>
      <c r="C192" s="10"/>
      <c r="D192" s="10"/>
      <c r="E192" s="10"/>
      <c r="F192" s="10"/>
      <c r="G192" s="10"/>
      <c r="H192" s="10"/>
      <c r="I192" s="10"/>
      <c r="J192" s="10"/>
      <c r="K192" s="10"/>
      <c r="L192" s="10"/>
      <c r="M192" s="10"/>
      <c r="N192" s="10"/>
      <c r="O192" s="10"/>
      <c r="P192" s="10"/>
      <c r="Q192" s="10"/>
      <c r="R192" s="10"/>
    </row>
    <row r="193" spans="2:18" x14ac:dyDescent="0.25">
      <c r="B193" s="10"/>
      <c r="C193" s="10"/>
      <c r="D193" s="10"/>
      <c r="E193" s="10"/>
      <c r="F193" s="10"/>
      <c r="G193" s="10"/>
      <c r="H193" s="10"/>
      <c r="I193" s="10"/>
      <c r="J193" s="10"/>
      <c r="K193" s="10"/>
      <c r="L193" s="10"/>
      <c r="M193" s="10"/>
      <c r="N193" s="10"/>
      <c r="O193" s="10"/>
      <c r="P193" s="10"/>
      <c r="Q193" s="10"/>
      <c r="R193" s="10"/>
    </row>
    <row r="194" spans="2:18" x14ac:dyDescent="0.25">
      <c r="B194" s="10"/>
      <c r="C194" s="10"/>
      <c r="D194" s="10"/>
      <c r="E194" s="10"/>
      <c r="F194" s="10"/>
      <c r="G194" s="10"/>
      <c r="H194" s="10"/>
      <c r="I194" s="10"/>
      <c r="J194" s="10"/>
      <c r="K194" s="10"/>
      <c r="L194" s="10"/>
      <c r="M194" s="10"/>
      <c r="N194" s="10"/>
      <c r="O194" s="10"/>
      <c r="P194" s="10"/>
      <c r="Q194" s="10"/>
      <c r="R194" s="10"/>
    </row>
    <row r="195" spans="2:18" x14ac:dyDescent="0.25">
      <c r="B195" s="10"/>
      <c r="C195" s="10"/>
      <c r="D195" s="10"/>
      <c r="E195" s="10"/>
      <c r="F195" s="10"/>
      <c r="G195" s="10"/>
      <c r="H195" s="10"/>
      <c r="I195" s="10"/>
      <c r="J195" s="10"/>
      <c r="K195" s="10"/>
      <c r="L195" s="10"/>
      <c r="M195" s="10"/>
      <c r="N195" s="10"/>
      <c r="O195" s="10"/>
      <c r="P195" s="10"/>
      <c r="Q195" s="10"/>
      <c r="R195" s="10"/>
    </row>
    <row r="196" spans="2:18" x14ac:dyDescent="0.25">
      <c r="B196" s="10"/>
      <c r="C196" s="10"/>
      <c r="D196" s="10"/>
      <c r="E196" s="10"/>
      <c r="F196" s="10"/>
      <c r="G196" s="10"/>
      <c r="H196" s="10"/>
      <c r="I196" s="10"/>
      <c r="J196" s="10"/>
      <c r="K196" s="10"/>
      <c r="L196" s="10"/>
      <c r="M196" s="10"/>
      <c r="N196" s="10"/>
      <c r="O196" s="10"/>
      <c r="P196" s="10"/>
      <c r="Q196" s="10"/>
      <c r="R196" s="10"/>
    </row>
    <row r="197" spans="2:18" x14ac:dyDescent="0.25">
      <c r="B197" s="10"/>
      <c r="C197" s="10"/>
      <c r="D197" s="10"/>
      <c r="E197" s="10"/>
      <c r="F197" s="10"/>
      <c r="G197" s="10"/>
      <c r="H197" s="10"/>
      <c r="I197" s="10"/>
      <c r="J197" s="10"/>
      <c r="K197" s="10"/>
      <c r="L197" s="10"/>
      <c r="M197" s="10"/>
      <c r="N197" s="10"/>
      <c r="O197" s="10"/>
      <c r="P197" s="10"/>
      <c r="Q197" s="10"/>
      <c r="R197" s="10"/>
    </row>
    <row r="198" spans="2:18" x14ac:dyDescent="0.25">
      <c r="B198" s="10"/>
      <c r="C198" s="10"/>
      <c r="D198" s="10"/>
      <c r="E198" s="10"/>
      <c r="F198" s="10"/>
      <c r="G198" s="10"/>
      <c r="H198" s="10"/>
      <c r="I198" s="10"/>
      <c r="J198" s="10"/>
      <c r="K198" s="10"/>
      <c r="L198" s="10"/>
      <c r="M198" s="10"/>
      <c r="N198" s="10"/>
      <c r="O198" s="10"/>
      <c r="P198" s="10"/>
      <c r="Q198" s="10"/>
      <c r="R198" s="10"/>
    </row>
    <row r="199" spans="2:18" x14ac:dyDescent="0.25">
      <c r="B199" s="10"/>
      <c r="C199" s="10"/>
      <c r="D199" s="10"/>
      <c r="E199" s="10"/>
      <c r="F199" s="10"/>
      <c r="G199" s="10"/>
      <c r="H199" s="10"/>
      <c r="I199" s="10"/>
      <c r="J199" s="10"/>
      <c r="K199" s="10"/>
      <c r="L199" s="10"/>
      <c r="M199" s="10"/>
      <c r="N199" s="10"/>
      <c r="O199" s="10"/>
      <c r="P199" s="10"/>
      <c r="Q199" s="10"/>
      <c r="R199" s="10"/>
    </row>
    <row r="200" spans="2:18" x14ac:dyDescent="0.25">
      <c r="B200" s="10"/>
      <c r="C200" s="10"/>
      <c r="D200" s="10"/>
      <c r="E200" s="10"/>
      <c r="F200" s="10"/>
      <c r="G200" s="10"/>
      <c r="H200" s="10"/>
      <c r="I200" s="10"/>
      <c r="J200" s="10"/>
      <c r="K200" s="10"/>
      <c r="L200" s="10"/>
      <c r="M200" s="10"/>
      <c r="N200" s="10"/>
      <c r="O200" s="10"/>
      <c r="P200" s="10"/>
      <c r="Q200" s="10"/>
      <c r="R200" s="10"/>
    </row>
    <row r="201" spans="2:18" x14ac:dyDescent="0.25">
      <c r="B201" s="10"/>
      <c r="C201" s="10"/>
      <c r="D201" s="10"/>
      <c r="E201" s="10"/>
      <c r="F201" s="10"/>
      <c r="G201" s="10"/>
      <c r="H201" s="10"/>
      <c r="I201" s="10"/>
      <c r="J201" s="10"/>
      <c r="K201" s="10"/>
      <c r="L201" s="10"/>
      <c r="M201" s="10"/>
      <c r="N201" s="10"/>
      <c r="O201" s="10"/>
      <c r="P201" s="10"/>
      <c r="Q201" s="10"/>
      <c r="R201" s="10"/>
    </row>
    <row r="202" spans="2:18" x14ac:dyDescent="0.25">
      <c r="B202" s="10"/>
      <c r="C202" s="10"/>
      <c r="D202" s="10"/>
      <c r="E202" s="10"/>
      <c r="F202" s="10"/>
      <c r="G202" s="10"/>
      <c r="H202" s="10"/>
      <c r="I202" s="10"/>
      <c r="J202" s="10"/>
      <c r="K202" s="10"/>
      <c r="L202" s="10"/>
      <c r="M202" s="10"/>
      <c r="N202" s="10"/>
      <c r="O202" s="10"/>
      <c r="P202" s="10"/>
      <c r="Q202" s="10"/>
      <c r="R202" s="10"/>
    </row>
    <row r="203" spans="2:18" x14ac:dyDescent="0.25">
      <c r="B203" s="10"/>
      <c r="C203" s="10"/>
      <c r="D203" s="10"/>
      <c r="E203" s="10"/>
      <c r="F203" s="10"/>
      <c r="G203" s="10"/>
      <c r="H203" s="10"/>
      <c r="I203" s="10"/>
      <c r="J203" s="10"/>
      <c r="K203" s="10"/>
      <c r="L203" s="10"/>
      <c r="M203" s="10"/>
      <c r="N203" s="10"/>
      <c r="O203" s="10"/>
      <c r="P203" s="10"/>
      <c r="Q203" s="10"/>
      <c r="R203" s="10"/>
    </row>
    <row r="204" spans="2:18" x14ac:dyDescent="0.25">
      <c r="B204" s="10"/>
      <c r="C204" s="10"/>
      <c r="D204" s="10"/>
      <c r="E204" s="10"/>
      <c r="F204" s="10"/>
      <c r="G204" s="10"/>
      <c r="H204" s="10"/>
      <c r="I204" s="10"/>
      <c r="J204" s="10"/>
      <c r="K204" s="10"/>
      <c r="L204" s="10"/>
      <c r="M204" s="10"/>
      <c r="N204" s="10"/>
      <c r="O204" s="10"/>
      <c r="P204" s="10"/>
      <c r="Q204" s="10"/>
      <c r="R204" s="10"/>
    </row>
    <row r="205" spans="2:18" x14ac:dyDescent="0.25">
      <c r="B205" s="10"/>
      <c r="C205" s="10"/>
      <c r="D205" s="10"/>
      <c r="E205" s="10"/>
      <c r="F205" s="10"/>
      <c r="G205" s="10"/>
      <c r="H205" s="10"/>
      <c r="I205" s="10"/>
      <c r="J205" s="10"/>
      <c r="K205" s="10"/>
      <c r="L205" s="10"/>
      <c r="M205" s="10"/>
      <c r="N205" s="10"/>
      <c r="O205" s="10"/>
      <c r="P205" s="10"/>
      <c r="Q205" s="10"/>
      <c r="R205" s="10"/>
    </row>
    <row r="206" spans="2:18" x14ac:dyDescent="0.25">
      <c r="B206" s="10"/>
      <c r="C206" s="10"/>
      <c r="D206" s="10"/>
      <c r="E206" s="10"/>
      <c r="F206" s="10"/>
      <c r="G206" s="10"/>
      <c r="H206" s="10"/>
      <c r="I206" s="10"/>
      <c r="J206" s="10"/>
      <c r="K206" s="10"/>
      <c r="L206" s="10"/>
      <c r="M206" s="10"/>
      <c r="N206" s="10"/>
      <c r="O206" s="10"/>
      <c r="P206" s="10"/>
      <c r="Q206" s="10"/>
      <c r="R206" s="10"/>
    </row>
    <row r="207" spans="2:18" x14ac:dyDescent="0.25">
      <c r="B207" s="10"/>
      <c r="C207" s="10"/>
      <c r="D207" s="10"/>
      <c r="E207" s="10"/>
      <c r="F207" s="10"/>
      <c r="G207" s="10"/>
      <c r="H207" s="10"/>
      <c r="I207" s="10"/>
      <c r="J207" s="10"/>
      <c r="K207" s="10"/>
      <c r="L207" s="10"/>
      <c r="M207" s="10"/>
      <c r="N207" s="10"/>
      <c r="O207" s="10"/>
      <c r="P207" s="10"/>
      <c r="Q207" s="10"/>
      <c r="R207" s="10"/>
    </row>
    <row r="208" spans="2:18" x14ac:dyDescent="0.25">
      <c r="B208" s="10"/>
      <c r="C208" s="10"/>
      <c r="D208" s="10"/>
      <c r="E208" s="10"/>
      <c r="F208" s="10"/>
      <c r="G208" s="10"/>
      <c r="H208" s="10"/>
      <c r="I208" s="10"/>
      <c r="J208" s="10"/>
      <c r="K208" s="10"/>
      <c r="L208" s="10"/>
      <c r="M208" s="10"/>
      <c r="N208" s="10"/>
      <c r="O208" s="10"/>
      <c r="P208" s="10"/>
      <c r="Q208" s="10"/>
      <c r="R208" s="10"/>
    </row>
    <row r="209" spans="2:18" x14ac:dyDescent="0.25">
      <c r="B209" s="10"/>
      <c r="C209" s="10"/>
      <c r="D209" s="10"/>
      <c r="E209" s="10"/>
      <c r="F209" s="10"/>
      <c r="G209" s="10"/>
      <c r="H209" s="10"/>
      <c r="I209" s="10"/>
      <c r="J209" s="10"/>
      <c r="K209" s="10"/>
      <c r="L209" s="10"/>
      <c r="M209" s="10"/>
      <c r="N209" s="10"/>
      <c r="O209" s="10"/>
      <c r="P209" s="10"/>
      <c r="Q209" s="10"/>
      <c r="R209" s="10"/>
    </row>
    <row r="210" spans="2:18" x14ac:dyDescent="0.25">
      <c r="B210" s="10"/>
      <c r="C210" s="10"/>
      <c r="D210" s="10"/>
      <c r="E210" s="10"/>
      <c r="F210" s="10"/>
      <c r="G210" s="10"/>
      <c r="H210" s="10"/>
      <c r="I210" s="10"/>
      <c r="J210" s="10"/>
      <c r="K210" s="10"/>
      <c r="L210" s="10"/>
      <c r="M210" s="10"/>
      <c r="N210" s="10"/>
      <c r="O210" s="10"/>
      <c r="P210" s="10"/>
      <c r="Q210" s="10"/>
      <c r="R210" s="10"/>
    </row>
    <row r="211" spans="2:18" x14ac:dyDescent="0.25">
      <c r="B211" s="10"/>
      <c r="C211" s="10"/>
      <c r="D211" s="10"/>
      <c r="E211" s="10"/>
      <c r="F211" s="10"/>
      <c r="G211" s="10"/>
      <c r="H211" s="10"/>
      <c r="I211" s="10"/>
      <c r="J211" s="10"/>
      <c r="K211" s="10"/>
      <c r="L211" s="10"/>
      <c r="M211" s="10"/>
      <c r="N211" s="10"/>
      <c r="O211" s="10"/>
      <c r="P211" s="10"/>
      <c r="Q211" s="10"/>
      <c r="R211" s="10"/>
    </row>
    <row r="212" spans="2:18" x14ac:dyDescent="0.25">
      <c r="B212" s="10"/>
      <c r="C212" s="10"/>
      <c r="D212" s="10"/>
      <c r="E212" s="10"/>
      <c r="F212" s="10"/>
      <c r="G212" s="10"/>
      <c r="H212" s="10"/>
      <c r="I212" s="10"/>
      <c r="J212" s="10"/>
      <c r="K212" s="10"/>
      <c r="L212" s="10"/>
      <c r="M212" s="10"/>
      <c r="N212" s="10"/>
      <c r="O212" s="10"/>
      <c r="P212" s="10"/>
      <c r="Q212" s="10"/>
      <c r="R212" s="10"/>
    </row>
    <row r="213" spans="2:18" x14ac:dyDescent="0.25">
      <c r="B213" s="10"/>
      <c r="C213" s="10"/>
      <c r="D213" s="10"/>
      <c r="E213" s="10"/>
      <c r="F213" s="10"/>
      <c r="G213" s="10"/>
      <c r="H213" s="10"/>
      <c r="I213" s="10"/>
      <c r="J213" s="10"/>
      <c r="K213" s="10"/>
      <c r="L213" s="10"/>
      <c r="M213" s="10"/>
      <c r="N213" s="10"/>
      <c r="O213" s="10"/>
      <c r="P213" s="10"/>
      <c r="Q213" s="10"/>
      <c r="R213" s="10"/>
    </row>
    <row r="214" spans="2:18" x14ac:dyDescent="0.25">
      <c r="B214" s="10"/>
      <c r="C214" s="10"/>
      <c r="D214" s="10"/>
      <c r="E214" s="10"/>
      <c r="F214" s="10"/>
      <c r="G214" s="10"/>
      <c r="H214" s="10"/>
      <c r="I214" s="10"/>
      <c r="J214" s="10"/>
      <c r="K214" s="10"/>
      <c r="L214" s="10"/>
      <c r="M214" s="10"/>
      <c r="N214" s="10"/>
      <c r="O214" s="10"/>
      <c r="P214" s="10"/>
      <c r="Q214" s="10"/>
      <c r="R214" s="10"/>
    </row>
    <row r="215" spans="2:18" x14ac:dyDescent="0.25">
      <c r="B215" s="10"/>
      <c r="C215" s="10"/>
      <c r="D215" s="10"/>
      <c r="E215" s="10"/>
      <c r="F215" s="10"/>
      <c r="G215" s="10"/>
      <c r="H215" s="10"/>
      <c r="I215" s="10"/>
      <c r="J215" s="10"/>
      <c r="K215" s="10"/>
      <c r="L215" s="10"/>
      <c r="M215" s="10"/>
      <c r="N215" s="10"/>
      <c r="O215" s="10"/>
      <c r="P215" s="10"/>
      <c r="Q215" s="10"/>
      <c r="R215" s="10"/>
    </row>
    <row r="216" spans="2:18" x14ac:dyDescent="0.25">
      <c r="B216" s="10"/>
      <c r="C216" s="10"/>
      <c r="D216" s="10"/>
      <c r="E216" s="10"/>
      <c r="F216" s="10"/>
      <c r="G216" s="10"/>
      <c r="H216" s="10"/>
      <c r="I216" s="10"/>
      <c r="J216" s="10"/>
      <c r="K216" s="10"/>
      <c r="L216" s="10"/>
      <c r="M216" s="10"/>
      <c r="N216" s="10"/>
      <c r="O216" s="10"/>
      <c r="P216" s="10"/>
      <c r="Q216" s="10"/>
      <c r="R216" s="10"/>
    </row>
    <row r="217" spans="2:18" x14ac:dyDescent="0.25">
      <c r="B217" s="10"/>
      <c r="C217" s="10"/>
      <c r="D217" s="10"/>
      <c r="E217" s="10"/>
      <c r="F217" s="10"/>
      <c r="G217" s="10"/>
      <c r="H217" s="10"/>
      <c r="I217" s="10"/>
      <c r="J217" s="10"/>
      <c r="K217" s="10"/>
      <c r="L217" s="10"/>
      <c r="M217" s="10"/>
      <c r="N217" s="10"/>
      <c r="O217" s="10"/>
      <c r="P217" s="10"/>
      <c r="Q217" s="10"/>
      <c r="R217" s="10"/>
    </row>
    <row r="218" spans="2:18" x14ac:dyDescent="0.25">
      <c r="B218" s="10"/>
      <c r="C218" s="10"/>
      <c r="D218" s="10"/>
      <c r="E218" s="10"/>
      <c r="F218" s="10"/>
      <c r="G218" s="10"/>
      <c r="H218" s="10"/>
      <c r="I218" s="10"/>
      <c r="J218" s="10"/>
      <c r="K218" s="10"/>
      <c r="L218" s="10"/>
      <c r="M218" s="10"/>
      <c r="N218" s="10"/>
      <c r="O218" s="10"/>
      <c r="P218" s="10"/>
      <c r="Q218" s="10"/>
      <c r="R218" s="10"/>
    </row>
    <row r="219" spans="2:18" x14ac:dyDescent="0.25">
      <c r="B219" s="10"/>
      <c r="C219" s="10"/>
      <c r="D219" s="10"/>
      <c r="E219" s="10"/>
      <c r="F219" s="10"/>
      <c r="G219" s="10"/>
      <c r="H219" s="10"/>
      <c r="I219" s="10"/>
      <c r="J219" s="10"/>
      <c r="K219" s="10"/>
      <c r="L219" s="10"/>
      <c r="M219" s="10"/>
      <c r="N219" s="10"/>
      <c r="O219" s="10"/>
      <c r="P219" s="10"/>
      <c r="Q219" s="10"/>
      <c r="R219" s="10"/>
    </row>
    <row r="220" spans="2:18" x14ac:dyDescent="0.25">
      <c r="B220" s="10"/>
      <c r="C220" s="10"/>
      <c r="D220" s="10"/>
      <c r="E220" s="10"/>
      <c r="F220" s="10"/>
      <c r="G220" s="10"/>
      <c r="H220" s="10"/>
      <c r="I220" s="10"/>
      <c r="J220" s="10"/>
      <c r="K220" s="10"/>
      <c r="L220" s="10"/>
      <c r="M220" s="10"/>
      <c r="N220" s="10"/>
      <c r="O220" s="10"/>
      <c r="P220" s="10"/>
      <c r="Q220" s="10"/>
      <c r="R220" s="10"/>
    </row>
    <row r="221" spans="2:18" x14ac:dyDescent="0.25">
      <c r="B221" s="10"/>
      <c r="C221" s="10"/>
      <c r="D221" s="10"/>
      <c r="E221" s="10"/>
      <c r="F221" s="10"/>
      <c r="G221" s="10"/>
      <c r="H221" s="10"/>
      <c r="I221" s="10"/>
      <c r="J221" s="10"/>
      <c r="K221" s="10"/>
      <c r="L221" s="10"/>
      <c r="M221" s="10"/>
      <c r="N221" s="10"/>
      <c r="O221" s="10"/>
      <c r="P221" s="10"/>
      <c r="Q221" s="10"/>
      <c r="R221" s="10"/>
    </row>
    <row r="222" spans="2:18" x14ac:dyDescent="0.25">
      <c r="B222" s="10"/>
      <c r="C222" s="10"/>
      <c r="D222" s="10"/>
      <c r="E222" s="10"/>
      <c r="F222" s="10"/>
      <c r="G222" s="10"/>
      <c r="H222" s="10"/>
      <c r="I222" s="10"/>
      <c r="J222" s="10"/>
      <c r="K222" s="10"/>
      <c r="L222" s="10"/>
      <c r="M222" s="10"/>
      <c r="N222" s="10"/>
      <c r="O222" s="10"/>
      <c r="P222" s="10"/>
      <c r="Q222" s="10"/>
      <c r="R222" s="10"/>
    </row>
    <row r="223" spans="2:18" x14ac:dyDescent="0.25">
      <c r="B223" s="10"/>
      <c r="C223" s="10"/>
      <c r="D223" s="10"/>
      <c r="E223" s="10"/>
      <c r="F223" s="10"/>
      <c r="G223" s="10"/>
      <c r="H223" s="10"/>
      <c r="I223" s="10"/>
      <c r="J223" s="10"/>
      <c r="K223" s="10"/>
      <c r="L223" s="10"/>
      <c r="M223" s="10"/>
      <c r="N223" s="10"/>
      <c r="O223" s="10"/>
      <c r="P223" s="10"/>
      <c r="Q223" s="10"/>
      <c r="R223" s="10"/>
    </row>
    <row r="224" spans="2:18" x14ac:dyDescent="0.25">
      <c r="B224" s="10"/>
      <c r="C224" s="10"/>
      <c r="D224" s="10"/>
      <c r="E224" s="10"/>
      <c r="F224" s="10"/>
      <c r="G224" s="10"/>
      <c r="H224" s="10"/>
      <c r="I224" s="10"/>
      <c r="J224" s="10"/>
      <c r="K224" s="10"/>
      <c r="L224" s="10"/>
      <c r="M224" s="10"/>
      <c r="N224" s="10"/>
      <c r="O224" s="10"/>
      <c r="P224" s="10"/>
      <c r="Q224" s="10"/>
      <c r="R224" s="10"/>
    </row>
    <row r="225" spans="2:18" x14ac:dyDescent="0.25">
      <c r="B225" s="10"/>
      <c r="C225" s="10"/>
      <c r="D225" s="10"/>
      <c r="E225" s="10"/>
      <c r="F225" s="10"/>
      <c r="G225" s="10"/>
      <c r="H225" s="10"/>
      <c r="I225" s="10"/>
      <c r="J225" s="10"/>
      <c r="K225" s="10"/>
      <c r="L225" s="10"/>
      <c r="M225" s="10"/>
      <c r="N225" s="10"/>
      <c r="O225" s="10"/>
      <c r="P225" s="10"/>
      <c r="Q225" s="10"/>
      <c r="R225" s="10"/>
    </row>
    <row r="226" spans="2:18" x14ac:dyDescent="0.25">
      <c r="B226" s="10"/>
      <c r="C226" s="10"/>
      <c r="D226" s="10"/>
      <c r="E226" s="10"/>
      <c r="F226" s="10"/>
      <c r="G226" s="10"/>
      <c r="H226" s="10"/>
      <c r="I226" s="10"/>
      <c r="J226" s="10"/>
      <c r="K226" s="10"/>
      <c r="L226" s="10"/>
      <c r="M226" s="10"/>
      <c r="N226" s="10"/>
      <c r="O226" s="10"/>
      <c r="P226" s="10"/>
      <c r="Q226" s="10"/>
      <c r="R226" s="10"/>
    </row>
    <row r="227" spans="2:18" x14ac:dyDescent="0.25">
      <c r="B227" s="10"/>
      <c r="C227" s="10"/>
      <c r="D227" s="10"/>
      <c r="E227" s="10"/>
      <c r="F227" s="10"/>
      <c r="G227" s="10"/>
      <c r="H227" s="10"/>
      <c r="I227" s="10"/>
      <c r="J227" s="10"/>
      <c r="K227" s="10"/>
      <c r="L227" s="10"/>
      <c r="M227" s="10"/>
      <c r="N227" s="10"/>
      <c r="O227" s="10"/>
      <c r="P227" s="10"/>
      <c r="Q227" s="10"/>
      <c r="R227" s="10"/>
    </row>
    <row r="228" spans="2:18" x14ac:dyDescent="0.25">
      <c r="B228" s="10"/>
      <c r="C228" s="10"/>
      <c r="D228" s="10"/>
      <c r="E228" s="10"/>
      <c r="F228" s="10"/>
      <c r="G228" s="10"/>
      <c r="H228" s="10"/>
      <c r="I228" s="10"/>
      <c r="J228" s="10"/>
      <c r="K228" s="10"/>
      <c r="L228" s="10"/>
      <c r="M228" s="10"/>
      <c r="N228" s="10"/>
      <c r="O228" s="10"/>
      <c r="P228" s="10"/>
      <c r="Q228" s="10"/>
      <c r="R228" s="10"/>
    </row>
    <row r="229" spans="2:18" x14ac:dyDescent="0.25">
      <c r="B229" s="10"/>
      <c r="C229" s="10"/>
      <c r="D229" s="10"/>
      <c r="E229" s="10"/>
      <c r="F229" s="10"/>
      <c r="G229" s="10"/>
      <c r="H229" s="10"/>
      <c r="I229" s="10"/>
      <c r="J229" s="10"/>
      <c r="K229" s="10"/>
      <c r="L229" s="10"/>
      <c r="M229" s="10"/>
      <c r="N229" s="10"/>
      <c r="O229" s="10"/>
      <c r="P229" s="10"/>
      <c r="Q229" s="10"/>
      <c r="R229" s="10"/>
    </row>
    <row r="230" spans="2:18" x14ac:dyDescent="0.25">
      <c r="B230" s="10"/>
      <c r="C230" s="10"/>
      <c r="D230" s="10"/>
      <c r="E230" s="10"/>
      <c r="F230" s="10"/>
      <c r="G230" s="10"/>
      <c r="H230" s="10"/>
      <c r="I230" s="10"/>
      <c r="J230" s="10"/>
      <c r="K230" s="10"/>
      <c r="L230" s="10"/>
      <c r="M230" s="10"/>
      <c r="N230" s="10"/>
      <c r="O230" s="10"/>
      <c r="P230" s="10"/>
      <c r="Q230" s="10"/>
      <c r="R230" s="10"/>
    </row>
    <row r="231" spans="2:18" x14ac:dyDescent="0.25">
      <c r="B231" s="10"/>
      <c r="C231" s="10"/>
      <c r="D231" s="10"/>
      <c r="E231" s="10"/>
      <c r="F231" s="10"/>
      <c r="G231" s="10"/>
      <c r="H231" s="10"/>
      <c r="I231" s="10"/>
      <c r="J231" s="10"/>
      <c r="K231" s="10"/>
      <c r="L231" s="10"/>
      <c r="M231" s="10"/>
      <c r="N231" s="10"/>
      <c r="O231" s="10"/>
      <c r="P231" s="10"/>
      <c r="Q231" s="10"/>
      <c r="R231" s="10"/>
    </row>
    <row r="232" spans="2:18" x14ac:dyDescent="0.25">
      <c r="B232" s="10"/>
      <c r="C232" s="10"/>
      <c r="D232" s="10"/>
      <c r="E232" s="10"/>
      <c r="F232" s="10"/>
      <c r="G232" s="10"/>
      <c r="H232" s="10"/>
      <c r="I232" s="10"/>
      <c r="J232" s="10"/>
      <c r="K232" s="10"/>
      <c r="L232" s="10"/>
      <c r="M232" s="10"/>
      <c r="N232" s="10"/>
      <c r="O232" s="10"/>
      <c r="P232" s="10"/>
      <c r="Q232" s="10"/>
      <c r="R232" s="10"/>
    </row>
    <row r="233" spans="2:18" x14ac:dyDescent="0.25">
      <c r="B233" s="10"/>
      <c r="C233" s="10"/>
      <c r="D233" s="10"/>
      <c r="E233" s="10"/>
      <c r="F233" s="10"/>
      <c r="G233" s="10"/>
      <c r="H233" s="10"/>
      <c r="I233" s="10"/>
      <c r="J233" s="10"/>
      <c r="K233" s="10"/>
      <c r="L233" s="10"/>
      <c r="M233" s="10"/>
      <c r="N233" s="10"/>
      <c r="O233" s="10"/>
      <c r="P233" s="10"/>
      <c r="Q233" s="10"/>
      <c r="R233" s="10"/>
    </row>
    <row r="234" spans="2:18" x14ac:dyDescent="0.25">
      <c r="B234" s="10"/>
      <c r="C234" s="10"/>
      <c r="D234" s="10"/>
      <c r="E234" s="10"/>
      <c r="F234" s="10"/>
      <c r="G234" s="10"/>
      <c r="H234" s="10"/>
      <c r="I234" s="10"/>
      <c r="J234" s="10"/>
      <c r="K234" s="10"/>
      <c r="L234" s="10"/>
      <c r="M234" s="10"/>
      <c r="N234" s="10"/>
      <c r="O234" s="10"/>
      <c r="P234" s="10"/>
      <c r="Q234" s="10"/>
      <c r="R234" s="10"/>
    </row>
    <row r="235" spans="2:18" x14ac:dyDescent="0.25">
      <c r="B235" s="10"/>
      <c r="C235" s="10"/>
      <c r="D235" s="10"/>
      <c r="E235" s="10"/>
      <c r="F235" s="10"/>
      <c r="G235" s="10"/>
      <c r="H235" s="10"/>
      <c r="I235" s="10"/>
      <c r="J235" s="10"/>
      <c r="K235" s="10"/>
      <c r="L235" s="10"/>
      <c r="M235" s="10"/>
      <c r="N235" s="10"/>
      <c r="O235" s="10"/>
      <c r="P235" s="10"/>
      <c r="Q235" s="10"/>
      <c r="R235" s="10"/>
    </row>
    <row r="236" spans="2:18" x14ac:dyDescent="0.25">
      <c r="B236" s="10"/>
      <c r="C236" s="10"/>
      <c r="D236" s="10"/>
      <c r="E236" s="10"/>
      <c r="F236" s="10"/>
      <c r="G236" s="10"/>
      <c r="H236" s="10"/>
      <c r="I236" s="10"/>
      <c r="J236" s="10"/>
      <c r="K236" s="10"/>
      <c r="L236" s="10"/>
      <c r="M236" s="10"/>
      <c r="N236" s="10"/>
      <c r="O236" s="10"/>
      <c r="P236" s="10"/>
      <c r="Q236" s="10"/>
      <c r="R236" s="10"/>
    </row>
    <row r="237" spans="2:18" x14ac:dyDescent="0.25">
      <c r="B237" s="10"/>
      <c r="C237" s="10"/>
      <c r="D237" s="10"/>
      <c r="E237" s="10"/>
      <c r="F237" s="10"/>
      <c r="G237" s="10"/>
      <c r="H237" s="10"/>
      <c r="I237" s="10"/>
      <c r="J237" s="10"/>
      <c r="K237" s="10"/>
      <c r="L237" s="10"/>
      <c r="M237" s="10"/>
      <c r="N237" s="10"/>
      <c r="O237" s="10"/>
      <c r="P237" s="10"/>
      <c r="Q237" s="10"/>
      <c r="R237" s="10"/>
    </row>
    <row r="238" spans="2:18" x14ac:dyDescent="0.25">
      <c r="B238" s="10"/>
      <c r="C238" s="10"/>
      <c r="D238" s="10"/>
      <c r="E238" s="10"/>
      <c r="F238" s="10"/>
      <c r="G238" s="10"/>
      <c r="H238" s="10"/>
      <c r="I238" s="10"/>
      <c r="J238" s="10"/>
      <c r="K238" s="10"/>
      <c r="L238" s="10"/>
      <c r="M238" s="10"/>
      <c r="N238" s="10"/>
      <c r="O238" s="10"/>
      <c r="P238" s="10"/>
      <c r="Q238" s="10"/>
      <c r="R238" s="10"/>
    </row>
    <row r="239" spans="2:18" x14ac:dyDescent="0.25">
      <c r="B239" s="10"/>
      <c r="C239" s="10"/>
      <c r="D239" s="10"/>
      <c r="E239" s="10"/>
      <c r="F239" s="10"/>
      <c r="G239" s="10"/>
      <c r="H239" s="10"/>
      <c r="I239" s="10"/>
      <c r="J239" s="10"/>
      <c r="K239" s="10"/>
      <c r="L239" s="10"/>
      <c r="M239" s="10"/>
      <c r="N239" s="10"/>
      <c r="O239" s="10"/>
      <c r="P239" s="10"/>
      <c r="Q239" s="10"/>
      <c r="R239" s="10"/>
    </row>
    <row r="240" spans="2:18" x14ac:dyDescent="0.25">
      <c r="B240" s="10"/>
      <c r="C240" s="10"/>
      <c r="D240" s="10"/>
      <c r="E240" s="10"/>
      <c r="F240" s="10"/>
      <c r="G240" s="10"/>
      <c r="H240" s="10"/>
      <c r="I240" s="10"/>
      <c r="J240" s="10"/>
      <c r="K240" s="10"/>
      <c r="L240" s="10"/>
      <c r="M240" s="10"/>
      <c r="N240" s="10"/>
      <c r="O240" s="10"/>
      <c r="P240" s="10"/>
      <c r="Q240" s="10"/>
      <c r="R240" s="10"/>
    </row>
    <row r="241" spans="2:18" x14ac:dyDescent="0.25">
      <c r="B241" s="10"/>
      <c r="C241" s="10"/>
      <c r="D241" s="10"/>
      <c r="E241" s="10"/>
      <c r="F241" s="10"/>
      <c r="G241" s="10"/>
      <c r="H241" s="10"/>
      <c r="I241" s="10"/>
      <c r="J241" s="10"/>
      <c r="K241" s="10"/>
      <c r="L241" s="10"/>
      <c r="M241" s="10"/>
      <c r="N241" s="10"/>
      <c r="O241" s="10"/>
      <c r="P241" s="10"/>
      <c r="Q241" s="10"/>
      <c r="R241" s="10"/>
    </row>
    <row r="242" spans="2:18" x14ac:dyDescent="0.25">
      <c r="B242" s="10"/>
      <c r="C242" s="10"/>
      <c r="D242" s="10"/>
      <c r="E242" s="10"/>
      <c r="F242" s="10"/>
      <c r="G242" s="10"/>
      <c r="H242" s="10"/>
      <c r="I242" s="10"/>
      <c r="J242" s="10"/>
      <c r="K242" s="10"/>
      <c r="L242" s="10"/>
      <c r="M242" s="10"/>
      <c r="N242" s="10"/>
      <c r="O242" s="10"/>
      <c r="P242" s="10"/>
      <c r="Q242" s="10"/>
      <c r="R242" s="10"/>
    </row>
    <row r="243" spans="2:18" x14ac:dyDescent="0.25">
      <c r="B243" s="10"/>
      <c r="C243" s="10"/>
      <c r="D243" s="10"/>
      <c r="E243" s="10"/>
      <c r="F243" s="10"/>
      <c r="G243" s="10"/>
      <c r="H243" s="10"/>
      <c r="I243" s="10"/>
      <c r="J243" s="10"/>
      <c r="K243" s="10"/>
      <c r="L243" s="10"/>
      <c r="M243" s="10"/>
      <c r="N243" s="10"/>
      <c r="O243" s="10"/>
      <c r="P243" s="10"/>
      <c r="Q243" s="10"/>
      <c r="R243" s="10"/>
    </row>
    <row r="244" spans="2:18" x14ac:dyDescent="0.25">
      <c r="B244" s="10"/>
      <c r="C244" s="10"/>
      <c r="D244" s="10"/>
      <c r="E244" s="10"/>
      <c r="F244" s="10"/>
      <c r="G244" s="10"/>
      <c r="H244" s="10"/>
      <c r="I244" s="10"/>
      <c r="J244" s="10"/>
      <c r="K244" s="10"/>
      <c r="L244" s="10"/>
      <c r="M244" s="10"/>
      <c r="N244" s="10"/>
      <c r="O244" s="10"/>
      <c r="P244" s="10"/>
      <c r="Q244" s="10"/>
      <c r="R244" s="10"/>
    </row>
    <row r="245" spans="2:18" x14ac:dyDescent="0.25">
      <c r="B245" s="10"/>
      <c r="C245" s="10"/>
      <c r="D245" s="10"/>
      <c r="E245" s="10"/>
      <c r="F245" s="10"/>
      <c r="G245" s="10"/>
      <c r="H245" s="10"/>
      <c r="I245" s="10"/>
      <c r="J245" s="10"/>
      <c r="K245" s="10"/>
      <c r="L245" s="10"/>
      <c r="M245" s="10"/>
      <c r="N245" s="10"/>
      <c r="O245" s="10"/>
      <c r="P245" s="10"/>
      <c r="Q245" s="10"/>
      <c r="R245" s="10"/>
    </row>
    <row r="246" spans="2:18" x14ac:dyDescent="0.25">
      <c r="B246" s="10"/>
      <c r="C246" s="10"/>
      <c r="D246" s="10"/>
      <c r="E246" s="10"/>
      <c r="F246" s="10"/>
      <c r="G246" s="10"/>
      <c r="H246" s="10"/>
      <c r="I246" s="10"/>
      <c r="J246" s="10"/>
      <c r="K246" s="10"/>
      <c r="L246" s="10"/>
      <c r="M246" s="10"/>
      <c r="N246" s="10"/>
      <c r="O246" s="10"/>
      <c r="P246" s="10"/>
      <c r="Q246" s="10"/>
      <c r="R246" s="10"/>
    </row>
    <row r="247" spans="2:18" x14ac:dyDescent="0.25">
      <c r="B247" s="10"/>
      <c r="C247" s="10"/>
      <c r="D247" s="10"/>
      <c r="E247" s="10"/>
      <c r="F247" s="10"/>
      <c r="G247" s="10"/>
      <c r="H247" s="10"/>
      <c r="I247" s="10"/>
      <c r="J247" s="10"/>
      <c r="K247" s="10"/>
      <c r="L247" s="10"/>
      <c r="M247" s="10"/>
      <c r="N247" s="10"/>
      <c r="O247" s="10"/>
      <c r="P247" s="10"/>
      <c r="Q247" s="10"/>
      <c r="R247" s="10"/>
    </row>
    <row r="248" spans="2:18" x14ac:dyDescent="0.25">
      <c r="B248" s="10"/>
      <c r="C248" s="10"/>
      <c r="D248" s="10"/>
      <c r="E248" s="10"/>
      <c r="F248" s="10"/>
      <c r="G248" s="10"/>
      <c r="H248" s="10"/>
      <c r="I248" s="10"/>
      <c r="J248" s="10"/>
      <c r="K248" s="10"/>
      <c r="L248" s="10"/>
      <c r="M248" s="10"/>
      <c r="N248" s="10"/>
      <c r="O248" s="10"/>
      <c r="P248" s="10"/>
      <c r="Q248" s="10"/>
      <c r="R248" s="10"/>
    </row>
    <row r="249" spans="2:18" x14ac:dyDescent="0.25">
      <c r="B249" s="10"/>
      <c r="C249" s="10"/>
      <c r="D249" s="10"/>
      <c r="E249" s="10"/>
      <c r="F249" s="10"/>
      <c r="G249" s="10"/>
      <c r="H249" s="10"/>
      <c r="I249" s="10"/>
      <c r="J249" s="10"/>
      <c r="K249" s="10"/>
      <c r="L249" s="10"/>
      <c r="M249" s="10"/>
      <c r="N249" s="10"/>
      <c r="O249" s="10"/>
      <c r="P249" s="10"/>
      <c r="Q249" s="10"/>
      <c r="R249" s="10"/>
    </row>
    <row r="250" spans="2:18" x14ac:dyDescent="0.25">
      <c r="B250" s="10"/>
      <c r="C250" s="10"/>
      <c r="D250" s="10"/>
      <c r="E250" s="10"/>
      <c r="F250" s="10"/>
      <c r="G250" s="10"/>
      <c r="H250" s="10"/>
      <c r="I250" s="10"/>
      <c r="J250" s="10"/>
      <c r="K250" s="10"/>
      <c r="L250" s="10"/>
      <c r="M250" s="10"/>
      <c r="N250" s="10"/>
      <c r="O250" s="10"/>
      <c r="P250" s="10"/>
      <c r="Q250" s="10"/>
      <c r="R250" s="10"/>
    </row>
    <row r="251" spans="2:18" x14ac:dyDescent="0.25">
      <c r="B251" s="10"/>
      <c r="C251" s="10"/>
      <c r="D251" s="10"/>
      <c r="E251" s="10"/>
      <c r="F251" s="10"/>
      <c r="G251" s="10"/>
      <c r="H251" s="10"/>
      <c r="I251" s="10"/>
      <c r="J251" s="10"/>
      <c r="K251" s="10"/>
      <c r="L251" s="10"/>
      <c r="M251" s="10"/>
      <c r="N251" s="10"/>
      <c r="O251" s="10"/>
      <c r="P251" s="10"/>
      <c r="Q251" s="10"/>
      <c r="R251" s="10"/>
    </row>
    <row r="252" spans="2:18" x14ac:dyDescent="0.25">
      <c r="B252" s="10"/>
      <c r="C252" s="10"/>
      <c r="D252" s="10"/>
      <c r="E252" s="10"/>
      <c r="F252" s="10"/>
      <c r="G252" s="10"/>
      <c r="H252" s="10"/>
      <c r="I252" s="10"/>
      <c r="J252" s="10"/>
      <c r="K252" s="10"/>
      <c r="L252" s="10"/>
      <c r="M252" s="10"/>
      <c r="N252" s="10"/>
      <c r="O252" s="10"/>
      <c r="P252" s="10"/>
      <c r="Q252" s="10"/>
      <c r="R252" s="10"/>
    </row>
    <row r="253" spans="2:18" x14ac:dyDescent="0.25">
      <c r="B253" s="10"/>
      <c r="C253" s="10"/>
      <c r="D253" s="10"/>
      <c r="E253" s="10"/>
      <c r="F253" s="10"/>
      <c r="G253" s="10"/>
      <c r="H253" s="10"/>
      <c r="I253" s="10"/>
      <c r="J253" s="10"/>
      <c r="K253" s="10"/>
      <c r="L253" s="10"/>
      <c r="M253" s="10"/>
      <c r="N253" s="10"/>
      <c r="O253" s="10"/>
      <c r="P253" s="10"/>
      <c r="Q253" s="10"/>
      <c r="R253" s="10"/>
    </row>
    <row r="254" spans="2:18" x14ac:dyDescent="0.25">
      <c r="B254" s="10"/>
      <c r="C254" s="10"/>
      <c r="D254" s="10"/>
      <c r="E254" s="10"/>
      <c r="F254" s="10"/>
      <c r="G254" s="10"/>
      <c r="H254" s="10"/>
      <c r="I254" s="10"/>
      <c r="J254" s="10"/>
      <c r="K254" s="10"/>
      <c r="L254" s="10"/>
      <c r="M254" s="10"/>
      <c r="N254" s="10"/>
      <c r="O254" s="10"/>
      <c r="P254" s="10"/>
      <c r="Q254" s="10"/>
      <c r="R254" s="10"/>
    </row>
    <row r="255" spans="2:18" x14ac:dyDescent="0.25">
      <c r="B255" s="10"/>
      <c r="C255" s="10"/>
      <c r="D255" s="10"/>
      <c r="E255" s="10"/>
      <c r="F255" s="10"/>
      <c r="G255" s="10"/>
      <c r="H255" s="10"/>
      <c r="I255" s="10"/>
      <c r="J255" s="10"/>
      <c r="K255" s="10"/>
      <c r="L255" s="10"/>
      <c r="M255" s="10"/>
      <c r="N255" s="10"/>
      <c r="O255" s="10"/>
      <c r="P255" s="10"/>
      <c r="Q255" s="10"/>
      <c r="R255" s="10"/>
    </row>
    <row r="256" spans="2:18" x14ac:dyDescent="0.25">
      <c r="B256" s="10"/>
      <c r="C256" s="10"/>
      <c r="D256" s="10"/>
      <c r="E256" s="10"/>
      <c r="F256" s="10"/>
      <c r="G256" s="10"/>
      <c r="H256" s="10"/>
      <c r="I256" s="10"/>
      <c r="J256" s="10"/>
      <c r="K256" s="10"/>
      <c r="L256" s="10"/>
      <c r="M256" s="10"/>
      <c r="N256" s="10"/>
      <c r="O256" s="10"/>
      <c r="P256" s="10"/>
      <c r="Q256" s="10"/>
      <c r="R256" s="10"/>
    </row>
    <row r="257" spans="2:18" x14ac:dyDescent="0.25">
      <c r="B257" s="10"/>
      <c r="C257" s="10"/>
      <c r="D257" s="10"/>
      <c r="E257" s="10"/>
      <c r="F257" s="10"/>
      <c r="G257" s="10"/>
      <c r="H257" s="10"/>
      <c r="I257" s="10"/>
      <c r="J257" s="10"/>
      <c r="K257" s="10"/>
      <c r="L257" s="10"/>
      <c r="M257" s="10"/>
      <c r="N257" s="10"/>
      <c r="O257" s="10"/>
      <c r="P257" s="10"/>
      <c r="Q257" s="10"/>
      <c r="R257" s="10"/>
    </row>
    <row r="258" spans="2:18" x14ac:dyDescent="0.25">
      <c r="B258" s="10"/>
      <c r="C258" s="10"/>
      <c r="D258" s="10"/>
      <c r="E258" s="10"/>
      <c r="F258" s="10"/>
      <c r="G258" s="10"/>
      <c r="H258" s="10"/>
      <c r="I258" s="10"/>
      <c r="J258" s="10"/>
      <c r="K258" s="10"/>
      <c r="L258" s="10"/>
      <c r="M258" s="10"/>
      <c r="N258" s="10"/>
      <c r="O258" s="10"/>
      <c r="P258" s="10"/>
      <c r="Q258" s="10"/>
      <c r="R258" s="10"/>
    </row>
    <row r="259" spans="2:18" x14ac:dyDescent="0.25">
      <c r="B259" s="10"/>
      <c r="C259" s="10"/>
      <c r="D259" s="10"/>
      <c r="E259" s="10"/>
      <c r="F259" s="10"/>
      <c r="G259" s="10"/>
      <c r="H259" s="10"/>
      <c r="I259" s="10"/>
      <c r="J259" s="10"/>
      <c r="K259" s="10"/>
      <c r="L259" s="10"/>
      <c r="M259" s="10"/>
      <c r="N259" s="10"/>
      <c r="O259" s="10"/>
      <c r="P259" s="10"/>
      <c r="Q259" s="10"/>
      <c r="R259" s="10"/>
    </row>
    <row r="260" spans="2:18" x14ac:dyDescent="0.25">
      <c r="B260" s="10"/>
      <c r="C260" s="10"/>
      <c r="D260" s="10"/>
      <c r="E260" s="10"/>
      <c r="F260" s="10"/>
      <c r="G260" s="10"/>
      <c r="H260" s="10"/>
      <c r="I260" s="10"/>
      <c r="J260" s="10"/>
      <c r="K260" s="10"/>
      <c r="L260" s="10"/>
      <c r="M260" s="10"/>
      <c r="N260" s="10"/>
      <c r="O260" s="10"/>
      <c r="P260" s="10"/>
      <c r="Q260" s="10"/>
      <c r="R260" s="10"/>
    </row>
    <row r="261" spans="2:18" x14ac:dyDescent="0.25">
      <c r="B261" s="10"/>
      <c r="C261" s="10"/>
      <c r="D261" s="10"/>
      <c r="E261" s="10"/>
      <c r="F261" s="10"/>
      <c r="G261" s="10"/>
      <c r="H261" s="10"/>
      <c r="I261" s="10"/>
      <c r="J261" s="10"/>
      <c r="K261" s="10"/>
      <c r="L261" s="10"/>
      <c r="M261" s="10"/>
      <c r="N261" s="10"/>
      <c r="O261" s="10"/>
      <c r="P261" s="10"/>
      <c r="Q261" s="10"/>
      <c r="R261" s="10"/>
    </row>
    <row r="262" spans="2:18" x14ac:dyDescent="0.25">
      <c r="B262" s="10"/>
      <c r="C262" s="10"/>
      <c r="D262" s="10"/>
      <c r="E262" s="10"/>
      <c r="F262" s="10"/>
      <c r="G262" s="10"/>
      <c r="H262" s="10"/>
      <c r="I262" s="10"/>
      <c r="J262" s="10"/>
      <c r="K262" s="10"/>
      <c r="L262" s="10"/>
      <c r="M262" s="10"/>
      <c r="N262" s="10"/>
      <c r="O262" s="10"/>
      <c r="P262" s="10"/>
      <c r="Q262" s="10"/>
      <c r="R262" s="10"/>
    </row>
    <row r="263" spans="2:18" x14ac:dyDescent="0.25">
      <c r="B263" s="10"/>
      <c r="C263" s="10"/>
      <c r="D263" s="10"/>
      <c r="E263" s="10"/>
      <c r="F263" s="10"/>
      <c r="G263" s="10"/>
      <c r="H263" s="10"/>
      <c r="I263" s="10"/>
      <c r="J263" s="10"/>
      <c r="K263" s="10"/>
      <c r="L263" s="10"/>
      <c r="M263" s="10"/>
      <c r="N263" s="10"/>
      <c r="O263" s="10"/>
      <c r="P263" s="10"/>
      <c r="Q263" s="10"/>
      <c r="R263" s="10"/>
    </row>
    <row r="264" spans="2:18" x14ac:dyDescent="0.25">
      <c r="B264" s="10"/>
      <c r="C264" s="10"/>
      <c r="D264" s="10"/>
      <c r="E264" s="10"/>
      <c r="F264" s="10"/>
      <c r="G264" s="10"/>
      <c r="H264" s="10"/>
      <c r="I264" s="10"/>
      <c r="J264" s="10"/>
      <c r="K264" s="10"/>
      <c r="L264" s="10"/>
      <c r="M264" s="10"/>
      <c r="N264" s="10"/>
      <c r="O264" s="10"/>
      <c r="P264" s="10"/>
      <c r="Q264" s="10"/>
      <c r="R264" s="10"/>
    </row>
    <row r="265" spans="2:18" x14ac:dyDescent="0.25">
      <c r="B265" s="10"/>
      <c r="C265" s="10"/>
      <c r="D265" s="10"/>
      <c r="E265" s="10"/>
      <c r="F265" s="10"/>
      <c r="G265" s="10"/>
      <c r="H265" s="10"/>
      <c r="I265" s="10"/>
      <c r="J265" s="10"/>
      <c r="K265" s="10"/>
      <c r="L265" s="10"/>
      <c r="M265" s="10"/>
      <c r="N265" s="10"/>
      <c r="O265" s="10"/>
      <c r="P265" s="10"/>
      <c r="Q265" s="10"/>
      <c r="R265" s="10"/>
    </row>
    <row r="266" spans="2:18" x14ac:dyDescent="0.25">
      <c r="B266" s="10"/>
      <c r="C266" s="10"/>
      <c r="D266" s="10"/>
      <c r="E266" s="10"/>
      <c r="F266" s="10"/>
      <c r="G266" s="10"/>
      <c r="H266" s="10"/>
      <c r="I266" s="10"/>
      <c r="J266" s="10"/>
      <c r="K266" s="10"/>
      <c r="L266" s="10"/>
      <c r="M266" s="10"/>
      <c r="N266" s="10"/>
      <c r="O266" s="10"/>
      <c r="P266" s="10"/>
      <c r="Q266" s="10"/>
      <c r="R266" s="10"/>
    </row>
    <row r="267" spans="2:18" x14ac:dyDescent="0.25">
      <c r="B267" s="10"/>
      <c r="C267" s="10"/>
      <c r="D267" s="10"/>
      <c r="E267" s="10"/>
      <c r="F267" s="10"/>
      <c r="G267" s="10"/>
      <c r="H267" s="10"/>
      <c r="I267" s="10"/>
      <c r="J267" s="10"/>
      <c r="K267" s="10"/>
      <c r="L267" s="10"/>
      <c r="M267" s="10"/>
      <c r="N267" s="10"/>
      <c r="O267" s="10"/>
      <c r="P267" s="10"/>
      <c r="Q267" s="10"/>
      <c r="R267" s="10"/>
    </row>
    <row r="268" spans="2:18" x14ac:dyDescent="0.25">
      <c r="B268" s="10"/>
      <c r="C268" s="10"/>
      <c r="D268" s="10"/>
      <c r="E268" s="10"/>
      <c r="F268" s="10"/>
      <c r="G268" s="10"/>
      <c r="H268" s="10"/>
      <c r="I268" s="10"/>
      <c r="J268" s="10"/>
      <c r="K268" s="10"/>
      <c r="L268" s="10"/>
      <c r="M268" s="10"/>
      <c r="N268" s="10"/>
      <c r="O268" s="10"/>
      <c r="P268" s="10"/>
      <c r="Q268" s="10"/>
      <c r="R268" s="10"/>
    </row>
    <row r="269" spans="2:18" x14ac:dyDescent="0.25">
      <c r="B269" s="10"/>
      <c r="C269" s="10"/>
      <c r="D269" s="10"/>
      <c r="E269" s="10"/>
      <c r="F269" s="10"/>
      <c r="G269" s="10"/>
      <c r="H269" s="10"/>
      <c r="I269" s="10"/>
      <c r="J269" s="10"/>
      <c r="K269" s="10"/>
      <c r="L269" s="10"/>
      <c r="M269" s="10"/>
      <c r="N269" s="10"/>
      <c r="O269" s="10"/>
      <c r="P269" s="10"/>
      <c r="Q269" s="10"/>
      <c r="R269" s="10"/>
    </row>
    <row r="270" spans="2:18" x14ac:dyDescent="0.25">
      <c r="B270" s="10"/>
      <c r="C270" s="10"/>
      <c r="D270" s="10"/>
      <c r="E270" s="10"/>
      <c r="F270" s="10"/>
      <c r="G270" s="10"/>
      <c r="H270" s="10"/>
      <c r="I270" s="10"/>
      <c r="J270" s="10"/>
      <c r="K270" s="10"/>
      <c r="L270" s="10"/>
      <c r="M270" s="10"/>
      <c r="N270" s="10"/>
      <c r="O270" s="10"/>
      <c r="P270" s="10"/>
      <c r="Q270" s="10"/>
      <c r="R270" s="10"/>
    </row>
    <row r="271" spans="2:18" x14ac:dyDescent="0.25">
      <c r="B271" s="10"/>
      <c r="C271" s="10"/>
      <c r="D271" s="10"/>
      <c r="E271" s="10"/>
      <c r="F271" s="10"/>
      <c r="G271" s="10"/>
      <c r="H271" s="10"/>
      <c r="I271" s="10"/>
      <c r="J271" s="10"/>
      <c r="K271" s="10"/>
      <c r="L271" s="10"/>
      <c r="M271" s="10"/>
      <c r="N271" s="10"/>
      <c r="O271" s="10"/>
      <c r="P271" s="10"/>
      <c r="Q271" s="10"/>
      <c r="R271" s="10"/>
    </row>
    <row r="272" spans="2:18" x14ac:dyDescent="0.25">
      <c r="B272" s="10"/>
      <c r="C272" s="10"/>
      <c r="D272" s="10"/>
      <c r="E272" s="10"/>
      <c r="F272" s="10"/>
      <c r="G272" s="10"/>
      <c r="H272" s="10"/>
      <c r="I272" s="10"/>
      <c r="J272" s="10"/>
      <c r="K272" s="10"/>
      <c r="L272" s="10"/>
      <c r="M272" s="10"/>
      <c r="N272" s="10"/>
      <c r="O272" s="10"/>
      <c r="P272" s="10"/>
      <c r="Q272" s="10"/>
      <c r="R272" s="10"/>
    </row>
    <row r="273" spans="2:18" x14ac:dyDescent="0.25">
      <c r="B273" s="10"/>
      <c r="C273" s="10"/>
      <c r="D273" s="10"/>
      <c r="E273" s="10"/>
      <c r="F273" s="10"/>
      <c r="G273" s="10"/>
      <c r="H273" s="10"/>
      <c r="I273" s="10"/>
      <c r="J273" s="10"/>
      <c r="K273" s="10"/>
      <c r="L273" s="10"/>
      <c r="M273" s="10"/>
      <c r="N273" s="10"/>
      <c r="O273" s="10"/>
      <c r="P273" s="10"/>
      <c r="Q273" s="10"/>
      <c r="R273" s="10"/>
    </row>
    <row r="274" spans="2:18" x14ac:dyDescent="0.25">
      <c r="B274" s="10"/>
      <c r="C274" s="10"/>
      <c r="D274" s="10"/>
      <c r="E274" s="10"/>
      <c r="F274" s="10"/>
      <c r="G274" s="10"/>
      <c r="H274" s="10"/>
      <c r="I274" s="10"/>
      <c r="J274" s="10"/>
      <c r="K274" s="10"/>
      <c r="L274" s="10"/>
      <c r="M274" s="10"/>
      <c r="N274" s="10"/>
      <c r="O274" s="10"/>
      <c r="P274" s="10"/>
      <c r="Q274" s="10"/>
      <c r="R274" s="10"/>
    </row>
    <row r="275" spans="2:18" x14ac:dyDescent="0.25">
      <c r="B275" s="10"/>
      <c r="C275" s="10"/>
      <c r="D275" s="10"/>
      <c r="E275" s="10"/>
      <c r="F275" s="10"/>
      <c r="G275" s="10"/>
      <c r="H275" s="10"/>
      <c r="I275" s="10"/>
      <c r="J275" s="10"/>
      <c r="K275" s="10"/>
      <c r="L275" s="10"/>
      <c r="M275" s="10"/>
      <c r="N275" s="10"/>
      <c r="O275" s="10"/>
      <c r="P275" s="10"/>
      <c r="Q275" s="10"/>
      <c r="R275" s="10"/>
    </row>
    <row r="276" spans="2:18" x14ac:dyDescent="0.25">
      <c r="B276" s="10"/>
      <c r="C276" s="10"/>
      <c r="D276" s="10"/>
      <c r="E276" s="10"/>
      <c r="F276" s="10"/>
      <c r="G276" s="10"/>
      <c r="H276" s="10"/>
      <c r="I276" s="10"/>
      <c r="J276" s="10"/>
      <c r="K276" s="10"/>
      <c r="L276" s="10"/>
      <c r="M276" s="10"/>
      <c r="N276" s="10"/>
      <c r="O276" s="10"/>
      <c r="P276" s="10"/>
      <c r="Q276" s="10"/>
      <c r="R276" s="10"/>
    </row>
    <row r="277" spans="2:18" x14ac:dyDescent="0.25">
      <c r="B277" s="10"/>
      <c r="C277" s="10"/>
      <c r="D277" s="10"/>
      <c r="E277" s="10"/>
      <c r="F277" s="10"/>
      <c r="G277" s="10"/>
      <c r="H277" s="10"/>
      <c r="I277" s="10"/>
      <c r="J277" s="10"/>
      <c r="K277" s="10"/>
      <c r="L277" s="10"/>
      <c r="M277" s="10"/>
      <c r="N277" s="10"/>
      <c r="O277" s="10"/>
      <c r="P277" s="10"/>
      <c r="Q277" s="10"/>
      <c r="R277" s="10"/>
    </row>
    <row r="278" spans="2:18" x14ac:dyDescent="0.25">
      <c r="B278" s="10"/>
      <c r="C278" s="10"/>
      <c r="D278" s="10"/>
      <c r="E278" s="10"/>
      <c r="F278" s="10"/>
      <c r="G278" s="10"/>
      <c r="H278" s="10"/>
      <c r="I278" s="10"/>
      <c r="J278" s="10"/>
      <c r="K278" s="10"/>
      <c r="L278" s="10"/>
      <c r="M278" s="10"/>
      <c r="N278" s="10"/>
      <c r="O278" s="10"/>
      <c r="P278" s="10"/>
      <c r="Q278" s="10"/>
      <c r="R278" s="10"/>
    </row>
    <row r="279" spans="2:18" x14ac:dyDescent="0.25">
      <c r="B279" s="10"/>
      <c r="C279" s="10"/>
      <c r="D279" s="10"/>
      <c r="E279" s="10"/>
      <c r="F279" s="10"/>
      <c r="G279" s="10"/>
      <c r="H279" s="10"/>
      <c r="I279" s="10"/>
      <c r="J279" s="10"/>
      <c r="K279" s="10"/>
      <c r="L279" s="10"/>
      <c r="M279" s="10"/>
      <c r="N279" s="10"/>
      <c r="O279" s="10"/>
      <c r="P279" s="10"/>
      <c r="Q279" s="10"/>
      <c r="R279" s="10"/>
    </row>
    <row r="280" spans="2:18" x14ac:dyDescent="0.25">
      <c r="B280" s="10"/>
      <c r="C280" s="10"/>
      <c r="D280" s="10"/>
      <c r="E280" s="10"/>
      <c r="F280" s="10"/>
      <c r="G280" s="10"/>
      <c r="H280" s="10"/>
      <c r="I280" s="10"/>
      <c r="J280" s="10"/>
      <c r="K280" s="10"/>
      <c r="L280" s="10"/>
      <c r="M280" s="10"/>
      <c r="N280" s="10"/>
      <c r="O280" s="10"/>
      <c r="P280" s="10"/>
      <c r="Q280" s="10"/>
      <c r="R280" s="10"/>
    </row>
    <row r="281" spans="2:18" x14ac:dyDescent="0.25">
      <c r="B281" s="10"/>
      <c r="C281" s="10"/>
      <c r="D281" s="10"/>
      <c r="E281" s="10"/>
      <c r="F281" s="10"/>
      <c r="G281" s="10"/>
      <c r="H281" s="10"/>
      <c r="I281" s="10"/>
      <c r="J281" s="10"/>
      <c r="K281" s="10"/>
      <c r="L281" s="10"/>
      <c r="M281" s="10"/>
      <c r="N281" s="10"/>
      <c r="O281" s="10"/>
      <c r="P281" s="10"/>
      <c r="Q281" s="10"/>
      <c r="R281" s="10"/>
    </row>
    <row r="282" spans="2:18" x14ac:dyDescent="0.25">
      <c r="B282" s="10"/>
      <c r="C282" s="10"/>
      <c r="D282" s="10"/>
      <c r="E282" s="10"/>
      <c r="F282" s="10"/>
      <c r="G282" s="10"/>
      <c r="H282" s="10"/>
      <c r="I282" s="10"/>
      <c r="J282" s="10"/>
      <c r="K282" s="10"/>
      <c r="L282" s="10"/>
      <c r="M282" s="10"/>
      <c r="N282" s="10"/>
      <c r="O282" s="10"/>
      <c r="P282" s="10"/>
      <c r="Q282" s="10"/>
      <c r="R282" s="10"/>
    </row>
    <row r="283" spans="2:18" x14ac:dyDescent="0.25">
      <c r="B283" s="10"/>
      <c r="C283" s="10"/>
      <c r="D283" s="10"/>
      <c r="E283" s="10"/>
      <c r="F283" s="10"/>
      <c r="G283" s="10"/>
      <c r="H283" s="10"/>
      <c r="I283" s="10"/>
      <c r="J283" s="10"/>
      <c r="K283" s="10"/>
      <c r="L283" s="10"/>
      <c r="M283" s="10"/>
      <c r="N283" s="10"/>
      <c r="O283" s="10"/>
      <c r="P283" s="10"/>
      <c r="Q283" s="10"/>
      <c r="R283" s="10"/>
    </row>
    <row r="284" spans="2:18" x14ac:dyDescent="0.25">
      <c r="B284" s="10"/>
      <c r="C284" s="10"/>
      <c r="D284" s="10"/>
      <c r="E284" s="10"/>
      <c r="F284" s="10"/>
      <c r="G284" s="10"/>
      <c r="H284" s="10"/>
      <c r="I284" s="10"/>
      <c r="J284" s="10"/>
      <c r="K284" s="10"/>
      <c r="L284" s="10"/>
      <c r="M284" s="10"/>
      <c r="N284" s="10"/>
      <c r="O284" s="10"/>
      <c r="P284" s="10"/>
      <c r="Q284" s="10"/>
      <c r="R284" s="10"/>
    </row>
    <row r="285" spans="2:18" x14ac:dyDescent="0.25">
      <c r="B285" s="10"/>
      <c r="C285" s="10"/>
      <c r="D285" s="10"/>
      <c r="E285" s="10"/>
      <c r="F285" s="10"/>
      <c r="G285" s="10"/>
      <c r="H285" s="10"/>
      <c r="I285" s="10"/>
      <c r="J285" s="10"/>
      <c r="K285" s="10"/>
      <c r="L285" s="10"/>
      <c r="M285" s="10"/>
      <c r="N285" s="10"/>
      <c r="O285" s="10"/>
      <c r="P285" s="10"/>
      <c r="Q285" s="10"/>
      <c r="R285" s="10"/>
    </row>
    <row r="286" spans="2:18" x14ac:dyDescent="0.25">
      <c r="B286" s="10"/>
      <c r="C286" s="10"/>
      <c r="D286" s="10"/>
      <c r="E286" s="10"/>
      <c r="F286" s="10"/>
      <c r="G286" s="10"/>
      <c r="H286" s="10"/>
      <c r="I286" s="10"/>
      <c r="J286" s="10"/>
      <c r="K286" s="10"/>
      <c r="L286" s="10"/>
      <c r="M286" s="10"/>
      <c r="N286" s="10"/>
      <c r="O286" s="10"/>
      <c r="P286" s="10"/>
      <c r="Q286" s="10"/>
      <c r="R286" s="10"/>
    </row>
    <row r="287" spans="2:18" x14ac:dyDescent="0.25">
      <c r="B287" s="10"/>
      <c r="C287" s="10"/>
      <c r="D287" s="10"/>
      <c r="E287" s="10"/>
      <c r="F287" s="10"/>
      <c r="G287" s="10"/>
      <c r="H287" s="10"/>
      <c r="I287" s="10"/>
      <c r="J287" s="10"/>
      <c r="K287" s="10"/>
      <c r="L287" s="10"/>
      <c r="M287" s="10"/>
      <c r="N287" s="10"/>
      <c r="O287" s="10"/>
      <c r="P287" s="10"/>
      <c r="Q287" s="10"/>
      <c r="R287" s="10"/>
    </row>
    <row r="288" spans="2:18" x14ac:dyDescent="0.25">
      <c r="B288" s="10"/>
      <c r="C288" s="10"/>
      <c r="D288" s="10"/>
      <c r="E288" s="10"/>
      <c r="F288" s="10"/>
      <c r="G288" s="10"/>
      <c r="H288" s="10"/>
      <c r="I288" s="10"/>
      <c r="J288" s="10"/>
      <c r="K288" s="10"/>
      <c r="L288" s="10"/>
      <c r="M288" s="10"/>
      <c r="N288" s="10"/>
      <c r="O288" s="10"/>
      <c r="P288" s="10"/>
      <c r="Q288" s="10"/>
      <c r="R288" s="10"/>
    </row>
    <row r="289" spans="2:18" x14ac:dyDescent="0.25">
      <c r="B289" s="10"/>
      <c r="C289" s="10"/>
      <c r="D289" s="10"/>
      <c r="E289" s="10"/>
      <c r="F289" s="10"/>
      <c r="G289" s="10"/>
      <c r="H289" s="10"/>
      <c r="I289" s="10"/>
      <c r="J289" s="10"/>
      <c r="K289" s="10"/>
      <c r="L289" s="10"/>
      <c r="M289" s="10"/>
      <c r="N289" s="10"/>
      <c r="O289" s="10"/>
      <c r="P289" s="10"/>
      <c r="Q289" s="10"/>
      <c r="R289" s="10"/>
    </row>
    <row r="290" spans="2:18" x14ac:dyDescent="0.25">
      <c r="B290" s="10"/>
      <c r="C290" s="10"/>
      <c r="D290" s="10"/>
      <c r="E290" s="10"/>
      <c r="F290" s="10"/>
      <c r="G290" s="10"/>
      <c r="H290" s="10"/>
      <c r="I290" s="10"/>
      <c r="J290" s="10"/>
      <c r="K290" s="10"/>
      <c r="L290" s="10"/>
      <c r="M290" s="10"/>
      <c r="N290" s="10"/>
      <c r="O290" s="10"/>
      <c r="P290" s="10"/>
      <c r="Q290" s="10"/>
      <c r="R290" s="10"/>
    </row>
    <row r="291" spans="2:18" x14ac:dyDescent="0.25">
      <c r="B291" s="10"/>
      <c r="C291" s="10"/>
      <c r="D291" s="10"/>
      <c r="E291" s="10"/>
      <c r="F291" s="10"/>
      <c r="G291" s="10"/>
      <c r="H291" s="10"/>
      <c r="I291" s="10"/>
      <c r="J291" s="10"/>
      <c r="K291" s="10"/>
      <c r="L291" s="10"/>
      <c r="M291" s="10"/>
      <c r="N291" s="10"/>
      <c r="O291" s="10"/>
      <c r="P291" s="10"/>
      <c r="Q291" s="10"/>
      <c r="R291" s="10"/>
    </row>
    <row r="292" spans="2:18" x14ac:dyDescent="0.25">
      <c r="B292" s="10"/>
      <c r="C292" s="10"/>
      <c r="D292" s="10"/>
      <c r="E292" s="10"/>
      <c r="F292" s="10"/>
      <c r="G292" s="10"/>
      <c r="H292" s="10"/>
      <c r="I292" s="10"/>
      <c r="J292" s="10"/>
      <c r="K292" s="10"/>
      <c r="L292" s="10"/>
      <c r="M292" s="10"/>
      <c r="N292" s="10"/>
      <c r="O292" s="10"/>
      <c r="P292" s="10"/>
      <c r="Q292" s="10"/>
      <c r="R292" s="10"/>
    </row>
    <row r="293" spans="2:18" x14ac:dyDescent="0.25">
      <c r="B293" s="10"/>
      <c r="C293" s="10"/>
      <c r="D293" s="10"/>
      <c r="E293" s="10"/>
      <c r="F293" s="10"/>
      <c r="G293" s="10"/>
      <c r="H293" s="10"/>
      <c r="I293" s="10"/>
      <c r="J293" s="10"/>
      <c r="K293" s="10"/>
      <c r="L293" s="10"/>
      <c r="M293" s="10"/>
      <c r="N293" s="10"/>
      <c r="O293" s="10"/>
      <c r="P293" s="10"/>
      <c r="Q293" s="10"/>
      <c r="R293" s="10"/>
    </row>
    <row r="294" spans="2:18" x14ac:dyDescent="0.25">
      <c r="B294" s="10"/>
      <c r="C294" s="10"/>
      <c r="D294" s="10"/>
      <c r="E294" s="10"/>
      <c r="F294" s="10"/>
      <c r="G294" s="10"/>
      <c r="H294" s="10"/>
      <c r="I294" s="10"/>
      <c r="J294" s="10"/>
      <c r="K294" s="10"/>
      <c r="L294" s="10"/>
      <c r="M294" s="10"/>
      <c r="N294" s="10"/>
      <c r="O294" s="10"/>
      <c r="P294" s="10"/>
      <c r="Q294" s="10"/>
      <c r="R294" s="10"/>
    </row>
    <row r="295" spans="2:18" x14ac:dyDescent="0.25">
      <c r="B295" s="10"/>
      <c r="C295" s="10"/>
      <c r="D295" s="10"/>
      <c r="E295" s="10"/>
      <c r="F295" s="10"/>
      <c r="G295" s="10"/>
      <c r="H295" s="10"/>
      <c r="I295" s="10"/>
      <c r="J295" s="10"/>
      <c r="K295" s="10"/>
      <c r="L295" s="10"/>
      <c r="M295" s="10"/>
      <c r="N295" s="10"/>
      <c r="O295" s="10"/>
      <c r="P295" s="10"/>
      <c r="Q295" s="10"/>
      <c r="R295" s="10"/>
    </row>
    <row r="296" spans="2:18" x14ac:dyDescent="0.25">
      <c r="B296" s="10"/>
      <c r="C296" s="10"/>
      <c r="D296" s="10"/>
      <c r="E296" s="10"/>
      <c r="F296" s="10"/>
      <c r="G296" s="10"/>
      <c r="H296" s="10"/>
      <c r="I296" s="10"/>
      <c r="J296" s="10"/>
      <c r="K296" s="10"/>
      <c r="L296" s="10"/>
      <c r="M296" s="10"/>
      <c r="N296" s="10"/>
      <c r="O296" s="10"/>
      <c r="P296" s="10"/>
      <c r="Q296" s="10"/>
      <c r="R296" s="10"/>
    </row>
    <row r="297" spans="2:18" x14ac:dyDescent="0.25">
      <c r="B297" s="10"/>
      <c r="C297" s="10"/>
      <c r="D297" s="10"/>
      <c r="E297" s="10"/>
      <c r="F297" s="10"/>
      <c r="G297" s="10"/>
      <c r="H297" s="10"/>
      <c r="I297" s="10"/>
      <c r="J297" s="10"/>
      <c r="K297" s="10"/>
      <c r="L297" s="10"/>
      <c r="M297" s="10"/>
      <c r="N297" s="10"/>
      <c r="O297" s="10"/>
      <c r="P297" s="10"/>
      <c r="Q297" s="10"/>
      <c r="R297" s="10"/>
    </row>
    <row r="298" spans="2:18" x14ac:dyDescent="0.25">
      <c r="B298" s="10"/>
      <c r="C298" s="10"/>
      <c r="D298" s="10"/>
      <c r="E298" s="10"/>
      <c r="F298" s="10"/>
      <c r="G298" s="10"/>
      <c r="H298" s="10"/>
      <c r="I298" s="10"/>
      <c r="J298" s="10"/>
      <c r="K298" s="10"/>
      <c r="L298" s="10"/>
      <c r="M298" s="10"/>
      <c r="N298" s="10"/>
      <c r="O298" s="10"/>
      <c r="P298" s="10"/>
      <c r="Q298" s="10"/>
      <c r="R298" s="10"/>
    </row>
    <row r="299" spans="2:18" x14ac:dyDescent="0.25">
      <c r="B299" s="10"/>
      <c r="C299" s="10"/>
      <c r="D299" s="10"/>
      <c r="E299" s="10"/>
      <c r="F299" s="10"/>
      <c r="G299" s="10"/>
      <c r="H299" s="10"/>
      <c r="I299" s="10"/>
      <c r="J299" s="10"/>
      <c r="K299" s="10"/>
      <c r="L299" s="10"/>
      <c r="M299" s="10"/>
      <c r="N299" s="10"/>
      <c r="O299" s="10"/>
      <c r="P299" s="10"/>
      <c r="Q299" s="10"/>
      <c r="R299" s="10"/>
    </row>
    <row r="300" spans="2:18" x14ac:dyDescent="0.25">
      <c r="B300" s="10"/>
      <c r="C300" s="10"/>
      <c r="D300" s="10"/>
      <c r="E300" s="10"/>
      <c r="F300" s="10"/>
      <c r="G300" s="10"/>
      <c r="H300" s="10"/>
      <c r="I300" s="10"/>
      <c r="J300" s="10"/>
      <c r="K300" s="10"/>
      <c r="L300" s="10"/>
      <c r="M300" s="10"/>
      <c r="N300" s="10"/>
      <c r="O300" s="10"/>
      <c r="P300" s="10"/>
      <c r="Q300" s="10"/>
      <c r="R300" s="10"/>
    </row>
    <row r="301" spans="2:18" x14ac:dyDescent="0.25">
      <c r="B301" s="10"/>
      <c r="C301" s="10"/>
      <c r="D301" s="10"/>
      <c r="E301" s="10"/>
      <c r="F301" s="10"/>
      <c r="G301" s="10"/>
      <c r="H301" s="10"/>
      <c r="I301" s="10"/>
      <c r="J301" s="10"/>
      <c r="K301" s="10"/>
      <c r="L301" s="10"/>
      <c r="M301" s="10"/>
      <c r="N301" s="10"/>
      <c r="O301" s="10"/>
      <c r="P301" s="10"/>
      <c r="Q301" s="10"/>
      <c r="R301" s="10"/>
    </row>
    <row r="302" spans="2:18" x14ac:dyDescent="0.25">
      <c r="B302" s="10"/>
      <c r="C302" s="10"/>
      <c r="D302" s="10"/>
      <c r="E302" s="10"/>
      <c r="F302" s="10"/>
      <c r="G302" s="10"/>
      <c r="H302" s="10"/>
      <c r="I302" s="10"/>
      <c r="J302" s="10"/>
      <c r="K302" s="10"/>
      <c r="L302" s="10"/>
      <c r="M302" s="10"/>
      <c r="N302" s="10"/>
      <c r="O302" s="10"/>
      <c r="P302" s="10"/>
      <c r="Q302" s="10"/>
      <c r="R302" s="10"/>
    </row>
    <row r="303" spans="2:18" x14ac:dyDescent="0.25">
      <c r="B303" s="10"/>
      <c r="C303" s="10"/>
      <c r="D303" s="10"/>
      <c r="E303" s="10"/>
      <c r="F303" s="10"/>
      <c r="G303" s="10"/>
      <c r="H303" s="10"/>
      <c r="I303" s="10"/>
      <c r="J303" s="10"/>
      <c r="K303" s="10"/>
      <c r="L303" s="10"/>
      <c r="M303" s="10"/>
      <c r="N303" s="10"/>
      <c r="O303" s="10"/>
      <c r="P303" s="10"/>
      <c r="Q303" s="10"/>
      <c r="R303" s="10"/>
    </row>
    <row r="304" spans="2:18" x14ac:dyDescent="0.25">
      <c r="B304" s="10"/>
      <c r="C304" s="10"/>
      <c r="D304" s="10"/>
      <c r="E304" s="10"/>
      <c r="F304" s="10"/>
      <c r="G304" s="10"/>
      <c r="H304" s="10"/>
      <c r="I304" s="10"/>
      <c r="J304" s="10"/>
      <c r="K304" s="10"/>
      <c r="L304" s="10"/>
      <c r="M304" s="10"/>
      <c r="N304" s="10"/>
      <c r="O304" s="10"/>
      <c r="P304" s="10"/>
      <c r="Q304" s="10"/>
      <c r="R304" s="10"/>
    </row>
    <row r="305" spans="2:18" x14ac:dyDescent="0.25">
      <c r="B305" s="10"/>
      <c r="C305" s="10"/>
      <c r="D305" s="10"/>
      <c r="E305" s="10"/>
      <c r="F305" s="10"/>
      <c r="G305" s="10"/>
      <c r="H305" s="10"/>
      <c r="I305" s="10"/>
      <c r="J305" s="10"/>
      <c r="K305" s="10"/>
      <c r="L305" s="10"/>
      <c r="M305" s="10"/>
      <c r="N305" s="10"/>
      <c r="O305" s="10"/>
      <c r="P305" s="10"/>
      <c r="Q305" s="10"/>
      <c r="R305" s="10"/>
    </row>
    <row r="306" spans="2:18" x14ac:dyDescent="0.25">
      <c r="B306" s="10"/>
      <c r="C306" s="10"/>
      <c r="D306" s="10"/>
      <c r="E306" s="10"/>
      <c r="F306" s="10"/>
      <c r="G306" s="10"/>
      <c r="H306" s="10"/>
      <c r="I306" s="10"/>
      <c r="J306" s="10"/>
      <c r="K306" s="10"/>
      <c r="L306" s="10"/>
      <c r="M306" s="10"/>
      <c r="N306" s="10"/>
      <c r="O306" s="10"/>
      <c r="P306" s="10"/>
      <c r="Q306" s="10"/>
      <c r="R306" s="10"/>
    </row>
    <row r="307" spans="2:18" x14ac:dyDescent="0.25">
      <c r="B307" s="10"/>
      <c r="C307" s="10"/>
      <c r="D307" s="10"/>
      <c r="E307" s="10"/>
      <c r="F307" s="10"/>
      <c r="G307" s="10"/>
      <c r="H307" s="10"/>
      <c r="I307" s="10"/>
      <c r="J307" s="10"/>
      <c r="K307" s="10"/>
      <c r="L307" s="10"/>
      <c r="M307" s="10"/>
      <c r="N307" s="10"/>
      <c r="O307" s="10"/>
      <c r="P307" s="10"/>
      <c r="Q307" s="10"/>
      <c r="R307" s="10"/>
    </row>
    <row r="308" spans="2:18" x14ac:dyDescent="0.25">
      <c r="B308" s="10"/>
      <c r="C308" s="10"/>
      <c r="D308" s="10"/>
      <c r="E308" s="10"/>
      <c r="F308" s="10"/>
      <c r="G308" s="10"/>
      <c r="H308" s="10"/>
      <c r="I308" s="10"/>
      <c r="J308" s="10"/>
      <c r="K308" s="10"/>
      <c r="L308" s="10"/>
      <c r="M308" s="10"/>
      <c r="N308" s="10"/>
      <c r="O308" s="10"/>
      <c r="P308" s="10"/>
      <c r="Q308" s="10"/>
      <c r="R308" s="10"/>
    </row>
    <row r="309" spans="2:18" x14ac:dyDescent="0.25">
      <c r="B309" s="10"/>
      <c r="C309" s="10"/>
      <c r="D309" s="10"/>
      <c r="E309" s="10"/>
      <c r="F309" s="10"/>
      <c r="G309" s="10"/>
      <c r="H309" s="10"/>
      <c r="I309" s="10"/>
      <c r="J309" s="10"/>
      <c r="K309" s="10"/>
      <c r="L309" s="10"/>
      <c r="M309" s="10"/>
      <c r="N309" s="10"/>
      <c r="O309" s="10"/>
      <c r="P309" s="10"/>
      <c r="Q309" s="10"/>
      <c r="R309" s="10"/>
    </row>
    <row r="310" spans="2:18" x14ac:dyDescent="0.25">
      <c r="B310" s="10"/>
      <c r="C310" s="10"/>
      <c r="D310" s="10"/>
      <c r="E310" s="10"/>
      <c r="F310" s="10"/>
      <c r="G310" s="10"/>
      <c r="H310" s="10"/>
      <c r="I310" s="10"/>
      <c r="J310" s="10"/>
      <c r="K310" s="10"/>
      <c r="L310" s="10"/>
      <c r="M310" s="10"/>
      <c r="N310" s="10"/>
      <c r="O310" s="10"/>
      <c r="P310" s="10"/>
      <c r="Q310" s="10"/>
      <c r="R310" s="10"/>
    </row>
    <row r="311" spans="2:18" x14ac:dyDescent="0.25">
      <c r="B311" s="10"/>
      <c r="C311" s="10"/>
      <c r="D311" s="10"/>
      <c r="E311" s="10"/>
      <c r="F311" s="10"/>
      <c r="G311" s="10"/>
      <c r="H311" s="10"/>
      <c r="I311" s="10"/>
      <c r="J311" s="10"/>
      <c r="K311" s="10"/>
      <c r="L311" s="10"/>
      <c r="M311" s="10"/>
      <c r="N311" s="10"/>
      <c r="O311" s="10"/>
      <c r="P311" s="10"/>
      <c r="Q311" s="10"/>
      <c r="R311" s="10"/>
    </row>
    <row r="312" spans="2:18" x14ac:dyDescent="0.25">
      <c r="B312" s="10"/>
      <c r="C312" s="10"/>
      <c r="D312" s="10"/>
      <c r="E312" s="10"/>
      <c r="F312" s="10"/>
      <c r="G312" s="10"/>
      <c r="H312" s="10"/>
      <c r="I312" s="10"/>
      <c r="J312" s="10"/>
      <c r="K312" s="10"/>
      <c r="L312" s="10"/>
      <c r="M312" s="10"/>
      <c r="N312" s="10"/>
      <c r="O312" s="10"/>
      <c r="P312" s="10"/>
      <c r="Q312" s="10"/>
      <c r="R312" s="10"/>
    </row>
    <row r="313" spans="2:18" x14ac:dyDescent="0.25">
      <c r="B313" s="10"/>
      <c r="C313" s="10"/>
      <c r="D313" s="10"/>
      <c r="E313" s="10"/>
      <c r="F313" s="10"/>
      <c r="G313" s="10"/>
      <c r="H313" s="10"/>
      <c r="I313" s="10"/>
      <c r="J313" s="10"/>
      <c r="K313" s="10"/>
      <c r="L313" s="10"/>
      <c r="M313" s="10"/>
      <c r="N313" s="10"/>
      <c r="O313" s="10"/>
      <c r="P313" s="10"/>
      <c r="Q313" s="10"/>
      <c r="R313" s="10"/>
    </row>
    <row r="314" spans="2:18" x14ac:dyDescent="0.25">
      <c r="B314" s="10"/>
      <c r="C314" s="10"/>
      <c r="D314" s="10"/>
      <c r="E314" s="10"/>
      <c r="F314" s="10"/>
      <c r="G314" s="10"/>
      <c r="H314" s="10"/>
      <c r="I314" s="10"/>
      <c r="J314" s="10"/>
      <c r="K314" s="10"/>
      <c r="L314" s="10"/>
      <c r="M314" s="10"/>
      <c r="N314" s="10"/>
      <c r="O314" s="10"/>
      <c r="P314" s="10"/>
      <c r="Q314" s="10"/>
      <c r="R314" s="10"/>
    </row>
    <row r="315" spans="2:18" x14ac:dyDescent="0.25">
      <c r="B315" s="10"/>
      <c r="C315" s="10"/>
      <c r="D315" s="10"/>
      <c r="E315" s="10"/>
      <c r="F315" s="10"/>
      <c r="G315" s="10"/>
      <c r="H315" s="10"/>
      <c r="I315" s="10"/>
      <c r="J315" s="10"/>
      <c r="K315" s="10"/>
      <c r="L315" s="10"/>
      <c r="M315" s="10"/>
      <c r="N315" s="10"/>
      <c r="O315" s="10"/>
      <c r="P315" s="10"/>
      <c r="Q315" s="10"/>
      <c r="R315" s="10"/>
    </row>
    <row r="316" spans="2:18" x14ac:dyDescent="0.25">
      <c r="B316" s="10"/>
      <c r="C316" s="10"/>
      <c r="D316" s="10"/>
      <c r="E316" s="10"/>
      <c r="F316" s="10"/>
      <c r="G316" s="10"/>
      <c r="H316" s="10"/>
      <c r="I316" s="10"/>
      <c r="J316" s="10"/>
      <c r="K316" s="10"/>
      <c r="L316" s="10"/>
      <c r="M316" s="10"/>
      <c r="N316" s="10"/>
      <c r="O316" s="10"/>
      <c r="P316" s="10"/>
      <c r="Q316" s="10"/>
      <c r="R316" s="10"/>
    </row>
    <row r="317" spans="2:18" x14ac:dyDescent="0.25">
      <c r="B317" s="10"/>
      <c r="C317" s="10"/>
      <c r="D317" s="10"/>
      <c r="E317" s="10"/>
      <c r="F317" s="10"/>
      <c r="G317" s="10"/>
      <c r="H317" s="10"/>
      <c r="I317" s="10"/>
      <c r="J317" s="10"/>
      <c r="K317" s="10"/>
      <c r="L317" s="10"/>
      <c r="M317" s="10"/>
      <c r="N317" s="10"/>
      <c r="O317" s="10"/>
      <c r="P317" s="10"/>
      <c r="Q317" s="10"/>
      <c r="R317" s="10"/>
    </row>
    <row r="318" spans="2:18" x14ac:dyDescent="0.25">
      <c r="B318" s="10"/>
      <c r="C318" s="10"/>
      <c r="D318" s="10"/>
      <c r="E318" s="10"/>
      <c r="F318" s="10"/>
      <c r="G318" s="10"/>
      <c r="H318" s="10"/>
      <c r="I318" s="10"/>
      <c r="J318" s="10"/>
      <c r="K318" s="10"/>
      <c r="L318" s="10"/>
      <c r="M318" s="10"/>
      <c r="N318" s="10"/>
      <c r="O318" s="10"/>
      <c r="P318" s="10"/>
      <c r="Q318" s="10"/>
      <c r="R318" s="10"/>
    </row>
    <row r="319" spans="2:18" x14ac:dyDescent="0.25">
      <c r="B319" s="10"/>
      <c r="C319" s="10"/>
      <c r="D319" s="10"/>
      <c r="E319" s="10"/>
      <c r="F319" s="10"/>
      <c r="G319" s="10"/>
      <c r="H319" s="10"/>
      <c r="I319" s="10"/>
      <c r="J319" s="10"/>
      <c r="K319" s="10"/>
      <c r="L319" s="10"/>
      <c r="M319" s="10"/>
      <c r="N319" s="10"/>
      <c r="O319" s="10"/>
      <c r="P319" s="10"/>
      <c r="Q319" s="10"/>
      <c r="R319" s="10"/>
    </row>
    <row r="320" spans="2:18" x14ac:dyDescent="0.25">
      <c r="B320" s="10"/>
      <c r="C320" s="10"/>
      <c r="D320" s="10"/>
      <c r="E320" s="10"/>
      <c r="F320" s="10"/>
      <c r="G320" s="10"/>
      <c r="H320" s="10"/>
      <c r="I320" s="10"/>
      <c r="J320" s="10"/>
      <c r="K320" s="10"/>
      <c r="L320" s="10"/>
      <c r="M320" s="10"/>
      <c r="N320" s="10"/>
      <c r="O320" s="10"/>
      <c r="P320" s="10"/>
      <c r="Q320" s="10"/>
      <c r="R320" s="10"/>
    </row>
    <row r="321" spans="2:18" x14ac:dyDescent="0.25">
      <c r="B321" s="10"/>
      <c r="C321" s="10"/>
      <c r="D321" s="10"/>
      <c r="E321" s="10"/>
      <c r="F321" s="10"/>
      <c r="G321" s="10"/>
      <c r="H321" s="10"/>
      <c r="I321" s="10"/>
      <c r="J321" s="10"/>
      <c r="K321" s="10"/>
      <c r="L321" s="10"/>
      <c r="M321" s="10"/>
      <c r="N321" s="10"/>
      <c r="O321" s="10"/>
      <c r="P321" s="10"/>
      <c r="Q321" s="10"/>
      <c r="R321" s="10"/>
    </row>
    <row r="322" spans="2:18" x14ac:dyDescent="0.25">
      <c r="B322" s="10"/>
      <c r="C322" s="10"/>
      <c r="D322" s="10"/>
      <c r="E322" s="10"/>
      <c r="F322" s="10"/>
      <c r="G322" s="10"/>
      <c r="H322" s="10"/>
      <c r="I322" s="10"/>
      <c r="J322" s="10"/>
      <c r="K322" s="10"/>
      <c r="L322" s="10"/>
      <c r="M322" s="10"/>
      <c r="N322" s="10"/>
      <c r="O322" s="10"/>
      <c r="P322" s="10"/>
      <c r="Q322" s="10"/>
      <c r="R322" s="10"/>
    </row>
    <row r="323" spans="2:18" x14ac:dyDescent="0.25">
      <c r="B323" s="10"/>
      <c r="C323" s="10"/>
      <c r="D323" s="10"/>
      <c r="E323" s="10"/>
      <c r="F323" s="10"/>
      <c r="G323" s="10"/>
      <c r="H323" s="10"/>
      <c r="I323" s="10"/>
      <c r="J323" s="10"/>
      <c r="K323" s="10"/>
      <c r="L323" s="10"/>
      <c r="M323" s="10"/>
      <c r="N323" s="10"/>
      <c r="O323" s="10"/>
      <c r="P323" s="10"/>
      <c r="Q323" s="10"/>
      <c r="R323" s="10"/>
    </row>
    <row r="324" spans="2:18" x14ac:dyDescent="0.25">
      <c r="B324" s="10"/>
      <c r="C324" s="10"/>
      <c r="D324" s="10"/>
      <c r="E324" s="10"/>
      <c r="F324" s="10"/>
      <c r="G324" s="10"/>
      <c r="H324" s="10"/>
      <c r="I324" s="10"/>
      <c r="J324" s="10"/>
      <c r="K324" s="10"/>
      <c r="L324" s="10"/>
      <c r="M324" s="10"/>
      <c r="N324" s="10"/>
      <c r="O324" s="10"/>
      <c r="P324" s="10"/>
      <c r="Q324" s="10"/>
      <c r="R324" s="10"/>
    </row>
    <row r="325" spans="2:18" x14ac:dyDescent="0.25">
      <c r="B325" s="10"/>
      <c r="C325" s="10"/>
      <c r="D325" s="10"/>
      <c r="E325" s="10"/>
      <c r="F325" s="10"/>
      <c r="G325" s="10"/>
      <c r="H325" s="10"/>
      <c r="I325" s="10"/>
      <c r="J325" s="10"/>
      <c r="K325" s="10"/>
      <c r="L325" s="10"/>
      <c r="M325" s="10"/>
      <c r="N325" s="10"/>
      <c r="O325" s="10"/>
      <c r="P325" s="10"/>
      <c r="Q325" s="10"/>
      <c r="R325" s="10"/>
    </row>
    <row r="326" spans="2:18" x14ac:dyDescent="0.25">
      <c r="B326" s="10"/>
      <c r="C326" s="10"/>
      <c r="D326" s="10"/>
      <c r="E326" s="10"/>
      <c r="F326" s="10"/>
      <c r="G326" s="10"/>
      <c r="H326" s="10"/>
      <c r="I326" s="10"/>
      <c r="J326" s="10"/>
      <c r="K326" s="10"/>
      <c r="L326" s="10"/>
      <c r="M326" s="10"/>
      <c r="N326" s="10"/>
      <c r="O326" s="10"/>
      <c r="P326" s="10"/>
      <c r="Q326" s="10"/>
      <c r="R326" s="10"/>
    </row>
    <row r="327" spans="2:18" x14ac:dyDescent="0.25">
      <c r="B327" s="10"/>
      <c r="C327" s="10"/>
      <c r="D327" s="10"/>
      <c r="E327" s="10"/>
      <c r="F327" s="10"/>
      <c r="G327" s="10"/>
      <c r="H327" s="10"/>
      <c r="I327" s="10"/>
      <c r="J327" s="10"/>
      <c r="K327" s="10"/>
      <c r="L327" s="10"/>
      <c r="M327" s="10"/>
      <c r="N327" s="10"/>
      <c r="O327" s="10"/>
      <c r="P327" s="10"/>
      <c r="Q327" s="10"/>
      <c r="R327" s="10"/>
    </row>
    <row r="328" spans="2:18" x14ac:dyDescent="0.25">
      <c r="B328" s="10"/>
      <c r="C328" s="10"/>
      <c r="D328" s="10"/>
      <c r="E328" s="10"/>
      <c r="F328" s="10"/>
      <c r="G328" s="10"/>
      <c r="H328" s="10"/>
      <c r="I328" s="10"/>
      <c r="J328" s="10"/>
      <c r="K328" s="10"/>
      <c r="L328" s="10"/>
      <c r="M328" s="10"/>
      <c r="N328" s="10"/>
      <c r="O328" s="10"/>
      <c r="P328" s="10"/>
      <c r="Q328" s="10"/>
      <c r="R328" s="10"/>
    </row>
    <row r="329" spans="2:18" x14ac:dyDescent="0.25">
      <c r="B329" s="10"/>
      <c r="C329" s="10"/>
      <c r="D329" s="10"/>
      <c r="E329" s="10"/>
      <c r="F329" s="10"/>
      <c r="G329" s="10"/>
      <c r="H329" s="10"/>
      <c r="I329" s="10"/>
      <c r="J329" s="10"/>
      <c r="K329" s="10"/>
      <c r="L329" s="10"/>
      <c r="M329" s="10"/>
      <c r="N329" s="10"/>
      <c r="O329" s="10"/>
      <c r="P329" s="10"/>
      <c r="Q329" s="10"/>
      <c r="R329" s="10"/>
    </row>
    <row r="330" spans="2:18" x14ac:dyDescent="0.25">
      <c r="B330" s="10"/>
      <c r="C330" s="10"/>
      <c r="D330" s="10"/>
      <c r="E330" s="10"/>
      <c r="F330" s="10"/>
      <c r="G330" s="10"/>
      <c r="H330" s="10"/>
      <c r="I330" s="10"/>
      <c r="J330" s="10"/>
      <c r="K330" s="10"/>
      <c r="L330" s="10"/>
      <c r="M330" s="10"/>
      <c r="N330" s="10"/>
      <c r="O330" s="10"/>
      <c r="P330" s="10"/>
      <c r="Q330" s="10"/>
      <c r="R330" s="10"/>
    </row>
    <row r="331" spans="2:18" x14ac:dyDescent="0.25">
      <c r="B331" s="10"/>
      <c r="C331" s="10"/>
      <c r="D331" s="10"/>
      <c r="E331" s="10"/>
      <c r="F331" s="10"/>
      <c r="G331" s="10"/>
      <c r="H331" s="10"/>
      <c r="I331" s="10"/>
      <c r="J331" s="10"/>
      <c r="K331" s="10"/>
      <c r="L331" s="10"/>
      <c r="M331" s="10"/>
      <c r="N331" s="10"/>
      <c r="O331" s="10"/>
      <c r="P331" s="10"/>
      <c r="Q331" s="10"/>
      <c r="R331" s="10"/>
    </row>
    <row r="332" spans="2:18" x14ac:dyDescent="0.25">
      <c r="B332" s="10"/>
      <c r="C332" s="10"/>
      <c r="D332" s="10"/>
      <c r="E332" s="10"/>
      <c r="F332" s="10"/>
      <c r="G332" s="10"/>
      <c r="H332" s="10"/>
      <c r="I332" s="10"/>
      <c r="J332" s="10"/>
      <c r="K332" s="10"/>
      <c r="L332" s="10"/>
      <c r="M332" s="10"/>
      <c r="N332" s="10"/>
      <c r="O332" s="10"/>
      <c r="P332" s="10"/>
      <c r="Q332" s="10"/>
      <c r="R332" s="10"/>
    </row>
    <row r="333" spans="2:18" x14ac:dyDescent="0.25">
      <c r="B333" s="10"/>
      <c r="C333" s="10"/>
      <c r="D333" s="10"/>
      <c r="E333" s="10"/>
      <c r="F333" s="10"/>
      <c r="G333" s="10"/>
      <c r="H333" s="10"/>
      <c r="I333" s="10"/>
      <c r="J333" s="10"/>
      <c r="K333" s="10"/>
      <c r="L333" s="10"/>
      <c r="M333" s="10"/>
      <c r="N333" s="10"/>
      <c r="O333" s="10"/>
      <c r="P333" s="10"/>
      <c r="Q333" s="10"/>
      <c r="R333" s="10"/>
    </row>
    <row r="334" spans="2:18" x14ac:dyDescent="0.25">
      <c r="B334" s="10"/>
      <c r="C334" s="10"/>
      <c r="D334" s="10"/>
      <c r="E334" s="10"/>
      <c r="F334" s="10"/>
      <c r="G334" s="10"/>
      <c r="H334" s="10"/>
      <c r="I334" s="10"/>
      <c r="J334" s="10"/>
      <c r="K334" s="10"/>
      <c r="L334" s="10"/>
      <c r="M334" s="10"/>
      <c r="N334" s="10"/>
      <c r="O334" s="10"/>
      <c r="P334" s="10"/>
      <c r="Q334" s="10"/>
      <c r="R334" s="10"/>
    </row>
    <row r="335" spans="2:18" x14ac:dyDescent="0.25">
      <c r="B335" s="10"/>
      <c r="C335" s="10"/>
      <c r="D335" s="10"/>
      <c r="E335" s="10"/>
      <c r="F335" s="10"/>
      <c r="G335" s="10"/>
      <c r="H335" s="10"/>
      <c r="I335" s="10"/>
      <c r="J335" s="10"/>
      <c r="K335" s="10"/>
      <c r="L335" s="10"/>
      <c r="M335" s="10"/>
      <c r="N335" s="10"/>
      <c r="O335" s="10"/>
      <c r="P335" s="10"/>
      <c r="Q335" s="10"/>
      <c r="R335" s="10"/>
    </row>
    <row r="336" spans="2:18" x14ac:dyDescent="0.25">
      <c r="B336" s="10"/>
      <c r="C336" s="10"/>
      <c r="D336" s="10"/>
      <c r="E336" s="10"/>
      <c r="F336" s="10"/>
      <c r="G336" s="10"/>
      <c r="H336" s="10"/>
      <c r="I336" s="10"/>
      <c r="J336" s="10"/>
      <c r="K336" s="10"/>
      <c r="L336" s="10"/>
      <c r="M336" s="10"/>
      <c r="N336" s="10"/>
      <c r="O336" s="10"/>
      <c r="P336" s="10"/>
      <c r="Q336" s="10"/>
      <c r="R336" s="10"/>
    </row>
    <row r="337" spans="2:18" x14ac:dyDescent="0.25">
      <c r="B337" s="10"/>
      <c r="C337" s="10"/>
      <c r="D337" s="10"/>
      <c r="E337" s="10"/>
      <c r="F337" s="10"/>
      <c r="G337" s="10"/>
      <c r="H337" s="10"/>
      <c r="I337" s="10"/>
      <c r="J337" s="10"/>
      <c r="K337" s="10"/>
      <c r="L337" s="10"/>
      <c r="M337" s="10"/>
      <c r="N337" s="10"/>
      <c r="O337" s="10"/>
      <c r="P337" s="10"/>
      <c r="Q337" s="10"/>
      <c r="R337" s="10"/>
    </row>
    <row r="338" spans="2:18" x14ac:dyDescent="0.25">
      <c r="B338" s="10"/>
      <c r="C338" s="10"/>
      <c r="D338" s="10"/>
      <c r="E338" s="10"/>
      <c r="F338" s="10"/>
      <c r="G338" s="10"/>
      <c r="H338" s="10"/>
      <c r="I338" s="10"/>
      <c r="J338" s="10"/>
      <c r="K338" s="10"/>
      <c r="L338" s="10"/>
      <c r="M338" s="10"/>
      <c r="N338" s="10"/>
      <c r="O338" s="10"/>
      <c r="P338" s="10"/>
      <c r="Q338" s="10"/>
      <c r="R338" s="10"/>
    </row>
    <row r="339" spans="2:18" x14ac:dyDescent="0.25">
      <c r="B339" s="10"/>
      <c r="C339" s="10"/>
      <c r="D339" s="10"/>
      <c r="E339" s="10"/>
      <c r="F339" s="10"/>
      <c r="G339" s="10"/>
      <c r="H339" s="10"/>
      <c r="I339" s="10"/>
      <c r="J339" s="10"/>
      <c r="K339" s="10"/>
      <c r="L339" s="10"/>
      <c r="M339" s="10"/>
      <c r="N339" s="10"/>
      <c r="O339" s="10"/>
      <c r="P339" s="10"/>
      <c r="Q339" s="10"/>
      <c r="R339" s="10"/>
    </row>
    <row r="340" spans="2:18" x14ac:dyDescent="0.25">
      <c r="B340" s="10"/>
      <c r="C340" s="10"/>
      <c r="D340" s="10"/>
      <c r="E340" s="10"/>
      <c r="F340" s="10"/>
      <c r="G340" s="10"/>
      <c r="H340" s="10"/>
      <c r="I340" s="10"/>
      <c r="J340" s="10"/>
      <c r="K340" s="10"/>
      <c r="L340" s="10"/>
      <c r="M340" s="10"/>
      <c r="N340" s="10"/>
      <c r="O340" s="10"/>
      <c r="P340" s="10"/>
      <c r="Q340" s="10"/>
      <c r="R340" s="10"/>
    </row>
    <row r="341" spans="2:18" x14ac:dyDescent="0.25">
      <c r="B341" s="10"/>
      <c r="C341" s="10"/>
      <c r="D341" s="10"/>
      <c r="E341" s="10"/>
      <c r="F341" s="10"/>
      <c r="G341" s="10"/>
      <c r="H341" s="10"/>
      <c r="I341" s="10"/>
      <c r="J341" s="10"/>
      <c r="K341" s="10"/>
      <c r="L341" s="10"/>
      <c r="M341" s="10"/>
      <c r="N341" s="10"/>
      <c r="O341" s="10"/>
      <c r="P341" s="10"/>
      <c r="Q341" s="10"/>
      <c r="R341" s="10"/>
    </row>
    <row r="342" spans="2:18" x14ac:dyDescent="0.25">
      <c r="B342" s="10"/>
      <c r="C342" s="10"/>
      <c r="D342" s="10"/>
      <c r="E342" s="10"/>
      <c r="F342" s="10"/>
      <c r="G342" s="10"/>
      <c r="H342" s="10"/>
      <c r="I342" s="10"/>
      <c r="J342" s="10"/>
      <c r="K342" s="10"/>
      <c r="L342" s="10"/>
      <c r="M342" s="10"/>
      <c r="N342" s="10"/>
      <c r="O342" s="10"/>
      <c r="P342" s="10"/>
      <c r="Q342" s="10"/>
      <c r="R342" s="10"/>
    </row>
    <row r="343" spans="2:18" x14ac:dyDescent="0.25">
      <c r="B343" s="10"/>
      <c r="C343" s="10"/>
      <c r="D343" s="10"/>
      <c r="E343" s="10"/>
      <c r="F343" s="10"/>
      <c r="G343" s="10"/>
      <c r="H343" s="10"/>
      <c r="I343" s="10"/>
      <c r="J343" s="10"/>
      <c r="K343" s="10"/>
      <c r="L343" s="10"/>
      <c r="M343" s="10"/>
      <c r="N343" s="10"/>
      <c r="O343" s="10"/>
      <c r="P343" s="10"/>
      <c r="Q343" s="10"/>
      <c r="R343" s="10"/>
    </row>
    <row r="344" spans="2:18" x14ac:dyDescent="0.25">
      <c r="B344" s="10"/>
      <c r="C344" s="10"/>
      <c r="D344" s="10"/>
      <c r="E344" s="10"/>
      <c r="F344" s="10"/>
      <c r="G344" s="10"/>
      <c r="H344" s="10"/>
      <c r="I344" s="10"/>
      <c r="J344" s="10"/>
      <c r="K344" s="10"/>
      <c r="L344" s="10"/>
      <c r="M344" s="10"/>
      <c r="N344" s="10"/>
      <c r="O344" s="10"/>
      <c r="P344" s="10"/>
      <c r="Q344" s="10"/>
      <c r="R344" s="10"/>
    </row>
    <row r="345" spans="2:18" x14ac:dyDescent="0.25">
      <c r="B345" s="10"/>
      <c r="C345" s="10"/>
      <c r="D345" s="10"/>
      <c r="E345" s="10"/>
      <c r="F345" s="10"/>
      <c r="G345" s="10"/>
      <c r="H345" s="10"/>
      <c r="I345" s="10"/>
      <c r="J345" s="10"/>
      <c r="K345" s="10"/>
      <c r="L345" s="10"/>
      <c r="M345" s="10"/>
      <c r="N345" s="10"/>
      <c r="O345" s="10"/>
      <c r="P345" s="10"/>
      <c r="Q345" s="10"/>
      <c r="R345" s="10"/>
    </row>
    <row r="346" spans="2:18" x14ac:dyDescent="0.25">
      <c r="B346" s="10"/>
      <c r="C346" s="10"/>
      <c r="D346" s="10"/>
      <c r="E346" s="10"/>
      <c r="F346" s="10"/>
      <c r="G346" s="10"/>
      <c r="H346" s="10"/>
      <c r="I346" s="10"/>
      <c r="J346" s="10"/>
      <c r="K346" s="10"/>
      <c r="L346" s="10"/>
      <c r="M346" s="10"/>
      <c r="N346" s="10"/>
      <c r="O346" s="10"/>
      <c r="P346" s="10"/>
      <c r="Q346" s="10"/>
      <c r="R346" s="10"/>
    </row>
    <row r="347" spans="2:18" x14ac:dyDescent="0.25">
      <c r="B347" s="10"/>
      <c r="C347" s="10"/>
      <c r="D347" s="10"/>
      <c r="E347" s="10"/>
      <c r="F347" s="10"/>
      <c r="G347" s="10"/>
      <c r="H347" s="10"/>
      <c r="I347" s="10"/>
      <c r="J347" s="10"/>
      <c r="K347" s="10"/>
      <c r="L347" s="10"/>
      <c r="M347" s="10"/>
      <c r="N347" s="10"/>
      <c r="O347" s="10"/>
      <c r="P347" s="10"/>
      <c r="Q347" s="10"/>
      <c r="R347" s="10"/>
    </row>
    <row r="348" spans="2:18" x14ac:dyDescent="0.25">
      <c r="B348" s="10"/>
      <c r="C348" s="10"/>
      <c r="D348" s="10"/>
      <c r="E348" s="10"/>
      <c r="F348" s="10"/>
      <c r="G348" s="10"/>
      <c r="H348" s="10"/>
      <c r="I348" s="10"/>
      <c r="J348" s="10"/>
      <c r="K348" s="10"/>
      <c r="L348" s="10"/>
      <c r="M348" s="10"/>
      <c r="N348" s="10"/>
      <c r="O348" s="10"/>
      <c r="P348" s="10"/>
      <c r="Q348" s="10"/>
      <c r="R348" s="10"/>
    </row>
    <row r="349" spans="2:18" x14ac:dyDescent="0.25">
      <c r="B349" s="10"/>
      <c r="C349" s="10"/>
      <c r="D349" s="10"/>
      <c r="E349" s="10"/>
      <c r="F349" s="10"/>
      <c r="G349" s="10"/>
      <c r="H349" s="10"/>
      <c r="I349" s="10"/>
      <c r="J349" s="10"/>
      <c r="K349" s="10"/>
      <c r="L349" s="10"/>
      <c r="M349" s="10"/>
      <c r="N349" s="10"/>
      <c r="O349" s="10"/>
      <c r="P349" s="10"/>
      <c r="Q349" s="10"/>
      <c r="R349" s="10"/>
    </row>
    <row r="350" spans="2:18" x14ac:dyDescent="0.25">
      <c r="B350" s="10"/>
      <c r="C350" s="10"/>
      <c r="D350" s="10"/>
      <c r="E350" s="10"/>
      <c r="F350" s="10"/>
      <c r="G350" s="10"/>
      <c r="H350" s="10"/>
      <c r="I350" s="10"/>
      <c r="J350" s="10"/>
      <c r="K350" s="10"/>
      <c r="L350" s="10"/>
      <c r="M350" s="10"/>
      <c r="N350" s="10"/>
      <c r="O350" s="10"/>
      <c r="P350" s="10"/>
      <c r="Q350" s="10"/>
      <c r="R350" s="10"/>
    </row>
    <row r="351" spans="2:18" x14ac:dyDescent="0.25">
      <c r="B351" s="10"/>
      <c r="C351" s="10"/>
      <c r="D351" s="10"/>
      <c r="E351" s="10"/>
      <c r="F351" s="10"/>
      <c r="G351" s="10"/>
      <c r="H351" s="10"/>
      <c r="I351" s="10"/>
      <c r="J351" s="10"/>
      <c r="K351" s="10"/>
      <c r="L351" s="10"/>
      <c r="M351" s="10"/>
      <c r="N351" s="10"/>
      <c r="O351" s="10"/>
      <c r="P351" s="10"/>
      <c r="Q351" s="10"/>
      <c r="R351" s="10"/>
    </row>
    <row r="352" spans="2:18" x14ac:dyDescent="0.25">
      <c r="B352" s="10"/>
      <c r="C352" s="10"/>
      <c r="D352" s="10"/>
      <c r="E352" s="10"/>
      <c r="F352" s="10"/>
      <c r="G352" s="10"/>
      <c r="H352" s="10"/>
      <c r="I352" s="10"/>
      <c r="J352" s="10"/>
      <c r="K352" s="10"/>
      <c r="L352" s="10"/>
      <c r="M352" s="10"/>
      <c r="N352" s="10"/>
      <c r="O352" s="10"/>
      <c r="P352" s="10"/>
      <c r="Q352" s="10"/>
      <c r="R352" s="10"/>
    </row>
    <row r="353" spans="2:18" x14ac:dyDescent="0.25">
      <c r="B353" s="10"/>
      <c r="C353" s="10"/>
      <c r="D353" s="10"/>
      <c r="E353" s="10"/>
      <c r="F353" s="10"/>
      <c r="G353" s="10"/>
      <c r="H353" s="10"/>
      <c r="I353" s="10"/>
      <c r="J353" s="10"/>
      <c r="K353" s="10"/>
      <c r="L353" s="10"/>
      <c r="M353" s="10"/>
      <c r="N353" s="10"/>
      <c r="O353" s="10"/>
      <c r="P353" s="10"/>
      <c r="Q353" s="10"/>
      <c r="R353" s="10"/>
    </row>
    <row r="354" spans="2:18" x14ac:dyDescent="0.25">
      <c r="B354" s="10"/>
      <c r="C354" s="10"/>
      <c r="D354" s="10"/>
      <c r="E354" s="10"/>
      <c r="F354" s="10"/>
      <c r="G354" s="10"/>
      <c r="H354" s="10"/>
      <c r="I354" s="10"/>
      <c r="J354" s="10"/>
      <c r="K354" s="10"/>
      <c r="L354" s="10"/>
      <c r="M354" s="10"/>
      <c r="N354" s="10"/>
      <c r="O354" s="10"/>
      <c r="P354" s="10"/>
      <c r="Q354" s="10"/>
      <c r="R354" s="10"/>
    </row>
    <row r="355" spans="2:18" x14ac:dyDescent="0.25">
      <c r="B355" s="10"/>
      <c r="C355" s="10"/>
      <c r="D355" s="10"/>
      <c r="E355" s="10"/>
      <c r="F355" s="10"/>
      <c r="G355" s="10"/>
      <c r="H355" s="10"/>
      <c r="I355" s="10"/>
      <c r="J355" s="10"/>
      <c r="K355" s="10"/>
      <c r="L355" s="10"/>
      <c r="M355" s="10"/>
      <c r="N355" s="10"/>
      <c r="O355" s="10"/>
      <c r="P355" s="10"/>
      <c r="Q355" s="10"/>
      <c r="R355" s="10"/>
    </row>
    <row r="356" spans="2:18" x14ac:dyDescent="0.25">
      <c r="B356" s="10"/>
      <c r="C356" s="10"/>
      <c r="D356" s="10"/>
      <c r="E356" s="10"/>
      <c r="F356" s="10"/>
      <c r="G356" s="10"/>
      <c r="H356" s="10"/>
      <c r="I356" s="10"/>
      <c r="J356" s="10"/>
      <c r="K356" s="10"/>
      <c r="L356" s="10"/>
      <c r="M356" s="10"/>
      <c r="N356" s="10"/>
      <c r="O356" s="10"/>
      <c r="P356" s="10"/>
      <c r="Q356" s="10"/>
      <c r="R356" s="10"/>
    </row>
    <row r="357" spans="2:18" x14ac:dyDescent="0.25">
      <c r="B357" s="10"/>
      <c r="C357" s="10"/>
      <c r="D357" s="10"/>
      <c r="E357" s="10"/>
      <c r="F357" s="10"/>
      <c r="G357" s="10"/>
      <c r="H357" s="10"/>
      <c r="I357" s="10"/>
      <c r="J357" s="10"/>
      <c r="K357" s="10"/>
      <c r="L357" s="10"/>
      <c r="M357" s="10"/>
      <c r="N357" s="10"/>
      <c r="O357" s="10"/>
      <c r="P357" s="10"/>
      <c r="Q357" s="10"/>
      <c r="R357" s="10"/>
    </row>
    <row r="358" spans="2:18" x14ac:dyDescent="0.25">
      <c r="B358" s="10"/>
      <c r="C358" s="10"/>
      <c r="D358" s="10"/>
      <c r="E358" s="10"/>
      <c r="F358" s="10"/>
      <c r="G358" s="10"/>
      <c r="H358" s="10"/>
      <c r="I358" s="10"/>
      <c r="J358" s="10"/>
      <c r="K358" s="10"/>
      <c r="L358" s="10"/>
      <c r="M358" s="10"/>
      <c r="N358" s="10"/>
      <c r="O358" s="10"/>
      <c r="P358" s="10"/>
      <c r="Q358" s="10"/>
      <c r="R358" s="10"/>
    </row>
    <row r="359" spans="2:18" x14ac:dyDescent="0.25">
      <c r="B359" s="10"/>
      <c r="C359" s="10"/>
      <c r="D359" s="10"/>
      <c r="E359" s="10"/>
      <c r="F359" s="10"/>
      <c r="G359" s="10"/>
      <c r="H359" s="10"/>
      <c r="I359" s="10"/>
      <c r="J359" s="10"/>
      <c r="K359" s="10"/>
      <c r="L359" s="10"/>
      <c r="M359" s="10"/>
      <c r="N359" s="10"/>
      <c r="O359" s="10"/>
      <c r="P359" s="10"/>
      <c r="Q359" s="10"/>
      <c r="R359" s="10"/>
    </row>
    <row r="360" spans="2:18" x14ac:dyDescent="0.25">
      <c r="B360" s="10"/>
      <c r="C360" s="10"/>
      <c r="D360" s="10"/>
      <c r="E360" s="10"/>
      <c r="F360" s="10"/>
      <c r="G360" s="10"/>
      <c r="H360" s="10"/>
      <c r="I360" s="10"/>
      <c r="J360" s="10"/>
      <c r="K360" s="10"/>
      <c r="L360" s="10"/>
      <c r="M360" s="10"/>
      <c r="N360" s="10"/>
      <c r="O360" s="10"/>
      <c r="P360" s="10"/>
      <c r="Q360" s="10"/>
      <c r="R360" s="10"/>
    </row>
    <row r="361" spans="2:18" x14ac:dyDescent="0.25">
      <c r="B361" s="10"/>
      <c r="C361" s="10"/>
      <c r="D361" s="10"/>
      <c r="E361" s="10"/>
      <c r="F361" s="10"/>
      <c r="G361" s="10"/>
      <c r="H361" s="10"/>
      <c r="I361" s="10"/>
      <c r="J361" s="10"/>
      <c r="K361" s="10"/>
      <c r="L361" s="10"/>
      <c r="M361" s="10"/>
      <c r="N361" s="10"/>
      <c r="O361" s="10"/>
      <c r="P361" s="10"/>
      <c r="Q361" s="10"/>
      <c r="R361" s="10"/>
    </row>
    <row r="362" spans="2:18" x14ac:dyDescent="0.25">
      <c r="B362" s="10"/>
      <c r="C362" s="10"/>
      <c r="D362" s="10"/>
      <c r="E362" s="10"/>
      <c r="F362" s="10"/>
      <c r="G362" s="10"/>
      <c r="H362" s="10"/>
      <c r="I362" s="10"/>
      <c r="J362" s="10"/>
      <c r="K362" s="10"/>
      <c r="L362" s="10"/>
      <c r="M362" s="10"/>
      <c r="N362" s="10"/>
      <c r="O362" s="10"/>
      <c r="P362" s="10"/>
      <c r="Q362" s="10"/>
      <c r="R362" s="10"/>
    </row>
    <row r="363" spans="2:18" x14ac:dyDescent="0.25">
      <c r="B363" s="10"/>
      <c r="C363" s="10"/>
      <c r="D363" s="10"/>
      <c r="E363" s="10"/>
      <c r="F363" s="10"/>
      <c r="G363" s="10"/>
      <c r="H363" s="10"/>
      <c r="I363" s="10"/>
      <c r="J363" s="10"/>
      <c r="K363" s="10"/>
      <c r="L363" s="10"/>
      <c r="M363" s="10"/>
      <c r="N363" s="10"/>
      <c r="O363" s="10"/>
      <c r="P363" s="10"/>
      <c r="Q363" s="10"/>
      <c r="R363" s="10"/>
    </row>
    <row r="364" spans="2:18" x14ac:dyDescent="0.25">
      <c r="B364" s="10"/>
      <c r="C364" s="10"/>
      <c r="D364" s="10"/>
      <c r="E364" s="10"/>
      <c r="F364" s="10"/>
      <c r="G364" s="10"/>
      <c r="H364" s="10"/>
      <c r="I364" s="10"/>
      <c r="J364" s="10"/>
      <c r="K364" s="10"/>
      <c r="L364" s="10"/>
      <c r="M364" s="10"/>
      <c r="N364" s="10"/>
      <c r="O364" s="10"/>
      <c r="P364" s="10"/>
      <c r="Q364" s="10"/>
      <c r="R364" s="10"/>
    </row>
    <row r="365" spans="2:18" x14ac:dyDescent="0.25">
      <c r="B365" s="10"/>
      <c r="C365" s="10"/>
      <c r="D365" s="10"/>
      <c r="E365" s="10"/>
      <c r="F365" s="10"/>
      <c r="G365" s="10"/>
      <c r="H365" s="10"/>
      <c r="I365" s="10"/>
      <c r="J365" s="10"/>
      <c r="K365" s="10"/>
      <c r="L365" s="10"/>
      <c r="M365" s="10"/>
      <c r="N365" s="10"/>
      <c r="O365" s="10"/>
      <c r="P365" s="10"/>
      <c r="Q365" s="10"/>
      <c r="R365" s="10"/>
    </row>
    <row r="366" spans="2:18" x14ac:dyDescent="0.25">
      <c r="B366" s="10"/>
      <c r="C366" s="10"/>
      <c r="D366" s="10"/>
      <c r="E366" s="10"/>
      <c r="F366" s="10"/>
      <c r="G366" s="10"/>
      <c r="H366" s="10"/>
      <c r="I366" s="10"/>
      <c r="J366" s="10"/>
      <c r="K366" s="10"/>
      <c r="L366" s="10"/>
      <c r="M366" s="10"/>
      <c r="N366" s="10"/>
      <c r="O366" s="10"/>
      <c r="P366" s="10"/>
      <c r="Q366" s="10"/>
      <c r="R366" s="10"/>
    </row>
    <row r="367" spans="2:18" x14ac:dyDescent="0.25">
      <c r="B367" s="10"/>
      <c r="C367" s="10"/>
      <c r="D367" s="10"/>
      <c r="E367" s="10"/>
      <c r="F367" s="10"/>
      <c r="G367" s="10"/>
      <c r="H367" s="10"/>
      <c r="I367" s="10"/>
      <c r="J367" s="10"/>
      <c r="K367" s="10"/>
      <c r="L367" s="10"/>
      <c r="M367" s="10"/>
      <c r="N367" s="10"/>
      <c r="O367" s="10"/>
      <c r="P367" s="10"/>
      <c r="Q367" s="10"/>
      <c r="R367" s="10"/>
    </row>
    <row r="368" spans="2:18" x14ac:dyDescent="0.25">
      <c r="B368" s="10"/>
      <c r="C368" s="10"/>
      <c r="D368" s="10"/>
      <c r="E368" s="10"/>
      <c r="F368" s="10"/>
      <c r="G368" s="10"/>
      <c r="H368" s="10"/>
      <c r="I368" s="10"/>
      <c r="J368" s="10"/>
      <c r="K368" s="10"/>
      <c r="L368" s="10"/>
      <c r="M368" s="10"/>
      <c r="N368" s="10"/>
      <c r="O368" s="10"/>
      <c r="P368" s="10"/>
      <c r="Q368" s="10"/>
      <c r="R368" s="10"/>
    </row>
    <row r="369" spans="2:18" x14ac:dyDescent="0.25">
      <c r="B369" s="10"/>
      <c r="C369" s="10"/>
      <c r="D369" s="10"/>
      <c r="E369" s="10"/>
      <c r="F369" s="10"/>
      <c r="G369" s="10"/>
      <c r="H369" s="10"/>
      <c r="I369" s="10"/>
      <c r="J369" s="10"/>
      <c r="K369" s="10"/>
      <c r="L369" s="10"/>
      <c r="M369" s="10"/>
      <c r="N369" s="10"/>
      <c r="O369" s="10"/>
      <c r="P369" s="10"/>
      <c r="Q369" s="10"/>
      <c r="R369" s="10"/>
    </row>
    <row r="370" spans="2:18" x14ac:dyDescent="0.25">
      <c r="B370" s="10"/>
      <c r="C370" s="10"/>
      <c r="D370" s="10"/>
      <c r="E370" s="10"/>
      <c r="F370" s="10"/>
      <c r="G370" s="10"/>
      <c r="H370" s="10"/>
      <c r="I370" s="10"/>
      <c r="J370" s="10"/>
      <c r="K370" s="10"/>
      <c r="L370" s="10"/>
      <c r="M370" s="10"/>
      <c r="N370" s="10"/>
      <c r="O370" s="10"/>
      <c r="P370" s="10"/>
      <c r="Q370" s="10"/>
      <c r="R370" s="10"/>
    </row>
    <row r="371" spans="2:18" x14ac:dyDescent="0.25">
      <c r="B371" s="10"/>
      <c r="C371" s="10"/>
      <c r="D371" s="10"/>
      <c r="E371" s="10"/>
      <c r="F371" s="10"/>
      <c r="G371" s="10"/>
      <c r="H371" s="10"/>
      <c r="I371" s="10"/>
      <c r="J371" s="10"/>
      <c r="K371" s="10"/>
      <c r="L371" s="10"/>
      <c r="M371" s="10"/>
      <c r="N371" s="10"/>
      <c r="O371" s="10"/>
      <c r="P371" s="10"/>
      <c r="Q371" s="10"/>
      <c r="R371" s="10"/>
    </row>
    <row r="372" spans="2:18" x14ac:dyDescent="0.25">
      <c r="B372" s="10"/>
      <c r="C372" s="10"/>
      <c r="D372" s="10"/>
      <c r="E372" s="10"/>
      <c r="F372" s="10"/>
      <c r="G372" s="10"/>
      <c r="H372" s="10"/>
      <c r="I372" s="10"/>
      <c r="J372" s="10"/>
      <c r="K372" s="10"/>
      <c r="L372" s="10"/>
      <c r="M372" s="10"/>
      <c r="N372" s="10"/>
      <c r="O372" s="10"/>
      <c r="P372" s="10"/>
      <c r="Q372" s="10"/>
      <c r="R372" s="10"/>
    </row>
    <row r="373" spans="2:18" x14ac:dyDescent="0.25">
      <c r="B373" s="10"/>
      <c r="C373" s="10"/>
      <c r="D373" s="10"/>
      <c r="E373" s="10"/>
      <c r="F373" s="10"/>
      <c r="G373" s="10"/>
      <c r="H373" s="10"/>
      <c r="I373" s="10"/>
      <c r="J373" s="10"/>
      <c r="K373" s="10"/>
      <c r="L373" s="10"/>
      <c r="M373" s="10"/>
      <c r="N373" s="10"/>
      <c r="O373" s="10"/>
      <c r="P373" s="10"/>
      <c r="Q373" s="10"/>
      <c r="R373" s="10"/>
    </row>
    <row r="374" spans="2:18" x14ac:dyDescent="0.25">
      <c r="B374" s="10"/>
      <c r="C374" s="10"/>
      <c r="D374" s="10"/>
      <c r="E374" s="10"/>
      <c r="F374" s="10"/>
      <c r="G374" s="10"/>
      <c r="H374" s="10"/>
      <c r="I374" s="10"/>
      <c r="J374" s="10"/>
      <c r="K374" s="10"/>
      <c r="L374" s="10"/>
      <c r="M374" s="10"/>
      <c r="N374" s="10"/>
      <c r="O374" s="10"/>
      <c r="P374" s="10"/>
      <c r="Q374" s="10"/>
      <c r="R374" s="10"/>
    </row>
    <row r="375" spans="2:18" x14ac:dyDescent="0.25">
      <c r="B375" s="10"/>
      <c r="C375" s="10"/>
      <c r="D375" s="10"/>
      <c r="E375" s="10"/>
      <c r="F375" s="10"/>
      <c r="G375" s="10"/>
      <c r="H375" s="10"/>
      <c r="I375" s="10"/>
      <c r="J375" s="10"/>
      <c r="K375" s="10"/>
      <c r="L375" s="10"/>
      <c r="M375" s="10"/>
      <c r="N375" s="10"/>
      <c r="O375" s="10"/>
      <c r="P375" s="10"/>
      <c r="Q375" s="10"/>
      <c r="R375" s="10"/>
    </row>
    <row r="376" spans="2:18" x14ac:dyDescent="0.25">
      <c r="B376" s="10"/>
      <c r="C376" s="10"/>
      <c r="D376" s="10"/>
      <c r="E376" s="10"/>
      <c r="F376" s="10"/>
      <c r="G376" s="10"/>
      <c r="H376" s="10"/>
      <c r="I376" s="10"/>
      <c r="J376" s="10"/>
      <c r="K376" s="10"/>
      <c r="L376" s="10"/>
      <c r="M376" s="10"/>
      <c r="N376" s="10"/>
      <c r="O376" s="10"/>
      <c r="P376" s="10"/>
      <c r="Q376" s="10"/>
      <c r="R376" s="10"/>
    </row>
    <row r="377" spans="2:18" x14ac:dyDescent="0.25">
      <c r="B377" s="10"/>
      <c r="C377" s="10"/>
      <c r="D377" s="10"/>
      <c r="E377" s="10"/>
      <c r="F377" s="10"/>
      <c r="G377" s="10"/>
      <c r="H377" s="10"/>
      <c r="I377" s="10"/>
      <c r="J377" s="10"/>
      <c r="K377" s="10"/>
      <c r="L377" s="10"/>
      <c r="M377" s="10"/>
      <c r="N377" s="10"/>
      <c r="O377" s="10"/>
      <c r="P377" s="10"/>
      <c r="Q377" s="10"/>
      <c r="R377" s="10"/>
    </row>
    <row r="378" spans="2:18" x14ac:dyDescent="0.25">
      <c r="B378" s="10"/>
      <c r="C378" s="10"/>
      <c r="D378" s="10"/>
      <c r="E378" s="10"/>
      <c r="F378" s="10"/>
      <c r="G378" s="10"/>
      <c r="H378" s="10"/>
      <c r="I378" s="10"/>
      <c r="J378" s="10"/>
      <c r="K378" s="10"/>
      <c r="L378" s="10"/>
      <c r="M378" s="10"/>
      <c r="N378" s="10"/>
      <c r="O378" s="10"/>
      <c r="P378" s="10"/>
      <c r="Q378" s="10"/>
      <c r="R378" s="10"/>
    </row>
    <row r="379" spans="2:18" x14ac:dyDescent="0.25">
      <c r="B379" s="10"/>
      <c r="C379" s="10"/>
      <c r="D379" s="10"/>
      <c r="E379" s="10"/>
      <c r="F379" s="10"/>
      <c r="G379" s="10"/>
      <c r="H379" s="10"/>
      <c r="I379" s="10"/>
      <c r="J379" s="10"/>
      <c r="K379" s="10"/>
      <c r="L379" s="10"/>
      <c r="M379" s="10"/>
      <c r="N379" s="10"/>
      <c r="O379" s="10"/>
      <c r="P379" s="10"/>
      <c r="Q379" s="10"/>
      <c r="R379" s="10"/>
    </row>
    <row r="380" spans="2:18" x14ac:dyDescent="0.25">
      <c r="B380" s="10"/>
      <c r="C380" s="10"/>
      <c r="D380" s="10"/>
      <c r="E380" s="10"/>
      <c r="F380" s="10"/>
      <c r="G380" s="10"/>
      <c r="H380" s="10"/>
      <c r="I380" s="10"/>
      <c r="J380" s="10"/>
      <c r="K380" s="10"/>
      <c r="L380" s="10"/>
      <c r="M380" s="10"/>
      <c r="N380" s="10"/>
      <c r="O380" s="10"/>
      <c r="P380" s="10"/>
      <c r="Q380" s="10"/>
      <c r="R380" s="10"/>
    </row>
    <row r="381" spans="2:18" x14ac:dyDescent="0.25">
      <c r="B381" s="10"/>
      <c r="C381" s="10"/>
      <c r="D381" s="10"/>
      <c r="E381" s="10"/>
      <c r="F381" s="10"/>
      <c r="G381" s="10"/>
      <c r="H381" s="10"/>
      <c r="I381" s="10"/>
      <c r="J381" s="10"/>
      <c r="K381" s="10"/>
      <c r="L381" s="10"/>
      <c r="M381" s="10"/>
      <c r="N381" s="10"/>
      <c r="O381" s="10"/>
      <c r="P381" s="10"/>
      <c r="Q381" s="10"/>
      <c r="R381" s="10"/>
    </row>
    <row r="382" spans="2:18" x14ac:dyDescent="0.25">
      <c r="B382" s="10"/>
      <c r="C382" s="10"/>
      <c r="D382" s="10"/>
      <c r="E382" s="10"/>
      <c r="F382" s="10"/>
      <c r="G382" s="10"/>
      <c r="H382" s="10"/>
      <c r="I382" s="10"/>
      <c r="J382" s="10"/>
      <c r="K382" s="10"/>
      <c r="L382" s="10"/>
      <c r="M382" s="10"/>
      <c r="N382" s="10"/>
      <c r="O382" s="10"/>
      <c r="P382" s="10"/>
      <c r="Q382" s="10"/>
      <c r="R382" s="10"/>
    </row>
    <row r="383" spans="2:18" x14ac:dyDescent="0.25">
      <c r="B383" s="10"/>
      <c r="C383" s="10"/>
      <c r="D383" s="10"/>
      <c r="E383" s="10"/>
      <c r="F383" s="10"/>
      <c r="G383" s="10"/>
      <c r="H383" s="10"/>
      <c r="I383" s="10"/>
      <c r="J383" s="10"/>
      <c r="K383" s="10"/>
      <c r="L383" s="10"/>
      <c r="M383" s="10"/>
      <c r="N383" s="10"/>
      <c r="O383" s="10"/>
      <c r="P383" s="10"/>
      <c r="Q383" s="10"/>
      <c r="R383" s="10"/>
    </row>
    <row r="384" spans="2:18" x14ac:dyDescent="0.25">
      <c r="B384" s="10"/>
      <c r="C384" s="10"/>
      <c r="D384" s="10"/>
      <c r="E384" s="10"/>
      <c r="F384" s="10"/>
      <c r="G384" s="10"/>
      <c r="H384" s="10"/>
      <c r="I384" s="10"/>
      <c r="J384" s="10"/>
      <c r="K384" s="10"/>
      <c r="L384" s="10"/>
      <c r="M384" s="10"/>
      <c r="N384" s="10"/>
      <c r="O384" s="10"/>
      <c r="P384" s="10"/>
      <c r="Q384" s="10"/>
      <c r="R384" s="10"/>
    </row>
    <row r="385" spans="2:18" x14ac:dyDescent="0.25">
      <c r="B385" s="10"/>
      <c r="C385" s="10"/>
      <c r="D385" s="10"/>
      <c r="E385" s="10"/>
      <c r="F385" s="10"/>
      <c r="G385" s="10"/>
      <c r="H385" s="10"/>
      <c r="I385" s="10"/>
      <c r="J385" s="10"/>
      <c r="K385" s="10"/>
      <c r="L385" s="10"/>
      <c r="M385" s="10"/>
      <c r="N385" s="10"/>
      <c r="O385" s="10"/>
      <c r="P385" s="10"/>
      <c r="Q385" s="10"/>
      <c r="R385" s="10"/>
    </row>
    <row r="386" spans="2:18" x14ac:dyDescent="0.25">
      <c r="B386" s="10"/>
      <c r="C386" s="10"/>
      <c r="D386" s="10"/>
      <c r="E386" s="10"/>
      <c r="F386" s="10"/>
      <c r="G386" s="10"/>
      <c r="H386" s="10"/>
      <c r="I386" s="10"/>
      <c r="J386" s="10"/>
      <c r="K386" s="10"/>
      <c r="L386" s="10"/>
      <c r="M386" s="10"/>
      <c r="N386" s="10"/>
      <c r="O386" s="10"/>
      <c r="P386" s="10"/>
      <c r="Q386" s="10"/>
      <c r="R386" s="10"/>
    </row>
    <row r="387" spans="2:18" x14ac:dyDescent="0.25">
      <c r="B387" s="10"/>
      <c r="C387" s="10"/>
      <c r="D387" s="10"/>
      <c r="E387" s="10"/>
      <c r="F387" s="10"/>
      <c r="G387" s="10"/>
      <c r="H387" s="10"/>
      <c r="I387" s="10"/>
      <c r="J387" s="10"/>
      <c r="K387" s="10"/>
      <c r="L387" s="10"/>
      <c r="M387" s="10"/>
      <c r="N387" s="10"/>
      <c r="O387" s="10"/>
      <c r="P387" s="10"/>
      <c r="Q387" s="10"/>
      <c r="R387" s="10"/>
    </row>
    <row r="388" spans="2:18" x14ac:dyDescent="0.25">
      <c r="B388" s="10"/>
      <c r="C388" s="10"/>
      <c r="D388" s="10"/>
      <c r="E388" s="10"/>
      <c r="F388" s="10"/>
      <c r="G388" s="10"/>
      <c r="H388" s="10"/>
      <c r="I388" s="10"/>
      <c r="J388" s="10"/>
      <c r="K388" s="10"/>
      <c r="L388" s="10"/>
      <c r="M388" s="10"/>
      <c r="N388" s="10"/>
      <c r="O388" s="10"/>
      <c r="P388" s="10"/>
      <c r="Q388" s="10"/>
      <c r="R388" s="10"/>
    </row>
    <row r="389" spans="2:18" x14ac:dyDescent="0.25">
      <c r="B389" s="10"/>
      <c r="C389" s="10"/>
      <c r="D389" s="10"/>
      <c r="E389" s="10"/>
      <c r="F389" s="10"/>
      <c r="G389" s="10"/>
      <c r="H389" s="10"/>
      <c r="I389" s="10"/>
      <c r="J389" s="10"/>
      <c r="K389" s="10"/>
      <c r="L389" s="10"/>
      <c r="M389" s="10"/>
      <c r="N389" s="10"/>
      <c r="O389" s="10"/>
      <c r="P389" s="10"/>
      <c r="Q389" s="10"/>
      <c r="R389" s="10"/>
    </row>
    <row r="390" spans="2:18" x14ac:dyDescent="0.25">
      <c r="B390" s="10"/>
      <c r="C390" s="10"/>
      <c r="D390" s="10"/>
      <c r="E390" s="10"/>
      <c r="F390" s="10"/>
      <c r="G390" s="10"/>
      <c r="H390" s="10"/>
      <c r="I390" s="10"/>
      <c r="J390" s="10"/>
      <c r="K390" s="10"/>
      <c r="L390" s="10"/>
      <c r="M390" s="10"/>
      <c r="N390" s="10"/>
      <c r="O390" s="10"/>
      <c r="P390" s="10"/>
      <c r="Q390" s="10"/>
      <c r="R390" s="10"/>
    </row>
    <row r="391" spans="2:18" x14ac:dyDescent="0.25">
      <c r="B391" s="10"/>
      <c r="C391" s="10"/>
      <c r="D391" s="10"/>
      <c r="E391" s="10"/>
      <c r="F391" s="10"/>
      <c r="G391" s="10"/>
      <c r="H391" s="10"/>
      <c r="I391" s="10"/>
      <c r="J391" s="10"/>
      <c r="K391" s="10"/>
      <c r="L391" s="10"/>
      <c r="M391" s="10"/>
      <c r="N391" s="10"/>
      <c r="O391" s="10"/>
      <c r="P391" s="10"/>
      <c r="Q391" s="10"/>
      <c r="R391" s="10"/>
    </row>
    <row r="392" spans="2:18" x14ac:dyDescent="0.25">
      <c r="B392" s="10"/>
      <c r="C392" s="10"/>
      <c r="D392" s="10"/>
      <c r="E392" s="10"/>
      <c r="F392" s="10"/>
      <c r="G392" s="10"/>
      <c r="H392" s="10"/>
      <c r="I392" s="10"/>
      <c r="J392" s="10"/>
      <c r="K392" s="10"/>
      <c r="L392" s="10"/>
      <c r="M392" s="10"/>
      <c r="N392" s="10"/>
      <c r="O392" s="10"/>
      <c r="P392" s="10"/>
      <c r="Q392" s="10"/>
      <c r="R392" s="10"/>
    </row>
    <row r="393" spans="2:18" x14ac:dyDescent="0.25">
      <c r="B393" s="10"/>
      <c r="C393" s="10"/>
      <c r="D393" s="10"/>
      <c r="E393" s="10"/>
      <c r="F393" s="10"/>
      <c r="G393" s="10"/>
      <c r="H393" s="10"/>
      <c r="I393" s="10"/>
      <c r="J393" s="10"/>
      <c r="K393" s="10"/>
      <c r="L393" s="10"/>
      <c r="M393" s="10"/>
      <c r="N393" s="10"/>
      <c r="O393" s="10"/>
      <c r="P393" s="10"/>
      <c r="Q393" s="10"/>
      <c r="R393" s="10"/>
    </row>
    <row r="394" spans="2:18" x14ac:dyDescent="0.25">
      <c r="B394" s="10"/>
      <c r="C394" s="10"/>
      <c r="D394" s="10"/>
      <c r="E394" s="10"/>
      <c r="F394" s="10"/>
      <c r="G394" s="10"/>
      <c r="H394" s="10"/>
      <c r="I394" s="10"/>
      <c r="J394" s="10"/>
      <c r="K394" s="10"/>
      <c r="L394" s="10"/>
      <c r="M394" s="10"/>
      <c r="N394" s="10"/>
      <c r="O394" s="10"/>
      <c r="P394" s="10"/>
      <c r="Q394" s="10"/>
      <c r="R394" s="10"/>
    </row>
    <row r="395" spans="2:18" x14ac:dyDescent="0.25">
      <c r="B395" s="10"/>
      <c r="C395" s="10"/>
      <c r="D395" s="10"/>
      <c r="E395" s="10"/>
      <c r="F395" s="10"/>
      <c r="G395" s="10"/>
      <c r="H395" s="10"/>
      <c r="I395" s="10"/>
      <c r="J395" s="10"/>
      <c r="K395" s="10"/>
      <c r="L395" s="10"/>
      <c r="M395" s="10"/>
      <c r="N395" s="10"/>
      <c r="O395" s="10"/>
      <c r="P395" s="10"/>
      <c r="Q395" s="10"/>
      <c r="R395" s="10"/>
    </row>
    <row r="396" spans="2:18" x14ac:dyDescent="0.25">
      <c r="B396" s="10"/>
      <c r="C396" s="10"/>
      <c r="D396" s="10"/>
      <c r="E396" s="10"/>
      <c r="F396" s="10"/>
      <c r="G396" s="10"/>
      <c r="H396" s="10"/>
      <c r="I396" s="10"/>
      <c r="J396" s="10"/>
      <c r="K396" s="10"/>
      <c r="L396" s="10"/>
      <c r="M396" s="10"/>
      <c r="N396" s="10"/>
      <c r="O396" s="10"/>
      <c r="P396" s="10"/>
      <c r="Q396" s="10"/>
      <c r="R396" s="10"/>
    </row>
    <row r="397" spans="2:18" x14ac:dyDescent="0.25">
      <c r="B397" s="10"/>
      <c r="C397" s="10"/>
      <c r="D397" s="10"/>
      <c r="E397" s="10"/>
      <c r="F397" s="10"/>
      <c r="G397" s="10"/>
      <c r="H397" s="10"/>
      <c r="I397" s="10"/>
      <c r="J397" s="10"/>
      <c r="K397" s="10"/>
      <c r="L397" s="10"/>
      <c r="M397" s="10"/>
      <c r="N397" s="10"/>
      <c r="O397" s="10"/>
      <c r="P397" s="10"/>
      <c r="Q397" s="10"/>
      <c r="R397" s="10"/>
    </row>
    <row r="398" spans="2:18" x14ac:dyDescent="0.25">
      <c r="B398" s="10"/>
      <c r="C398" s="10"/>
      <c r="D398" s="10"/>
      <c r="E398" s="10"/>
      <c r="F398" s="10"/>
      <c r="G398" s="10"/>
      <c r="H398" s="10"/>
      <c r="I398" s="10"/>
      <c r="J398" s="10"/>
      <c r="K398" s="10"/>
      <c r="L398" s="10"/>
      <c r="M398" s="10"/>
      <c r="N398" s="10"/>
      <c r="O398" s="10"/>
      <c r="P398" s="10"/>
      <c r="Q398" s="10"/>
      <c r="R398" s="10"/>
    </row>
    <row r="399" spans="2:18" x14ac:dyDescent="0.25">
      <c r="B399" s="10"/>
      <c r="C399" s="10"/>
      <c r="D399" s="10"/>
      <c r="E399" s="10"/>
      <c r="F399" s="10"/>
      <c r="G399" s="10"/>
      <c r="H399" s="10"/>
      <c r="I399" s="10"/>
      <c r="J399" s="10"/>
      <c r="K399" s="10"/>
      <c r="L399" s="10"/>
      <c r="M399" s="10"/>
      <c r="N399" s="10"/>
      <c r="O399" s="10"/>
      <c r="P399" s="10"/>
      <c r="Q399" s="10"/>
      <c r="R399" s="10"/>
    </row>
    <row r="400" spans="2:18" x14ac:dyDescent="0.25">
      <c r="B400" s="10"/>
      <c r="C400" s="10"/>
      <c r="D400" s="10"/>
      <c r="E400" s="10"/>
      <c r="F400" s="10"/>
      <c r="G400" s="10"/>
      <c r="H400" s="10"/>
      <c r="I400" s="10"/>
      <c r="J400" s="10"/>
      <c r="K400" s="10"/>
      <c r="L400" s="10"/>
      <c r="M400" s="10"/>
      <c r="N400" s="10"/>
      <c r="O400" s="10"/>
      <c r="P400" s="10"/>
      <c r="Q400" s="10"/>
      <c r="R400" s="10"/>
    </row>
    <row r="401" spans="2:18" x14ac:dyDescent="0.25">
      <c r="B401" s="10"/>
      <c r="C401" s="10"/>
      <c r="D401" s="10"/>
      <c r="E401" s="10"/>
      <c r="F401" s="10"/>
      <c r="G401" s="10"/>
      <c r="H401" s="10"/>
      <c r="I401" s="10"/>
      <c r="J401" s="10"/>
      <c r="K401" s="10"/>
      <c r="L401" s="10"/>
      <c r="M401" s="10"/>
      <c r="N401" s="10"/>
      <c r="O401" s="10"/>
      <c r="P401" s="10"/>
      <c r="Q401" s="10"/>
      <c r="R401" s="10"/>
    </row>
    <row r="402" spans="2:18" x14ac:dyDescent="0.25">
      <c r="B402" s="10"/>
      <c r="C402" s="10"/>
      <c r="D402" s="10"/>
      <c r="E402" s="10"/>
      <c r="F402" s="10"/>
      <c r="G402" s="10"/>
      <c r="H402" s="10"/>
      <c r="I402" s="10"/>
      <c r="J402" s="10"/>
      <c r="K402" s="10"/>
      <c r="L402" s="10"/>
      <c r="M402" s="10"/>
      <c r="N402" s="10"/>
      <c r="O402" s="10"/>
      <c r="P402" s="10"/>
      <c r="Q402" s="10"/>
      <c r="R402" s="10"/>
    </row>
    <row r="403" spans="2:18" x14ac:dyDescent="0.25">
      <c r="B403" s="10"/>
      <c r="C403" s="10"/>
      <c r="D403" s="10"/>
      <c r="E403" s="10"/>
      <c r="F403" s="10"/>
      <c r="G403" s="10"/>
      <c r="H403" s="10"/>
      <c r="I403" s="10"/>
      <c r="J403" s="10"/>
      <c r="K403" s="10"/>
      <c r="L403" s="10"/>
      <c r="M403" s="10"/>
      <c r="N403" s="10"/>
      <c r="O403" s="10"/>
      <c r="P403" s="10"/>
      <c r="Q403" s="10"/>
      <c r="R403" s="10"/>
    </row>
    <row r="404" spans="2:18" x14ac:dyDescent="0.25">
      <c r="B404" s="10"/>
      <c r="C404" s="10"/>
      <c r="D404" s="10"/>
      <c r="E404" s="10"/>
      <c r="F404" s="10"/>
      <c r="G404" s="10"/>
      <c r="H404" s="10"/>
      <c r="I404" s="10"/>
      <c r="J404" s="10"/>
      <c r="K404" s="10"/>
      <c r="L404" s="10"/>
      <c r="M404" s="10"/>
      <c r="N404" s="10"/>
      <c r="O404" s="10"/>
      <c r="P404" s="10"/>
      <c r="Q404" s="10"/>
      <c r="R404" s="10"/>
    </row>
    <row r="405" spans="2:18" x14ac:dyDescent="0.25">
      <c r="B405" s="10"/>
      <c r="C405" s="10"/>
      <c r="D405" s="10"/>
      <c r="E405" s="10"/>
      <c r="F405" s="10"/>
      <c r="G405" s="10"/>
      <c r="H405" s="10"/>
      <c r="I405" s="10"/>
      <c r="J405" s="10"/>
      <c r="K405" s="10"/>
      <c r="L405" s="10"/>
      <c r="M405" s="10"/>
      <c r="N405" s="10"/>
      <c r="O405" s="10"/>
      <c r="P405" s="10"/>
      <c r="Q405" s="10"/>
      <c r="R405" s="10"/>
    </row>
    <row r="406" spans="2:18" x14ac:dyDescent="0.25">
      <c r="B406" s="10"/>
      <c r="C406" s="10"/>
      <c r="D406" s="10"/>
      <c r="E406" s="10"/>
      <c r="F406" s="10"/>
      <c r="G406" s="10"/>
      <c r="H406" s="10"/>
      <c r="I406" s="10"/>
      <c r="J406" s="10"/>
      <c r="K406" s="10"/>
      <c r="L406" s="10"/>
      <c r="M406" s="10"/>
      <c r="N406" s="10"/>
      <c r="O406" s="10"/>
      <c r="P406" s="10"/>
      <c r="Q406" s="10"/>
      <c r="R406" s="10"/>
    </row>
    <row r="407" spans="2:18" x14ac:dyDescent="0.25">
      <c r="B407" s="10"/>
      <c r="C407" s="10"/>
      <c r="D407" s="10"/>
      <c r="E407" s="10"/>
      <c r="F407" s="10"/>
      <c r="G407" s="10"/>
      <c r="H407" s="10"/>
      <c r="I407" s="10"/>
      <c r="J407" s="10"/>
      <c r="K407" s="10"/>
      <c r="L407" s="10"/>
      <c r="M407" s="10"/>
      <c r="N407" s="10"/>
      <c r="O407" s="10"/>
      <c r="P407" s="10"/>
      <c r="Q407" s="10"/>
      <c r="R407" s="10"/>
    </row>
    <row r="408" spans="2:18" x14ac:dyDescent="0.25">
      <c r="B408" s="10"/>
      <c r="C408" s="10"/>
      <c r="D408" s="10"/>
      <c r="E408" s="10"/>
      <c r="F408" s="10"/>
      <c r="G408" s="10"/>
      <c r="H408" s="10"/>
      <c r="I408" s="10"/>
      <c r="J408" s="10"/>
      <c r="K408" s="10"/>
      <c r="L408" s="10"/>
      <c r="M408" s="10"/>
      <c r="N408" s="10"/>
      <c r="O408" s="10"/>
      <c r="P408" s="10"/>
      <c r="Q408" s="10"/>
      <c r="R408" s="10"/>
    </row>
    <row r="409" spans="2:18" x14ac:dyDescent="0.25">
      <c r="B409" s="10"/>
      <c r="C409" s="10"/>
      <c r="D409" s="10"/>
      <c r="E409" s="10"/>
      <c r="F409" s="10"/>
      <c r="G409" s="10"/>
      <c r="H409" s="10"/>
      <c r="I409" s="10"/>
      <c r="J409" s="10"/>
      <c r="K409" s="10"/>
      <c r="L409" s="10"/>
      <c r="M409" s="10"/>
      <c r="N409" s="10"/>
      <c r="O409" s="10"/>
      <c r="P409" s="10"/>
      <c r="Q409" s="10"/>
      <c r="R409" s="10"/>
    </row>
    <row r="410" spans="2:18" x14ac:dyDescent="0.25">
      <c r="B410" s="10"/>
      <c r="C410" s="10"/>
      <c r="D410" s="10"/>
      <c r="E410" s="10"/>
      <c r="F410" s="10"/>
      <c r="G410" s="10"/>
      <c r="H410" s="10"/>
      <c r="I410" s="10"/>
      <c r="J410" s="10"/>
      <c r="K410" s="10"/>
      <c r="L410" s="10"/>
      <c r="M410" s="10"/>
      <c r="N410" s="10"/>
      <c r="O410" s="10"/>
      <c r="P410" s="10"/>
      <c r="Q410" s="10"/>
      <c r="R410" s="10"/>
    </row>
    <row r="411" spans="2:18" x14ac:dyDescent="0.25">
      <c r="B411" s="10"/>
      <c r="C411" s="10"/>
      <c r="D411" s="10"/>
      <c r="E411" s="10"/>
      <c r="F411" s="10"/>
      <c r="G411" s="10"/>
      <c r="H411" s="10"/>
      <c r="I411" s="10"/>
      <c r="J411" s="10"/>
      <c r="K411" s="10"/>
      <c r="L411" s="10"/>
      <c r="M411" s="10"/>
      <c r="N411" s="10"/>
      <c r="O411" s="10"/>
      <c r="P411" s="10"/>
      <c r="Q411" s="10"/>
      <c r="R411" s="10"/>
    </row>
    <row r="412" spans="2:18" x14ac:dyDescent="0.25">
      <c r="B412" s="10"/>
      <c r="C412" s="10"/>
      <c r="D412" s="10"/>
      <c r="E412" s="10"/>
      <c r="F412" s="10"/>
      <c r="G412" s="10"/>
      <c r="H412" s="10"/>
      <c r="I412" s="10"/>
      <c r="J412" s="10"/>
      <c r="K412" s="10"/>
      <c r="L412" s="10"/>
      <c r="M412" s="10"/>
      <c r="N412" s="10"/>
      <c r="O412" s="10"/>
      <c r="P412" s="10"/>
      <c r="Q412" s="10"/>
      <c r="R412" s="10"/>
    </row>
    <row r="413" spans="2:18" x14ac:dyDescent="0.25">
      <c r="B413" s="10"/>
      <c r="C413" s="10"/>
      <c r="D413" s="10"/>
      <c r="E413" s="10"/>
      <c r="F413" s="10"/>
      <c r="G413" s="10"/>
      <c r="H413" s="10"/>
      <c r="I413" s="10"/>
      <c r="J413" s="10"/>
      <c r="K413" s="10"/>
      <c r="L413" s="10"/>
      <c r="M413" s="10"/>
      <c r="N413" s="10"/>
      <c r="O413" s="10"/>
      <c r="P413" s="10"/>
      <c r="Q413" s="10"/>
      <c r="R413" s="10"/>
    </row>
    <row r="414" spans="2:18" x14ac:dyDescent="0.25">
      <c r="B414" s="10"/>
      <c r="C414" s="10"/>
      <c r="D414" s="10"/>
      <c r="E414" s="10"/>
      <c r="F414" s="10"/>
      <c r="G414" s="10"/>
      <c r="H414" s="10"/>
      <c r="I414" s="10"/>
      <c r="J414" s="10"/>
      <c r="K414" s="10"/>
      <c r="L414" s="10"/>
      <c r="M414" s="10"/>
      <c r="N414" s="10"/>
      <c r="O414" s="10"/>
      <c r="P414" s="10"/>
      <c r="Q414" s="10"/>
      <c r="R414" s="10"/>
    </row>
    <row r="415" spans="2:18" x14ac:dyDescent="0.25">
      <c r="B415" s="10"/>
      <c r="C415" s="10"/>
      <c r="D415" s="10"/>
      <c r="E415" s="10"/>
      <c r="F415" s="10"/>
      <c r="G415" s="10"/>
      <c r="H415" s="10"/>
      <c r="I415" s="10"/>
      <c r="J415" s="10"/>
      <c r="K415" s="10"/>
      <c r="L415" s="10"/>
      <c r="M415" s="10"/>
      <c r="N415" s="10"/>
      <c r="O415" s="10"/>
      <c r="P415" s="10"/>
      <c r="Q415" s="10"/>
      <c r="R415" s="10"/>
    </row>
    <row r="416" spans="2:18" x14ac:dyDescent="0.25">
      <c r="B416" s="10"/>
      <c r="C416" s="10"/>
      <c r="D416" s="10"/>
      <c r="E416" s="10"/>
      <c r="F416" s="10"/>
      <c r="G416" s="10"/>
      <c r="H416" s="10"/>
      <c r="I416" s="10"/>
      <c r="J416" s="10"/>
      <c r="K416" s="10"/>
      <c r="L416" s="10"/>
      <c r="M416" s="10"/>
      <c r="N416" s="10"/>
      <c r="O416" s="10"/>
      <c r="P416" s="10"/>
      <c r="Q416" s="10"/>
      <c r="R416" s="10"/>
    </row>
    <row r="417" spans="2:18" x14ac:dyDescent="0.25">
      <c r="B417" s="10"/>
      <c r="C417" s="10"/>
      <c r="D417" s="10"/>
      <c r="E417" s="10"/>
      <c r="F417" s="10"/>
      <c r="G417" s="10"/>
      <c r="H417" s="10"/>
      <c r="I417" s="10"/>
      <c r="J417" s="10"/>
      <c r="K417" s="10"/>
      <c r="L417" s="10"/>
      <c r="M417" s="10"/>
      <c r="N417" s="10"/>
      <c r="O417" s="10"/>
      <c r="P417" s="10"/>
      <c r="Q417" s="10"/>
      <c r="R417" s="10"/>
    </row>
    <row r="418" spans="2:18" x14ac:dyDescent="0.25">
      <c r="B418" s="10"/>
      <c r="C418" s="10"/>
      <c r="D418" s="10"/>
      <c r="E418" s="10"/>
      <c r="F418" s="10"/>
      <c r="G418" s="10"/>
      <c r="H418" s="10"/>
      <c r="I418" s="10"/>
      <c r="J418" s="10"/>
      <c r="K418" s="10"/>
      <c r="L418" s="10"/>
      <c r="M418" s="10"/>
      <c r="N418" s="10"/>
      <c r="O418" s="10"/>
      <c r="P418" s="10"/>
      <c r="Q418" s="10"/>
      <c r="R418" s="10"/>
    </row>
    <row r="419" spans="2:18" x14ac:dyDescent="0.25">
      <c r="B419" s="10"/>
      <c r="C419" s="10"/>
      <c r="D419" s="10"/>
      <c r="E419" s="10"/>
      <c r="F419" s="10"/>
      <c r="G419" s="10"/>
      <c r="H419" s="10"/>
      <c r="I419" s="10"/>
      <c r="J419" s="10"/>
      <c r="K419" s="10"/>
      <c r="L419" s="10"/>
      <c r="M419" s="10"/>
      <c r="N419" s="10"/>
      <c r="O419" s="10"/>
      <c r="P419" s="10"/>
      <c r="Q419" s="10"/>
      <c r="R419" s="10"/>
    </row>
    <row r="420" spans="2:18" x14ac:dyDescent="0.25">
      <c r="B420" s="10"/>
      <c r="C420" s="10"/>
      <c r="D420" s="10"/>
      <c r="E420" s="10"/>
      <c r="F420" s="10"/>
      <c r="G420" s="10"/>
      <c r="H420" s="10"/>
      <c r="I420" s="10"/>
      <c r="J420" s="10"/>
      <c r="K420" s="10"/>
      <c r="L420" s="10"/>
      <c r="M420" s="10"/>
      <c r="N420" s="10"/>
      <c r="O420" s="10"/>
      <c r="P420" s="10"/>
      <c r="Q420" s="10"/>
      <c r="R420" s="10"/>
    </row>
    <row r="421" spans="2:18" x14ac:dyDescent="0.25">
      <c r="B421" s="10"/>
      <c r="C421" s="10"/>
      <c r="D421" s="10"/>
      <c r="E421" s="10"/>
      <c r="F421" s="10"/>
      <c r="G421" s="10"/>
      <c r="H421" s="10"/>
      <c r="I421" s="10"/>
      <c r="J421" s="10"/>
      <c r="K421" s="10"/>
      <c r="L421" s="10"/>
      <c r="M421" s="10"/>
      <c r="N421" s="10"/>
      <c r="O421" s="10"/>
      <c r="P421" s="10"/>
      <c r="Q421" s="10"/>
      <c r="R421" s="10"/>
    </row>
    <row r="422" spans="2:18" x14ac:dyDescent="0.25">
      <c r="B422" s="10"/>
      <c r="C422" s="10"/>
      <c r="D422" s="10"/>
      <c r="E422" s="10"/>
      <c r="F422" s="10"/>
      <c r="G422" s="10"/>
      <c r="H422" s="10"/>
      <c r="I422" s="10"/>
      <c r="J422" s="10"/>
      <c r="K422" s="10"/>
      <c r="L422" s="10"/>
      <c r="M422" s="10"/>
      <c r="N422" s="10"/>
      <c r="O422" s="10"/>
      <c r="P422" s="10"/>
      <c r="Q422" s="10"/>
      <c r="R422" s="10"/>
    </row>
    <row r="423" spans="2:18" x14ac:dyDescent="0.25">
      <c r="B423" s="10"/>
      <c r="C423" s="10"/>
      <c r="D423" s="10"/>
      <c r="E423" s="10"/>
      <c r="F423" s="10"/>
      <c r="G423" s="10"/>
      <c r="H423" s="10"/>
      <c r="I423" s="10"/>
      <c r="J423" s="10"/>
      <c r="K423" s="10"/>
      <c r="L423" s="10"/>
      <c r="M423" s="10"/>
      <c r="N423" s="10"/>
      <c r="O423" s="10"/>
      <c r="P423" s="10"/>
      <c r="Q423" s="10"/>
      <c r="R423" s="10"/>
    </row>
    <row r="424" spans="2:18" x14ac:dyDescent="0.25">
      <c r="B424" s="10"/>
      <c r="C424" s="10"/>
      <c r="D424" s="10"/>
      <c r="E424" s="10"/>
      <c r="F424" s="10"/>
      <c r="G424" s="10"/>
      <c r="H424" s="10"/>
      <c r="I424" s="10"/>
      <c r="J424" s="10"/>
      <c r="K424" s="10"/>
      <c r="L424" s="10"/>
      <c r="M424" s="10"/>
      <c r="N424" s="10"/>
      <c r="O424" s="10"/>
      <c r="P424" s="10"/>
      <c r="Q424" s="10"/>
      <c r="R424" s="10"/>
    </row>
    <row r="425" spans="2:18" x14ac:dyDescent="0.25">
      <c r="B425" s="10"/>
      <c r="C425" s="10"/>
      <c r="D425" s="10"/>
      <c r="E425" s="10"/>
      <c r="F425" s="10"/>
      <c r="G425" s="10"/>
      <c r="H425" s="10"/>
      <c r="I425" s="10"/>
      <c r="J425" s="10"/>
      <c r="K425" s="10"/>
      <c r="L425" s="10"/>
      <c r="M425" s="10"/>
      <c r="N425" s="10"/>
      <c r="O425" s="10"/>
      <c r="P425" s="10"/>
      <c r="Q425" s="10"/>
      <c r="R425" s="10"/>
    </row>
    <row r="426" spans="2:18" x14ac:dyDescent="0.25">
      <c r="B426" s="10"/>
      <c r="C426" s="10"/>
      <c r="D426" s="10"/>
      <c r="E426" s="10"/>
      <c r="F426" s="10"/>
      <c r="G426" s="10"/>
      <c r="H426" s="10"/>
      <c r="I426" s="10"/>
      <c r="J426" s="10"/>
      <c r="K426" s="10"/>
      <c r="L426" s="10"/>
      <c r="M426" s="10"/>
      <c r="N426" s="10"/>
      <c r="O426" s="10"/>
      <c r="P426" s="10"/>
      <c r="Q426" s="10"/>
      <c r="R426" s="10"/>
    </row>
    <row r="427" spans="2:18" x14ac:dyDescent="0.25">
      <c r="B427" s="10"/>
      <c r="C427" s="10"/>
      <c r="D427" s="10"/>
      <c r="E427" s="10"/>
      <c r="F427" s="10"/>
      <c r="G427" s="10"/>
      <c r="H427" s="10"/>
      <c r="I427" s="10"/>
      <c r="J427" s="10"/>
      <c r="K427" s="10"/>
      <c r="L427" s="10"/>
      <c r="M427" s="10"/>
      <c r="N427" s="10"/>
      <c r="O427" s="10"/>
      <c r="P427" s="10"/>
      <c r="Q427" s="10"/>
      <c r="R427" s="10"/>
    </row>
    <row r="428" spans="2:18" x14ac:dyDescent="0.25">
      <c r="B428" s="10"/>
      <c r="C428" s="10"/>
      <c r="D428" s="10"/>
      <c r="E428" s="10"/>
      <c r="F428" s="10"/>
      <c r="G428" s="10"/>
      <c r="H428" s="10"/>
      <c r="I428" s="10"/>
      <c r="J428" s="10"/>
      <c r="K428" s="10"/>
      <c r="L428" s="10"/>
      <c r="M428" s="10"/>
      <c r="N428" s="10"/>
      <c r="O428" s="10"/>
      <c r="P428" s="10"/>
      <c r="Q428" s="10"/>
      <c r="R428" s="10"/>
    </row>
    <row r="429" spans="2:18" x14ac:dyDescent="0.25">
      <c r="B429" s="10"/>
      <c r="C429" s="10"/>
      <c r="D429" s="10"/>
      <c r="E429" s="10"/>
      <c r="F429" s="10"/>
      <c r="G429" s="10"/>
      <c r="H429" s="10"/>
      <c r="I429" s="10"/>
      <c r="J429" s="10"/>
      <c r="K429" s="10"/>
      <c r="L429" s="10"/>
      <c r="M429" s="10"/>
      <c r="N429" s="10"/>
      <c r="O429" s="10"/>
      <c r="P429" s="10"/>
      <c r="Q429" s="10"/>
      <c r="R429" s="10"/>
    </row>
    <row r="430" spans="2:18" x14ac:dyDescent="0.25">
      <c r="B430" s="10"/>
      <c r="C430" s="10"/>
      <c r="D430" s="10"/>
      <c r="E430" s="10"/>
      <c r="F430" s="10"/>
      <c r="G430" s="10"/>
      <c r="H430" s="10"/>
      <c r="I430" s="10"/>
      <c r="J430" s="10"/>
      <c r="K430" s="10"/>
      <c r="L430" s="10"/>
      <c r="M430" s="10"/>
      <c r="N430" s="10"/>
      <c r="O430" s="10"/>
      <c r="P430" s="10"/>
      <c r="Q430" s="10"/>
      <c r="R430" s="10"/>
    </row>
    <row r="431" spans="2:18" x14ac:dyDescent="0.25">
      <c r="B431" s="10"/>
      <c r="C431" s="10"/>
      <c r="D431" s="10"/>
      <c r="E431" s="10"/>
      <c r="F431" s="10"/>
      <c r="G431" s="10"/>
      <c r="H431" s="10"/>
      <c r="I431" s="10"/>
      <c r="J431" s="10"/>
      <c r="K431" s="10"/>
      <c r="L431" s="10"/>
      <c r="M431" s="10"/>
      <c r="N431" s="10"/>
      <c r="O431" s="10"/>
      <c r="P431" s="10"/>
      <c r="Q431" s="10"/>
      <c r="R431" s="10"/>
    </row>
    <row r="432" spans="2:18" x14ac:dyDescent="0.25">
      <c r="B432" s="10"/>
      <c r="C432" s="10"/>
      <c r="D432" s="10"/>
      <c r="E432" s="10"/>
      <c r="F432" s="10"/>
      <c r="G432" s="10"/>
      <c r="H432" s="10"/>
      <c r="I432" s="10"/>
      <c r="J432" s="10"/>
      <c r="K432" s="10"/>
      <c r="L432" s="10"/>
      <c r="M432" s="10"/>
      <c r="N432" s="10"/>
      <c r="O432" s="10"/>
      <c r="P432" s="10"/>
      <c r="Q432" s="10"/>
      <c r="R432" s="10"/>
    </row>
    <row r="433" spans="2:18" x14ac:dyDescent="0.25">
      <c r="B433" s="10"/>
      <c r="C433" s="10"/>
      <c r="D433" s="10"/>
      <c r="E433" s="10"/>
      <c r="F433" s="10"/>
      <c r="G433" s="10"/>
      <c r="H433" s="10"/>
      <c r="I433" s="10"/>
      <c r="J433" s="10"/>
      <c r="K433" s="10"/>
      <c r="L433" s="10"/>
      <c r="M433" s="10"/>
      <c r="N433" s="10"/>
      <c r="O433" s="10"/>
      <c r="P433" s="10"/>
      <c r="Q433" s="10"/>
      <c r="R433" s="10"/>
    </row>
    <row r="434" spans="2:18" x14ac:dyDescent="0.25">
      <c r="B434" s="10"/>
      <c r="C434" s="10"/>
      <c r="D434" s="10"/>
      <c r="E434" s="10"/>
      <c r="F434" s="10"/>
      <c r="G434" s="10"/>
      <c r="H434" s="10"/>
      <c r="I434" s="10"/>
      <c r="J434" s="10"/>
      <c r="K434" s="10"/>
      <c r="L434" s="10"/>
      <c r="M434" s="10"/>
      <c r="N434" s="10"/>
      <c r="O434" s="10"/>
      <c r="P434" s="10"/>
      <c r="Q434" s="10"/>
      <c r="R434" s="10"/>
    </row>
    <row r="435" spans="2:18" x14ac:dyDescent="0.25">
      <c r="B435" s="10"/>
      <c r="C435" s="10"/>
      <c r="D435" s="10"/>
      <c r="E435" s="10"/>
      <c r="F435" s="10"/>
      <c r="G435" s="10"/>
      <c r="H435" s="10"/>
      <c r="I435" s="10"/>
      <c r="J435" s="10"/>
      <c r="K435" s="10"/>
      <c r="L435" s="10"/>
      <c r="M435" s="10"/>
      <c r="N435" s="10"/>
      <c r="O435" s="10"/>
      <c r="P435" s="10"/>
      <c r="Q435" s="10"/>
      <c r="R435" s="10"/>
    </row>
    <row r="436" spans="2:18" x14ac:dyDescent="0.25">
      <c r="B436" s="10"/>
      <c r="C436" s="10"/>
      <c r="D436" s="10"/>
      <c r="E436" s="10"/>
      <c r="F436" s="10"/>
      <c r="G436" s="10"/>
      <c r="H436" s="10"/>
      <c r="I436" s="10"/>
      <c r="J436" s="10"/>
      <c r="K436" s="10"/>
      <c r="L436" s="10"/>
      <c r="M436" s="10"/>
      <c r="N436" s="10"/>
      <c r="O436" s="10"/>
      <c r="P436" s="10"/>
      <c r="Q436" s="10"/>
      <c r="R436" s="10"/>
    </row>
    <row r="437" spans="2:18" x14ac:dyDescent="0.25">
      <c r="B437" s="10"/>
      <c r="C437" s="10"/>
      <c r="D437" s="10"/>
      <c r="E437" s="10"/>
      <c r="F437" s="10"/>
      <c r="G437" s="10"/>
      <c r="H437" s="10"/>
      <c r="I437" s="10"/>
      <c r="J437" s="10"/>
      <c r="K437" s="10"/>
      <c r="L437" s="10"/>
      <c r="M437" s="10"/>
      <c r="N437" s="10"/>
      <c r="O437" s="10"/>
      <c r="P437" s="10"/>
      <c r="Q437" s="10"/>
      <c r="R437" s="10"/>
    </row>
    <row r="438" spans="2:18" x14ac:dyDescent="0.25">
      <c r="B438" s="10"/>
      <c r="C438" s="10"/>
      <c r="D438" s="10"/>
      <c r="E438" s="10"/>
      <c r="F438" s="10"/>
      <c r="G438" s="10"/>
      <c r="H438" s="10"/>
      <c r="I438" s="10"/>
      <c r="J438" s="10"/>
      <c r="K438" s="10"/>
      <c r="L438" s="10"/>
      <c r="M438" s="10"/>
      <c r="N438" s="10"/>
      <c r="O438" s="10"/>
      <c r="P438" s="10"/>
      <c r="Q438" s="10"/>
      <c r="R438" s="10"/>
    </row>
    <row r="439" spans="2:18" x14ac:dyDescent="0.25">
      <c r="B439" s="10"/>
      <c r="C439" s="10"/>
      <c r="D439" s="10"/>
      <c r="E439" s="10"/>
      <c r="F439" s="10"/>
      <c r="G439" s="10"/>
      <c r="H439" s="10"/>
      <c r="I439" s="10"/>
      <c r="J439" s="10"/>
      <c r="K439" s="10"/>
      <c r="L439" s="10"/>
      <c r="M439" s="10"/>
      <c r="N439" s="10"/>
      <c r="O439" s="10"/>
      <c r="P439" s="10"/>
      <c r="Q439" s="10"/>
      <c r="R439" s="10"/>
    </row>
    <row r="440" spans="2:18" x14ac:dyDescent="0.25">
      <c r="B440" s="10"/>
      <c r="C440" s="10"/>
      <c r="D440" s="10"/>
      <c r="E440" s="10"/>
      <c r="F440" s="10"/>
      <c r="G440" s="10"/>
      <c r="H440" s="10"/>
      <c r="I440" s="10"/>
      <c r="J440" s="10"/>
      <c r="K440" s="10"/>
      <c r="L440" s="10"/>
      <c r="M440" s="10"/>
      <c r="N440" s="10"/>
      <c r="O440" s="10"/>
      <c r="P440" s="10"/>
      <c r="Q440" s="10"/>
      <c r="R440" s="10"/>
    </row>
    <row r="441" spans="2:18" x14ac:dyDescent="0.25">
      <c r="B441" s="10"/>
      <c r="C441" s="10"/>
      <c r="D441" s="10"/>
      <c r="E441" s="10"/>
      <c r="F441" s="10"/>
      <c r="G441" s="10"/>
      <c r="H441" s="10"/>
      <c r="I441" s="10"/>
      <c r="J441" s="10"/>
      <c r="K441" s="10"/>
      <c r="L441" s="10"/>
      <c r="M441" s="10"/>
      <c r="N441" s="10"/>
      <c r="O441" s="10"/>
      <c r="P441" s="10"/>
      <c r="Q441" s="10"/>
      <c r="R441" s="10"/>
    </row>
    <row r="442" spans="2:18" x14ac:dyDescent="0.25">
      <c r="B442" s="10"/>
      <c r="C442" s="10"/>
      <c r="D442" s="10"/>
      <c r="E442" s="10"/>
      <c r="F442" s="10"/>
      <c r="G442" s="10"/>
      <c r="H442" s="10"/>
      <c r="I442" s="10"/>
      <c r="J442" s="10"/>
      <c r="K442" s="10"/>
      <c r="L442" s="10"/>
      <c r="M442" s="10"/>
      <c r="N442" s="10"/>
      <c r="O442" s="10"/>
      <c r="P442" s="10"/>
      <c r="Q442" s="10"/>
      <c r="R442" s="10"/>
    </row>
    <row r="443" spans="2:18" x14ac:dyDescent="0.25">
      <c r="B443" s="10"/>
      <c r="C443" s="10"/>
      <c r="D443" s="10"/>
      <c r="E443" s="10"/>
      <c r="F443" s="10"/>
      <c r="G443" s="10"/>
      <c r="H443" s="10"/>
      <c r="I443" s="10"/>
      <c r="J443" s="10"/>
      <c r="K443" s="10"/>
      <c r="L443" s="10"/>
      <c r="M443" s="10"/>
      <c r="N443" s="10"/>
      <c r="O443" s="10"/>
      <c r="P443" s="10"/>
      <c r="Q443" s="10"/>
      <c r="R443" s="10"/>
    </row>
    <row r="444" spans="2:18" x14ac:dyDescent="0.25">
      <c r="B444" s="10"/>
      <c r="C444" s="10"/>
      <c r="D444" s="10"/>
      <c r="E444" s="10"/>
      <c r="F444" s="10"/>
      <c r="G444" s="10"/>
      <c r="H444" s="10"/>
      <c r="I444" s="10"/>
      <c r="J444" s="10"/>
      <c r="K444" s="10"/>
      <c r="L444" s="10"/>
      <c r="M444" s="10"/>
      <c r="N444" s="10"/>
      <c r="O444" s="10"/>
      <c r="P444" s="10"/>
      <c r="Q444" s="10"/>
      <c r="R444" s="10"/>
    </row>
    <row r="445" spans="2:18" x14ac:dyDescent="0.25">
      <c r="B445" s="10"/>
      <c r="C445" s="10"/>
      <c r="D445" s="10"/>
      <c r="E445" s="10"/>
      <c r="F445" s="10"/>
      <c r="G445" s="10"/>
      <c r="H445" s="10"/>
      <c r="I445" s="10"/>
      <c r="J445" s="10"/>
      <c r="K445" s="10"/>
      <c r="L445" s="10"/>
      <c r="M445" s="10"/>
      <c r="N445" s="10"/>
      <c r="O445" s="10"/>
      <c r="P445" s="10"/>
      <c r="Q445" s="10"/>
      <c r="R445" s="10"/>
    </row>
    <row r="446" spans="2:18" x14ac:dyDescent="0.25">
      <c r="B446" s="10"/>
      <c r="C446" s="10"/>
      <c r="D446" s="10"/>
      <c r="E446" s="10"/>
      <c r="F446" s="10"/>
      <c r="G446" s="10"/>
      <c r="H446" s="10"/>
      <c r="I446" s="10"/>
      <c r="J446" s="10"/>
      <c r="K446" s="10"/>
      <c r="L446" s="10"/>
      <c r="M446" s="10"/>
      <c r="N446" s="10"/>
      <c r="O446" s="10"/>
      <c r="P446" s="10"/>
      <c r="Q446" s="10"/>
      <c r="R446" s="10"/>
    </row>
    <row r="447" spans="2:18" x14ac:dyDescent="0.25">
      <c r="B447" s="10"/>
      <c r="C447" s="10"/>
      <c r="D447" s="10"/>
      <c r="E447" s="10"/>
      <c r="F447" s="10"/>
      <c r="G447" s="10"/>
      <c r="H447" s="10"/>
      <c r="I447" s="10"/>
      <c r="J447" s="10"/>
      <c r="K447" s="10"/>
      <c r="L447" s="10"/>
      <c r="M447" s="10"/>
      <c r="N447" s="10"/>
      <c r="O447" s="10"/>
      <c r="P447" s="10"/>
      <c r="Q447" s="10"/>
      <c r="R447" s="10"/>
    </row>
    <row r="448" spans="2:18" x14ac:dyDescent="0.25">
      <c r="B448" s="10"/>
      <c r="C448" s="10"/>
      <c r="D448" s="10"/>
      <c r="E448" s="10"/>
      <c r="F448" s="10"/>
      <c r="G448" s="10"/>
      <c r="H448" s="10"/>
      <c r="I448" s="10"/>
      <c r="J448" s="10"/>
      <c r="K448" s="10"/>
      <c r="L448" s="10"/>
      <c r="M448" s="10"/>
      <c r="N448" s="10"/>
      <c r="O448" s="10"/>
      <c r="P448" s="10"/>
      <c r="Q448" s="10"/>
      <c r="R448" s="10"/>
    </row>
    <row r="449" spans="2:18" x14ac:dyDescent="0.25">
      <c r="B449" s="10"/>
      <c r="C449" s="10"/>
      <c r="D449" s="10"/>
      <c r="E449" s="10"/>
      <c r="F449" s="10"/>
      <c r="G449" s="10"/>
      <c r="H449" s="10"/>
      <c r="I449" s="10"/>
      <c r="J449" s="10"/>
      <c r="K449" s="10"/>
      <c r="L449" s="10"/>
      <c r="M449" s="10"/>
      <c r="N449" s="10"/>
      <c r="O449" s="10"/>
      <c r="P449" s="10"/>
      <c r="Q449" s="10"/>
      <c r="R449" s="10"/>
    </row>
    <row r="450" spans="2:18" x14ac:dyDescent="0.25">
      <c r="B450" s="10"/>
      <c r="C450" s="10"/>
      <c r="D450" s="10"/>
      <c r="E450" s="10"/>
      <c r="F450" s="10"/>
      <c r="G450" s="10"/>
      <c r="H450" s="10"/>
      <c r="I450" s="10"/>
      <c r="J450" s="10"/>
      <c r="K450" s="10"/>
      <c r="L450" s="10"/>
      <c r="M450" s="10"/>
      <c r="N450" s="10"/>
      <c r="O450" s="10"/>
      <c r="P450" s="10"/>
      <c r="Q450" s="10"/>
      <c r="R450" s="10"/>
    </row>
    <row r="451" spans="2:18" x14ac:dyDescent="0.25">
      <c r="B451" s="10"/>
      <c r="C451" s="10"/>
      <c r="D451" s="10"/>
      <c r="E451" s="10"/>
      <c r="F451" s="10"/>
      <c r="G451" s="10"/>
      <c r="H451" s="10"/>
      <c r="I451" s="10"/>
      <c r="J451" s="10"/>
      <c r="K451" s="10"/>
      <c r="L451" s="10"/>
      <c r="M451" s="10"/>
      <c r="N451" s="10"/>
      <c r="O451" s="10"/>
      <c r="P451" s="10"/>
      <c r="Q451" s="10"/>
      <c r="R451" s="10"/>
    </row>
    <row r="452" spans="2:18" x14ac:dyDescent="0.25">
      <c r="B452" s="10"/>
      <c r="C452" s="10"/>
      <c r="D452" s="10"/>
      <c r="E452" s="10"/>
      <c r="F452" s="10"/>
      <c r="G452" s="10"/>
      <c r="H452" s="10"/>
      <c r="I452" s="10"/>
      <c r="J452" s="10"/>
      <c r="K452" s="10"/>
      <c r="L452" s="10"/>
      <c r="M452" s="10"/>
      <c r="N452" s="10"/>
      <c r="O452" s="10"/>
      <c r="P452" s="10"/>
      <c r="Q452" s="10"/>
      <c r="R452" s="10"/>
    </row>
    <row r="453" spans="2:18" x14ac:dyDescent="0.25">
      <c r="B453" s="10"/>
      <c r="C453" s="10"/>
      <c r="D453" s="10"/>
      <c r="E453" s="10"/>
      <c r="F453" s="10"/>
      <c r="G453" s="10"/>
      <c r="H453" s="10"/>
      <c r="I453" s="10"/>
      <c r="J453" s="10"/>
      <c r="K453" s="10"/>
      <c r="L453" s="10"/>
      <c r="M453" s="10"/>
      <c r="N453" s="10"/>
      <c r="O453" s="10"/>
      <c r="P453" s="10"/>
      <c r="Q453" s="10"/>
      <c r="R453" s="10"/>
    </row>
    <row r="454" spans="2:18" x14ac:dyDescent="0.25">
      <c r="B454" s="10"/>
      <c r="C454" s="10"/>
      <c r="D454" s="10"/>
      <c r="E454" s="10"/>
      <c r="F454" s="10"/>
      <c r="G454" s="10"/>
      <c r="H454" s="10"/>
      <c r="I454" s="10"/>
      <c r="J454" s="10"/>
      <c r="K454" s="10"/>
      <c r="L454" s="10"/>
      <c r="M454" s="10"/>
      <c r="N454" s="10"/>
      <c r="O454" s="10"/>
      <c r="P454" s="10"/>
      <c r="Q454" s="10"/>
      <c r="R454" s="10"/>
    </row>
    <row r="455" spans="2:18" x14ac:dyDescent="0.25">
      <c r="B455" s="10"/>
      <c r="C455" s="10"/>
      <c r="D455" s="10"/>
      <c r="E455" s="10"/>
      <c r="F455" s="10"/>
      <c r="G455" s="10"/>
      <c r="H455" s="10"/>
      <c r="I455" s="10"/>
      <c r="J455" s="10"/>
      <c r="K455" s="10"/>
      <c r="L455" s="10"/>
      <c r="M455" s="10"/>
      <c r="N455" s="10"/>
      <c r="O455" s="10"/>
      <c r="P455" s="10"/>
      <c r="Q455" s="10"/>
      <c r="R455" s="10"/>
    </row>
    <row r="456" spans="2:18" x14ac:dyDescent="0.25">
      <c r="B456" s="10"/>
      <c r="C456" s="10"/>
      <c r="D456" s="10"/>
      <c r="E456" s="10"/>
      <c r="F456" s="10"/>
      <c r="G456" s="10"/>
      <c r="H456" s="10"/>
      <c r="I456" s="10"/>
      <c r="J456" s="10"/>
      <c r="K456" s="10"/>
      <c r="L456" s="10"/>
      <c r="M456" s="10"/>
      <c r="N456" s="10"/>
      <c r="O456" s="10"/>
      <c r="P456" s="10"/>
      <c r="Q456" s="10"/>
      <c r="R456" s="10"/>
    </row>
    <row r="457" spans="2:18" x14ac:dyDescent="0.25">
      <c r="B457" s="10"/>
      <c r="C457" s="10"/>
      <c r="D457" s="10"/>
      <c r="E457" s="10"/>
      <c r="F457" s="10"/>
      <c r="G457" s="10"/>
      <c r="H457" s="10"/>
      <c r="I457" s="10"/>
      <c r="J457" s="10"/>
      <c r="K457" s="10"/>
      <c r="L457" s="10"/>
      <c r="M457" s="10"/>
      <c r="N457" s="10"/>
      <c r="O457" s="10"/>
      <c r="P457" s="10"/>
      <c r="Q457" s="10"/>
      <c r="R457" s="10"/>
    </row>
    <row r="458" spans="2:18" x14ac:dyDescent="0.25">
      <c r="B458" s="10"/>
      <c r="C458" s="10"/>
      <c r="D458" s="10"/>
      <c r="E458" s="10"/>
      <c r="F458" s="10"/>
      <c r="G458" s="10"/>
      <c r="H458" s="10"/>
      <c r="I458" s="10"/>
      <c r="J458" s="10"/>
      <c r="K458" s="10"/>
      <c r="L458" s="10"/>
      <c r="M458" s="10"/>
      <c r="N458" s="10"/>
      <c r="O458" s="10"/>
      <c r="P458" s="10"/>
      <c r="Q458" s="10"/>
      <c r="R458" s="10"/>
    </row>
    <row r="459" spans="2:18" x14ac:dyDescent="0.25">
      <c r="B459" s="10"/>
      <c r="C459" s="10"/>
      <c r="D459" s="10"/>
      <c r="E459" s="10"/>
      <c r="F459" s="10"/>
      <c r="G459" s="10"/>
      <c r="H459" s="10"/>
      <c r="I459" s="10"/>
      <c r="J459" s="10"/>
      <c r="K459" s="10"/>
      <c r="L459" s="10"/>
      <c r="M459" s="10"/>
      <c r="N459" s="10"/>
      <c r="O459" s="10"/>
      <c r="P459" s="10"/>
      <c r="Q459" s="10"/>
      <c r="R459" s="10"/>
    </row>
    <row r="460" spans="2:18" x14ac:dyDescent="0.25">
      <c r="B460" s="10"/>
      <c r="C460" s="10"/>
      <c r="D460" s="10"/>
      <c r="E460" s="10"/>
      <c r="F460" s="10"/>
      <c r="G460" s="10"/>
      <c r="H460" s="10"/>
      <c r="I460" s="10"/>
      <c r="J460" s="10"/>
      <c r="K460" s="10"/>
      <c r="L460" s="10"/>
      <c r="M460" s="10"/>
      <c r="N460" s="10"/>
      <c r="O460" s="10"/>
      <c r="P460" s="10"/>
      <c r="Q460" s="10"/>
      <c r="R460" s="10"/>
    </row>
    <row r="461" spans="2:18" x14ac:dyDescent="0.25">
      <c r="B461" s="10"/>
      <c r="C461" s="10"/>
      <c r="D461" s="10"/>
      <c r="E461" s="10"/>
      <c r="F461" s="10"/>
      <c r="G461" s="10"/>
      <c r="H461" s="10"/>
      <c r="I461" s="10"/>
      <c r="J461" s="10"/>
      <c r="K461" s="10"/>
      <c r="L461" s="10"/>
      <c r="M461" s="10"/>
      <c r="N461" s="10"/>
      <c r="O461" s="10"/>
      <c r="P461" s="10"/>
      <c r="Q461" s="10"/>
      <c r="R461" s="10"/>
    </row>
    <row r="462" spans="2:18" x14ac:dyDescent="0.25">
      <c r="B462" s="10"/>
      <c r="C462" s="10"/>
      <c r="D462" s="10"/>
      <c r="E462" s="10"/>
      <c r="F462" s="10"/>
      <c r="G462" s="10"/>
      <c r="H462" s="10"/>
      <c r="I462" s="10"/>
      <c r="J462" s="10"/>
      <c r="K462" s="10"/>
      <c r="L462" s="10"/>
      <c r="M462" s="10"/>
      <c r="N462" s="10"/>
      <c r="O462" s="10"/>
      <c r="P462" s="10"/>
      <c r="Q462" s="10"/>
      <c r="R462" s="10"/>
    </row>
    <row r="463" spans="2:18" x14ac:dyDescent="0.25">
      <c r="B463" s="10"/>
      <c r="C463" s="10"/>
      <c r="D463" s="10"/>
      <c r="E463" s="10"/>
      <c r="F463" s="10"/>
      <c r="G463" s="10"/>
      <c r="H463" s="10"/>
      <c r="I463" s="10"/>
      <c r="J463" s="10"/>
      <c r="K463" s="10"/>
      <c r="L463" s="10"/>
      <c r="M463" s="10"/>
      <c r="N463" s="10"/>
      <c r="O463" s="10"/>
      <c r="P463" s="10"/>
      <c r="Q463" s="10"/>
      <c r="R463" s="10"/>
    </row>
    <row r="464" spans="2:18" x14ac:dyDescent="0.25">
      <c r="B464" s="10"/>
      <c r="C464" s="10"/>
      <c r="D464" s="10"/>
      <c r="E464" s="10"/>
      <c r="F464" s="10"/>
      <c r="G464" s="10"/>
      <c r="H464" s="10"/>
      <c r="I464" s="10"/>
      <c r="J464" s="10"/>
      <c r="K464" s="10"/>
      <c r="L464" s="10"/>
      <c r="M464" s="10"/>
      <c r="N464" s="10"/>
      <c r="O464" s="10"/>
      <c r="P464" s="10"/>
      <c r="Q464" s="10"/>
      <c r="R464" s="10"/>
    </row>
    <row r="465" spans="2:18" x14ac:dyDescent="0.25">
      <c r="B465" s="10"/>
      <c r="C465" s="10"/>
      <c r="D465" s="10"/>
      <c r="E465" s="10"/>
      <c r="F465" s="10"/>
      <c r="G465" s="10"/>
      <c r="H465" s="10"/>
      <c r="I465" s="10"/>
      <c r="J465" s="10"/>
      <c r="K465" s="10"/>
      <c r="L465" s="10"/>
      <c r="M465" s="10"/>
      <c r="N465" s="10"/>
      <c r="O465" s="10"/>
      <c r="P465" s="10"/>
      <c r="Q465" s="10"/>
      <c r="R465" s="10"/>
    </row>
    <row r="466" spans="2:18" x14ac:dyDescent="0.25">
      <c r="B466" s="10"/>
      <c r="C466" s="10"/>
      <c r="D466" s="10"/>
      <c r="E466" s="10"/>
      <c r="F466" s="10"/>
      <c r="G466" s="10"/>
      <c r="H466" s="10"/>
      <c r="I466" s="10"/>
      <c r="J466" s="10"/>
      <c r="K466" s="10"/>
      <c r="L466" s="10"/>
      <c r="M466" s="10"/>
      <c r="N466" s="10"/>
      <c r="O466" s="10"/>
      <c r="P466" s="10"/>
      <c r="Q466" s="10"/>
      <c r="R466" s="10"/>
    </row>
    <row r="467" spans="2:18" x14ac:dyDescent="0.25">
      <c r="B467" s="10"/>
      <c r="C467" s="10"/>
      <c r="D467" s="10"/>
      <c r="E467" s="10"/>
      <c r="F467" s="10"/>
      <c r="G467" s="10"/>
      <c r="H467" s="10"/>
      <c r="I467" s="10"/>
      <c r="J467" s="10"/>
      <c r="K467" s="10"/>
      <c r="L467" s="10"/>
      <c r="M467" s="10"/>
      <c r="N467" s="10"/>
      <c r="O467" s="10"/>
      <c r="P467" s="10"/>
      <c r="Q467" s="10"/>
      <c r="R467" s="10"/>
    </row>
    <row r="468" spans="2:18" x14ac:dyDescent="0.25">
      <c r="B468" s="10"/>
      <c r="C468" s="10"/>
      <c r="D468" s="10"/>
      <c r="E468" s="10"/>
      <c r="F468" s="10"/>
      <c r="G468" s="10"/>
      <c r="H468" s="10"/>
      <c r="I468" s="10"/>
      <c r="J468" s="10"/>
      <c r="K468" s="10"/>
      <c r="L468" s="10"/>
      <c r="M468" s="10"/>
      <c r="N468" s="10"/>
      <c r="O468" s="10"/>
      <c r="P468" s="10"/>
      <c r="Q468" s="10"/>
      <c r="R468" s="10"/>
    </row>
    <row r="469" spans="2:18" x14ac:dyDescent="0.25">
      <c r="B469" s="10"/>
      <c r="C469" s="10"/>
      <c r="D469" s="10"/>
      <c r="E469" s="10"/>
      <c r="F469" s="10"/>
      <c r="G469" s="10"/>
      <c r="H469" s="10"/>
      <c r="I469" s="10"/>
      <c r="J469" s="10"/>
      <c r="K469" s="10"/>
      <c r="L469" s="10"/>
      <c r="M469" s="10"/>
      <c r="N469" s="10"/>
      <c r="O469" s="10"/>
      <c r="P469" s="10"/>
      <c r="Q469" s="10"/>
      <c r="R469" s="10"/>
    </row>
    <row r="470" spans="2:18" x14ac:dyDescent="0.25">
      <c r="B470" s="10"/>
      <c r="C470" s="10"/>
      <c r="D470" s="10"/>
      <c r="E470" s="10"/>
      <c r="F470" s="10"/>
      <c r="G470" s="10"/>
      <c r="H470" s="10"/>
      <c r="I470" s="10"/>
      <c r="J470" s="10"/>
      <c r="K470" s="10"/>
      <c r="L470" s="10"/>
      <c r="M470" s="10"/>
      <c r="N470" s="10"/>
      <c r="O470" s="10"/>
      <c r="P470" s="10"/>
      <c r="Q470" s="10"/>
      <c r="R470" s="10"/>
    </row>
    <row r="471" spans="2:18" x14ac:dyDescent="0.25">
      <c r="B471" s="10"/>
      <c r="C471" s="10"/>
      <c r="D471" s="10"/>
      <c r="E471" s="10"/>
      <c r="F471" s="10"/>
      <c r="G471" s="10"/>
      <c r="H471" s="10"/>
      <c r="I471" s="10"/>
      <c r="J471" s="10"/>
      <c r="K471" s="10"/>
      <c r="L471" s="10"/>
      <c r="M471" s="10"/>
      <c r="N471" s="10"/>
      <c r="O471" s="10"/>
      <c r="P471" s="10"/>
      <c r="Q471" s="10"/>
      <c r="R471" s="10"/>
    </row>
    <row r="472" spans="2:18" x14ac:dyDescent="0.25">
      <c r="B472" s="10"/>
      <c r="C472" s="10"/>
      <c r="D472" s="10"/>
      <c r="E472" s="10"/>
      <c r="F472" s="10"/>
      <c r="G472" s="10"/>
      <c r="H472" s="10"/>
      <c r="I472" s="10"/>
      <c r="J472" s="10"/>
      <c r="K472" s="10"/>
      <c r="L472" s="10"/>
      <c r="M472" s="10"/>
      <c r="N472" s="10"/>
      <c r="O472" s="10"/>
      <c r="P472" s="10"/>
      <c r="Q472" s="10"/>
      <c r="R472" s="10"/>
    </row>
    <row r="473" spans="2:18" x14ac:dyDescent="0.25">
      <c r="B473" s="10"/>
      <c r="C473" s="10"/>
      <c r="D473" s="10"/>
      <c r="E473" s="10"/>
      <c r="F473" s="10"/>
      <c r="G473" s="10"/>
      <c r="H473" s="10"/>
      <c r="I473" s="10"/>
      <c r="J473" s="10"/>
      <c r="K473" s="10"/>
      <c r="L473" s="10"/>
      <c r="M473" s="10"/>
      <c r="N473" s="10"/>
      <c r="O473" s="10"/>
      <c r="P473" s="10"/>
      <c r="Q473" s="10"/>
      <c r="R473" s="10"/>
    </row>
    <row r="474" spans="2:18" x14ac:dyDescent="0.25">
      <c r="B474" s="10"/>
      <c r="C474" s="10"/>
      <c r="D474" s="10"/>
      <c r="E474" s="10"/>
      <c r="F474" s="10"/>
      <c r="G474" s="10"/>
      <c r="H474" s="10"/>
      <c r="I474" s="10"/>
      <c r="J474" s="10"/>
      <c r="K474" s="10"/>
      <c r="L474" s="10"/>
      <c r="M474" s="10"/>
      <c r="N474" s="10"/>
      <c r="O474" s="10"/>
      <c r="P474" s="10"/>
      <c r="Q474" s="10"/>
      <c r="R474" s="10"/>
    </row>
    <row r="475" spans="2:18" x14ac:dyDescent="0.25">
      <c r="B475" s="10"/>
      <c r="C475" s="10"/>
      <c r="D475" s="10"/>
      <c r="E475" s="10"/>
      <c r="F475" s="10"/>
      <c r="G475" s="10"/>
      <c r="H475" s="10"/>
      <c r="I475" s="10"/>
      <c r="J475" s="10"/>
      <c r="K475" s="10"/>
      <c r="L475" s="10"/>
      <c r="M475" s="10"/>
      <c r="N475" s="10"/>
      <c r="O475" s="10"/>
      <c r="P475" s="10"/>
      <c r="Q475" s="10"/>
      <c r="R475" s="10"/>
    </row>
    <row r="476" spans="2:18" x14ac:dyDescent="0.25">
      <c r="B476" s="10"/>
      <c r="C476" s="10"/>
      <c r="D476" s="10"/>
      <c r="E476" s="10"/>
      <c r="F476" s="10"/>
      <c r="G476" s="10"/>
      <c r="H476" s="10"/>
      <c r="I476" s="10"/>
      <c r="J476" s="10"/>
      <c r="K476" s="10"/>
      <c r="L476" s="10"/>
      <c r="M476" s="10"/>
      <c r="N476" s="10"/>
      <c r="O476" s="10"/>
      <c r="P476" s="10"/>
      <c r="Q476" s="10"/>
      <c r="R476" s="10"/>
    </row>
    <row r="477" spans="2:18" x14ac:dyDescent="0.25">
      <c r="B477" s="10"/>
      <c r="C477" s="10"/>
      <c r="D477" s="10"/>
      <c r="E477" s="10"/>
      <c r="F477" s="10"/>
      <c r="G477" s="10"/>
      <c r="H477" s="10"/>
      <c r="I477" s="10"/>
      <c r="J477" s="10"/>
      <c r="K477" s="10"/>
      <c r="L477" s="10"/>
      <c r="M477" s="10"/>
      <c r="N477" s="10"/>
      <c r="O477" s="10"/>
      <c r="P477" s="10"/>
      <c r="Q477" s="10"/>
      <c r="R477" s="10"/>
    </row>
    <row r="478" spans="2:18" x14ac:dyDescent="0.25">
      <c r="B478" s="10"/>
      <c r="C478" s="10"/>
      <c r="D478" s="10"/>
      <c r="E478" s="10"/>
      <c r="F478" s="10"/>
      <c r="G478" s="10"/>
      <c r="H478" s="10"/>
      <c r="I478" s="10"/>
      <c r="J478" s="10"/>
      <c r="K478" s="10"/>
      <c r="L478" s="10"/>
      <c r="M478" s="10"/>
      <c r="N478" s="10"/>
      <c r="O478" s="10"/>
      <c r="P478" s="10"/>
      <c r="Q478" s="10"/>
      <c r="R478" s="10"/>
    </row>
    <row r="479" spans="2:18" x14ac:dyDescent="0.25">
      <c r="B479" s="10"/>
      <c r="C479" s="10"/>
      <c r="D479" s="10"/>
      <c r="E479" s="10"/>
      <c r="F479" s="10"/>
      <c r="G479" s="10"/>
      <c r="H479" s="10"/>
      <c r="I479" s="10"/>
      <c r="J479" s="10"/>
      <c r="K479" s="10"/>
      <c r="L479" s="10"/>
      <c r="M479" s="10"/>
      <c r="N479" s="10"/>
      <c r="O479" s="10"/>
      <c r="P479" s="10"/>
      <c r="Q479" s="10"/>
      <c r="R479" s="10"/>
    </row>
    <row r="480" spans="2:18" x14ac:dyDescent="0.25">
      <c r="B480" s="10"/>
      <c r="C480" s="10"/>
      <c r="D480" s="10"/>
      <c r="E480" s="10"/>
      <c r="F480" s="10"/>
      <c r="G480" s="10"/>
      <c r="H480" s="10"/>
      <c r="I480" s="10"/>
      <c r="J480" s="10"/>
      <c r="K480" s="10"/>
      <c r="L480" s="10"/>
      <c r="M480" s="10"/>
      <c r="N480" s="10"/>
      <c r="O480" s="10"/>
      <c r="P480" s="10"/>
      <c r="Q480" s="10"/>
      <c r="R480" s="10"/>
    </row>
    <row r="481" spans="2:18" x14ac:dyDescent="0.25">
      <c r="B481" s="10"/>
      <c r="C481" s="10"/>
      <c r="D481" s="10"/>
      <c r="E481" s="10"/>
      <c r="F481" s="10"/>
      <c r="G481" s="10"/>
      <c r="H481" s="10"/>
      <c r="I481" s="10"/>
      <c r="J481" s="10"/>
      <c r="K481" s="10"/>
      <c r="L481" s="10"/>
      <c r="M481" s="10"/>
      <c r="N481" s="10"/>
      <c r="O481" s="10"/>
      <c r="P481" s="10"/>
      <c r="Q481" s="10"/>
      <c r="R481" s="10"/>
    </row>
    <row r="482" spans="2:18" x14ac:dyDescent="0.25">
      <c r="B482" s="10"/>
      <c r="C482" s="10"/>
      <c r="D482" s="10"/>
      <c r="E482" s="10"/>
      <c r="F482" s="10"/>
      <c r="G482" s="10"/>
      <c r="H482" s="10"/>
      <c r="I482" s="10"/>
      <c r="J482" s="10"/>
      <c r="K482" s="10"/>
      <c r="L482" s="10"/>
      <c r="M482" s="10"/>
      <c r="N482" s="10"/>
      <c r="O482" s="10"/>
      <c r="P482" s="10"/>
      <c r="Q482" s="10"/>
      <c r="R482" s="10"/>
    </row>
    <row r="483" spans="2:18" x14ac:dyDescent="0.25">
      <c r="B483" s="10"/>
      <c r="C483" s="10"/>
      <c r="D483" s="10"/>
      <c r="E483" s="10"/>
      <c r="F483" s="10"/>
      <c r="G483" s="10"/>
      <c r="H483" s="10"/>
      <c r="I483" s="10"/>
      <c r="J483" s="10"/>
      <c r="K483" s="10"/>
      <c r="L483" s="10"/>
      <c r="M483" s="10"/>
      <c r="N483" s="10"/>
      <c r="O483" s="10"/>
      <c r="P483" s="10"/>
      <c r="Q483" s="10"/>
      <c r="R483" s="10"/>
    </row>
    <row r="484" spans="2:18" x14ac:dyDescent="0.25">
      <c r="B484" s="10"/>
      <c r="C484" s="10"/>
      <c r="D484" s="10"/>
      <c r="E484" s="10"/>
      <c r="F484" s="10"/>
      <c r="G484" s="10"/>
      <c r="H484" s="10"/>
      <c r="I484" s="10"/>
      <c r="J484" s="10"/>
      <c r="K484" s="10"/>
      <c r="L484" s="10"/>
      <c r="M484" s="10"/>
      <c r="N484" s="10"/>
      <c r="O484" s="10"/>
      <c r="P484" s="10"/>
      <c r="Q484" s="10"/>
      <c r="R484" s="10"/>
    </row>
    <row r="485" spans="2:18" x14ac:dyDescent="0.25">
      <c r="B485" s="10"/>
      <c r="C485" s="10"/>
      <c r="D485" s="10"/>
      <c r="E485" s="10"/>
      <c r="F485" s="10"/>
      <c r="G485" s="10"/>
      <c r="H485" s="10"/>
      <c r="I485" s="10"/>
      <c r="J485" s="10"/>
      <c r="K485" s="10"/>
      <c r="L485" s="10"/>
      <c r="M485" s="10"/>
      <c r="N485" s="10"/>
      <c r="O485" s="10"/>
      <c r="P485" s="10"/>
      <c r="Q485" s="10"/>
      <c r="R485" s="10"/>
    </row>
    <row r="486" spans="2:18" x14ac:dyDescent="0.25">
      <c r="B486" s="10"/>
      <c r="C486" s="10"/>
      <c r="D486" s="10"/>
      <c r="E486" s="10"/>
      <c r="F486" s="10"/>
      <c r="G486" s="10"/>
      <c r="H486" s="10"/>
      <c r="I486" s="10"/>
      <c r="J486" s="10"/>
      <c r="K486" s="10"/>
      <c r="L486" s="10"/>
      <c r="M486" s="10"/>
      <c r="N486" s="10"/>
      <c r="O486" s="10"/>
      <c r="P486" s="10"/>
      <c r="Q486" s="10"/>
      <c r="R486" s="10"/>
    </row>
    <row r="487" spans="2:18" x14ac:dyDescent="0.25">
      <c r="B487" s="10"/>
      <c r="C487" s="10"/>
      <c r="D487" s="10"/>
      <c r="E487" s="10"/>
      <c r="F487" s="10"/>
      <c r="G487" s="10"/>
      <c r="H487" s="10"/>
      <c r="I487" s="10"/>
      <c r="J487" s="10"/>
      <c r="K487" s="10"/>
      <c r="L487" s="10"/>
      <c r="M487" s="10"/>
      <c r="N487" s="10"/>
      <c r="O487" s="10"/>
      <c r="P487" s="10"/>
      <c r="Q487" s="10"/>
      <c r="R487" s="10"/>
    </row>
    <row r="488" spans="2:18" x14ac:dyDescent="0.25">
      <c r="B488" s="10"/>
      <c r="C488" s="10"/>
      <c r="D488" s="10"/>
      <c r="E488" s="10"/>
      <c r="F488" s="10"/>
      <c r="G488" s="10"/>
      <c r="H488" s="10"/>
      <c r="I488" s="10"/>
      <c r="J488" s="10"/>
      <c r="K488" s="10"/>
      <c r="L488" s="10"/>
      <c r="M488" s="10"/>
      <c r="N488" s="10"/>
      <c r="O488" s="10"/>
      <c r="P488" s="10"/>
      <c r="Q488" s="10"/>
      <c r="R488" s="10"/>
    </row>
    <row r="489" spans="2:18" x14ac:dyDescent="0.25">
      <c r="B489" s="10"/>
      <c r="C489" s="10"/>
      <c r="D489" s="10"/>
      <c r="E489" s="10"/>
      <c r="F489" s="10"/>
      <c r="G489" s="10"/>
      <c r="H489" s="10"/>
      <c r="I489" s="10"/>
      <c r="J489" s="10"/>
      <c r="K489" s="10"/>
      <c r="L489" s="10"/>
      <c r="M489" s="10"/>
      <c r="N489" s="10"/>
      <c r="O489" s="10"/>
      <c r="P489" s="10"/>
      <c r="Q489" s="10"/>
      <c r="R489" s="10"/>
    </row>
    <row r="490" spans="2:18" x14ac:dyDescent="0.25">
      <c r="B490" s="10"/>
      <c r="C490" s="10"/>
      <c r="D490" s="10"/>
      <c r="E490" s="10"/>
      <c r="F490" s="10"/>
      <c r="G490" s="10"/>
      <c r="H490" s="10"/>
      <c r="I490" s="10"/>
      <c r="J490" s="10"/>
      <c r="K490" s="10"/>
      <c r="L490" s="10"/>
      <c r="M490" s="10"/>
      <c r="N490" s="10"/>
      <c r="O490" s="10"/>
      <c r="P490" s="10"/>
      <c r="Q490" s="10"/>
      <c r="R490" s="10"/>
    </row>
    <row r="491" spans="2:18" x14ac:dyDescent="0.25">
      <c r="B491" s="10"/>
      <c r="C491" s="10"/>
      <c r="D491" s="10"/>
      <c r="E491" s="10"/>
      <c r="F491" s="10"/>
      <c r="G491" s="10"/>
      <c r="H491" s="10"/>
      <c r="I491" s="10"/>
      <c r="J491" s="10"/>
      <c r="K491" s="10"/>
      <c r="L491" s="10"/>
      <c r="M491" s="10"/>
      <c r="N491" s="10"/>
      <c r="O491" s="10"/>
      <c r="P491" s="10"/>
      <c r="Q491" s="10"/>
      <c r="R491" s="10"/>
    </row>
    <row r="492" spans="2:18" x14ac:dyDescent="0.25">
      <c r="B492" s="10"/>
      <c r="C492" s="10"/>
      <c r="D492" s="10"/>
      <c r="E492" s="10"/>
      <c r="F492" s="10"/>
      <c r="G492" s="10"/>
      <c r="H492" s="10"/>
      <c r="I492" s="10"/>
      <c r="J492" s="10"/>
      <c r="K492" s="10"/>
      <c r="L492" s="10"/>
      <c r="M492" s="10"/>
      <c r="N492" s="10"/>
      <c r="O492" s="10"/>
      <c r="P492" s="10"/>
      <c r="Q492" s="10"/>
      <c r="R492" s="10"/>
    </row>
    <row r="493" spans="2:18" x14ac:dyDescent="0.25">
      <c r="B493" s="10"/>
      <c r="C493" s="10"/>
      <c r="D493" s="10"/>
      <c r="E493" s="10"/>
      <c r="F493" s="10"/>
      <c r="G493" s="10"/>
      <c r="H493" s="10"/>
      <c r="I493" s="10"/>
      <c r="J493" s="10"/>
      <c r="K493" s="10"/>
      <c r="L493" s="10"/>
      <c r="M493" s="10"/>
      <c r="N493" s="10"/>
      <c r="O493" s="10"/>
      <c r="P493" s="10"/>
      <c r="Q493" s="10"/>
      <c r="R493" s="10"/>
    </row>
    <row r="494" spans="2:18" x14ac:dyDescent="0.25">
      <c r="B494" s="10"/>
      <c r="C494" s="10"/>
      <c r="D494" s="10"/>
      <c r="E494" s="10"/>
      <c r="F494" s="10"/>
      <c r="G494" s="10"/>
      <c r="H494" s="10"/>
      <c r="I494" s="10"/>
      <c r="J494" s="10"/>
      <c r="K494" s="10"/>
      <c r="L494" s="10"/>
      <c r="M494" s="10"/>
      <c r="N494" s="10"/>
      <c r="O494" s="10"/>
      <c r="P494" s="10"/>
      <c r="Q494" s="10"/>
      <c r="R494" s="10"/>
    </row>
    <row r="495" spans="2:18" x14ac:dyDescent="0.25">
      <c r="B495" s="10"/>
      <c r="C495" s="10"/>
      <c r="D495" s="10"/>
      <c r="E495" s="10"/>
      <c r="F495" s="10"/>
      <c r="G495" s="10"/>
      <c r="H495" s="10"/>
      <c r="I495" s="10"/>
      <c r="J495" s="10"/>
      <c r="K495" s="10"/>
      <c r="L495" s="10"/>
      <c r="M495" s="10"/>
      <c r="N495" s="10"/>
      <c r="O495" s="10"/>
      <c r="P495" s="10"/>
      <c r="Q495" s="10"/>
      <c r="R495" s="10"/>
    </row>
    <row r="496" spans="2:18" x14ac:dyDescent="0.25">
      <c r="B496" s="10"/>
      <c r="C496" s="10"/>
      <c r="D496" s="10"/>
      <c r="E496" s="10"/>
      <c r="F496" s="10"/>
      <c r="G496" s="10"/>
      <c r="H496" s="10"/>
      <c r="I496" s="10"/>
      <c r="J496" s="10"/>
      <c r="K496" s="10"/>
      <c r="L496" s="10"/>
      <c r="M496" s="10"/>
      <c r="N496" s="10"/>
      <c r="O496" s="10"/>
      <c r="P496" s="10"/>
      <c r="Q496" s="10"/>
      <c r="R496" s="10"/>
    </row>
    <row r="497" spans="2:18" x14ac:dyDescent="0.25">
      <c r="B497" s="10"/>
      <c r="C497" s="10"/>
      <c r="D497" s="10"/>
      <c r="E497" s="10"/>
      <c r="F497" s="10"/>
      <c r="G497" s="10"/>
      <c r="H497" s="10"/>
      <c r="I497" s="10"/>
      <c r="J497" s="10"/>
      <c r="K497" s="10"/>
      <c r="L497" s="10"/>
      <c r="M497" s="10"/>
      <c r="N497" s="10"/>
      <c r="O497" s="10"/>
      <c r="P497" s="10"/>
      <c r="Q497" s="10"/>
      <c r="R497" s="10"/>
    </row>
    <row r="498" spans="2:18" x14ac:dyDescent="0.25">
      <c r="B498" s="10"/>
      <c r="C498" s="10"/>
      <c r="D498" s="10"/>
      <c r="E498" s="10"/>
      <c r="F498" s="10"/>
      <c r="G498" s="10"/>
      <c r="H498" s="10"/>
      <c r="I498" s="10"/>
      <c r="J498" s="10"/>
      <c r="K498" s="10"/>
      <c r="L498" s="10"/>
      <c r="M498" s="10"/>
      <c r="N498" s="10"/>
      <c r="O498" s="10"/>
      <c r="P498" s="10"/>
      <c r="Q498" s="10"/>
      <c r="R498" s="10"/>
    </row>
    <row r="499" spans="2:18" x14ac:dyDescent="0.25">
      <c r="B499" s="10"/>
      <c r="C499" s="10"/>
      <c r="D499" s="10"/>
      <c r="E499" s="10"/>
      <c r="F499" s="10"/>
      <c r="G499" s="10"/>
      <c r="H499" s="10"/>
      <c r="I499" s="10"/>
      <c r="J499" s="10"/>
      <c r="K499" s="10"/>
      <c r="L499" s="10"/>
      <c r="M499" s="10"/>
      <c r="N499" s="10"/>
      <c r="O499" s="10"/>
      <c r="P499" s="10"/>
      <c r="Q499" s="10"/>
      <c r="R499" s="10"/>
    </row>
    <row r="500" spans="2:18" x14ac:dyDescent="0.25">
      <c r="B500" s="10"/>
      <c r="C500" s="10"/>
      <c r="D500" s="10"/>
      <c r="E500" s="10"/>
      <c r="F500" s="10"/>
      <c r="G500" s="10"/>
      <c r="H500" s="10"/>
      <c r="I500" s="10"/>
      <c r="J500" s="10"/>
      <c r="K500" s="10"/>
      <c r="L500" s="10"/>
      <c r="M500" s="10"/>
      <c r="N500" s="10"/>
      <c r="O500" s="10"/>
      <c r="P500" s="10"/>
      <c r="Q500" s="10"/>
      <c r="R500" s="10"/>
    </row>
    <row r="501" spans="2:18" x14ac:dyDescent="0.25">
      <c r="B501" s="10"/>
      <c r="C501" s="10"/>
      <c r="D501" s="10"/>
      <c r="E501" s="10"/>
      <c r="F501" s="10"/>
      <c r="G501" s="10"/>
      <c r="H501" s="10"/>
      <c r="I501" s="10"/>
      <c r="J501" s="10"/>
      <c r="K501" s="10"/>
      <c r="L501" s="10"/>
      <c r="M501" s="10"/>
      <c r="N501" s="10"/>
      <c r="O501" s="10"/>
      <c r="P501" s="10"/>
      <c r="Q501" s="10"/>
      <c r="R501" s="10"/>
    </row>
    <row r="502" spans="2:18" x14ac:dyDescent="0.25">
      <c r="B502" s="10"/>
      <c r="C502" s="10"/>
      <c r="D502" s="10"/>
      <c r="E502" s="10"/>
      <c r="F502" s="10"/>
      <c r="G502" s="10"/>
      <c r="H502" s="10"/>
      <c r="I502" s="10"/>
      <c r="J502" s="10"/>
      <c r="K502" s="10"/>
      <c r="L502" s="10"/>
      <c r="M502" s="10"/>
      <c r="N502" s="10"/>
      <c r="O502" s="10"/>
      <c r="P502" s="10"/>
      <c r="Q502" s="10"/>
      <c r="R502" s="10"/>
    </row>
    <row r="503" spans="2:18" x14ac:dyDescent="0.25">
      <c r="B503" s="10"/>
      <c r="C503" s="10"/>
      <c r="D503" s="10"/>
      <c r="E503" s="10"/>
      <c r="F503" s="10"/>
      <c r="G503" s="10"/>
      <c r="H503" s="10"/>
      <c r="I503" s="10"/>
      <c r="J503" s="10"/>
      <c r="K503" s="10"/>
      <c r="L503" s="10"/>
      <c r="M503" s="10"/>
      <c r="N503" s="10"/>
      <c r="O503" s="10"/>
      <c r="P503" s="10"/>
      <c r="Q503" s="10"/>
      <c r="R503" s="10"/>
    </row>
    <row r="504" spans="2:18" x14ac:dyDescent="0.25">
      <c r="B504" s="10"/>
      <c r="C504" s="10"/>
      <c r="D504" s="10"/>
      <c r="E504" s="10"/>
      <c r="F504" s="10"/>
      <c r="G504" s="10"/>
      <c r="H504" s="10"/>
      <c r="I504" s="10"/>
      <c r="J504" s="10"/>
      <c r="K504" s="10"/>
      <c r="L504" s="10"/>
      <c r="M504" s="10"/>
      <c r="N504" s="10"/>
      <c r="O504" s="10"/>
      <c r="P504" s="10"/>
      <c r="Q504" s="10"/>
      <c r="R504" s="10"/>
    </row>
    <row r="505" spans="2:18" x14ac:dyDescent="0.25">
      <c r="B505" s="10"/>
      <c r="C505" s="10"/>
      <c r="D505" s="10"/>
      <c r="E505" s="10"/>
      <c r="F505" s="10"/>
      <c r="G505" s="10"/>
      <c r="H505" s="10"/>
      <c r="I505" s="10"/>
      <c r="J505" s="10"/>
      <c r="K505" s="10"/>
      <c r="L505" s="10"/>
      <c r="M505" s="10"/>
      <c r="N505" s="10"/>
      <c r="O505" s="10"/>
      <c r="P505" s="10"/>
      <c r="Q505" s="10"/>
      <c r="R505" s="10"/>
    </row>
    <row r="506" spans="2:18" x14ac:dyDescent="0.25">
      <c r="B506" s="10"/>
      <c r="C506" s="10"/>
      <c r="D506" s="10"/>
      <c r="E506" s="10"/>
      <c r="F506" s="10"/>
      <c r="G506" s="10"/>
      <c r="H506" s="10"/>
      <c r="I506" s="10"/>
      <c r="J506" s="10"/>
      <c r="K506" s="10"/>
      <c r="L506" s="10"/>
      <c r="M506" s="10"/>
      <c r="N506" s="10"/>
      <c r="O506" s="10"/>
      <c r="P506" s="10"/>
      <c r="Q506" s="10"/>
      <c r="R506" s="10"/>
    </row>
    <row r="507" spans="2:18" x14ac:dyDescent="0.25">
      <c r="B507" s="10"/>
      <c r="C507" s="10"/>
      <c r="D507" s="10"/>
      <c r="E507" s="10"/>
      <c r="F507" s="10"/>
      <c r="G507" s="10"/>
      <c r="H507" s="10"/>
      <c r="I507" s="10"/>
      <c r="J507" s="10"/>
      <c r="K507" s="10"/>
      <c r="L507" s="10"/>
      <c r="M507" s="10"/>
      <c r="N507" s="10"/>
      <c r="O507" s="10"/>
      <c r="P507" s="10"/>
      <c r="Q507" s="10"/>
      <c r="R507" s="10"/>
    </row>
    <row r="508" spans="2:18" x14ac:dyDescent="0.25">
      <c r="B508" s="10"/>
      <c r="C508" s="10"/>
      <c r="D508" s="10"/>
      <c r="E508" s="10"/>
      <c r="F508" s="10"/>
      <c r="G508" s="10"/>
      <c r="H508" s="10"/>
      <c r="I508" s="10"/>
      <c r="J508" s="10"/>
      <c r="K508" s="10"/>
      <c r="L508" s="10"/>
      <c r="M508" s="10"/>
      <c r="N508" s="10"/>
      <c r="O508" s="10"/>
      <c r="P508" s="10"/>
      <c r="Q508" s="10"/>
      <c r="R508" s="10"/>
    </row>
    <row r="509" spans="2:18" x14ac:dyDescent="0.25">
      <c r="B509" s="10"/>
      <c r="C509" s="10"/>
      <c r="D509" s="10"/>
      <c r="E509" s="10"/>
      <c r="F509" s="10"/>
      <c r="G509" s="10"/>
      <c r="H509" s="10"/>
      <c r="I509" s="10"/>
      <c r="J509" s="10"/>
      <c r="K509" s="10"/>
      <c r="L509" s="10"/>
      <c r="M509" s="10"/>
      <c r="N509" s="10"/>
      <c r="O509" s="10"/>
      <c r="P509" s="10"/>
      <c r="Q509" s="10"/>
      <c r="R509" s="10"/>
    </row>
    <row r="510" spans="2:18" x14ac:dyDescent="0.25">
      <c r="B510" s="10"/>
      <c r="C510" s="10"/>
      <c r="D510" s="10"/>
      <c r="E510" s="10"/>
      <c r="F510" s="10"/>
      <c r="G510" s="10"/>
      <c r="H510" s="10"/>
      <c r="I510" s="10"/>
      <c r="J510" s="10"/>
      <c r="K510" s="10"/>
      <c r="L510" s="10"/>
      <c r="M510" s="10"/>
      <c r="N510" s="10"/>
      <c r="O510" s="10"/>
      <c r="P510" s="10"/>
      <c r="Q510" s="10"/>
      <c r="R510" s="10"/>
    </row>
    <row r="511" spans="2:18" x14ac:dyDescent="0.25">
      <c r="B511" s="10"/>
      <c r="C511" s="10"/>
      <c r="D511" s="10"/>
      <c r="E511" s="10"/>
      <c r="F511" s="10"/>
      <c r="G511" s="10"/>
      <c r="H511" s="10"/>
      <c r="I511" s="10"/>
      <c r="J511" s="10"/>
      <c r="K511" s="10"/>
      <c r="L511" s="10"/>
      <c r="M511" s="10"/>
      <c r="N511" s="10"/>
      <c r="O511" s="10"/>
      <c r="P511" s="10"/>
      <c r="Q511" s="10"/>
      <c r="R511" s="10"/>
    </row>
    <row r="512" spans="2:18" x14ac:dyDescent="0.25">
      <c r="B512" s="10"/>
      <c r="C512" s="10"/>
      <c r="D512" s="10"/>
      <c r="E512" s="10"/>
      <c r="F512" s="10"/>
      <c r="G512" s="10"/>
      <c r="H512" s="10"/>
      <c r="I512" s="10"/>
      <c r="J512" s="10"/>
      <c r="K512" s="10"/>
      <c r="L512" s="10"/>
      <c r="M512" s="10"/>
      <c r="N512" s="10"/>
      <c r="O512" s="10"/>
      <c r="P512" s="10"/>
      <c r="Q512" s="10"/>
      <c r="R512" s="10"/>
    </row>
    <row r="513" spans="2:18" x14ac:dyDescent="0.25">
      <c r="B513" s="10"/>
      <c r="C513" s="10"/>
      <c r="D513" s="10"/>
      <c r="E513" s="10"/>
      <c r="F513" s="10"/>
      <c r="G513" s="10"/>
      <c r="H513" s="10"/>
      <c r="I513" s="10"/>
      <c r="J513" s="10"/>
      <c r="K513" s="10"/>
      <c r="L513" s="10"/>
      <c r="M513" s="10"/>
      <c r="N513" s="10"/>
      <c r="O513" s="10"/>
      <c r="P513" s="10"/>
      <c r="Q513" s="10"/>
      <c r="R513" s="10"/>
    </row>
    <row r="514" spans="2:18" x14ac:dyDescent="0.25">
      <c r="B514" s="10"/>
      <c r="C514" s="10"/>
      <c r="D514" s="10"/>
      <c r="E514" s="10"/>
      <c r="F514" s="10"/>
      <c r="G514" s="10"/>
      <c r="H514" s="10"/>
      <c r="I514" s="10"/>
      <c r="J514" s="10"/>
      <c r="K514" s="10"/>
      <c r="L514" s="10"/>
      <c r="M514" s="10"/>
      <c r="N514" s="10"/>
      <c r="O514" s="10"/>
      <c r="P514" s="10"/>
      <c r="Q514" s="10"/>
      <c r="R514" s="10"/>
    </row>
    <row r="515" spans="2:18" x14ac:dyDescent="0.25">
      <c r="B515" s="10"/>
      <c r="C515" s="10"/>
      <c r="D515" s="10"/>
      <c r="E515" s="10"/>
      <c r="F515" s="10"/>
      <c r="G515" s="10"/>
      <c r="H515" s="10"/>
      <c r="I515" s="10"/>
      <c r="J515" s="10"/>
      <c r="K515" s="10"/>
      <c r="L515" s="10"/>
      <c r="M515" s="10"/>
      <c r="N515" s="10"/>
      <c r="O515" s="10"/>
      <c r="P515" s="10"/>
      <c r="Q515" s="10"/>
      <c r="R515" s="10"/>
    </row>
    <row r="516" spans="2:18" x14ac:dyDescent="0.25">
      <c r="B516" s="10"/>
      <c r="C516" s="10"/>
      <c r="D516" s="10"/>
      <c r="E516" s="10"/>
      <c r="F516" s="10"/>
      <c r="G516" s="10"/>
      <c r="H516" s="10"/>
      <c r="I516" s="10"/>
      <c r="J516" s="10"/>
      <c r="K516" s="10"/>
      <c r="L516" s="10"/>
      <c r="M516" s="10"/>
      <c r="N516" s="10"/>
      <c r="O516" s="10"/>
      <c r="P516" s="10"/>
      <c r="Q516" s="10"/>
      <c r="R516" s="10"/>
    </row>
    <row r="517" spans="2:18" x14ac:dyDescent="0.25">
      <c r="B517" s="10"/>
      <c r="C517" s="10"/>
      <c r="D517" s="10"/>
      <c r="E517" s="10"/>
      <c r="F517" s="10"/>
      <c r="G517" s="10"/>
      <c r="H517" s="10"/>
      <c r="I517" s="10"/>
      <c r="J517" s="10"/>
      <c r="K517" s="10"/>
      <c r="L517" s="10"/>
      <c r="M517" s="10"/>
      <c r="N517" s="10"/>
      <c r="O517" s="10"/>
      <c r="P517" s="10"/>
      <c r="Q517" s="10"/>
      <c r="R517" s="10"/>
    </row>
    <row r="518" spans="2:18" x14ac:dyDescent="0.25">
      <c r="B518" s="10"/>
      <c r="C518" s="10"/>
      <c r="D518" s="10"/>
      <c r="E518" s="10"/>
      <c r="F518" s="10"/>
      <c r="G518" s="10"/>
      <c r="H518" s="10"/>
      <c r="I518" s="10"/>
      <c r="J518" s="10"/>
      <c r="K518" s="10"/>
      <c r="L518" s="10"/>
      <c r="M518" s="10"/>
      <c r="N518" s="10"/>
      <c r="O518" s="10"/>
      <c r="P518" s="10"/>
      <c r="Q518" s="10"/>
      <c r="R518" s="10"/>
    </row>
    <row r="519" spans="2:18" x14ac:dyDescent="0.25">
      <c r="B519" s="10"/>
      <c r="C519" s="10"/>
      <c r="D519" s="10"/>
      <c r="E519" s="10"/>
      <c r="F519" s="10"/>
      <c r="G519" s="10"/>
      <c r="H519" s="10"/>
      <c r="I519" s="10"/>
      <c r="J519" s="10"/>
      <c r="K519" s="10"/>
      <c r="L519" s="10"/>
      <c r="M519" s="10"/>
      <c r="N519" s="10"/>
      <c r="O519" s="10"/>
      <c r="P519" s="10"/>
      <c r="Q519" s="10"/>
      <c r="R519" s="10"/>
    </row>
    <row r="520" spans="2:18" x14ac:dyDescent="0.25">
      <c r="B520" s="10"/>
      <c r="C520" s="10"/>
      <c r="D520" s="10"/>
      <c r="E520" s="10"/>
      <c r="F520" s="10"/>
      <c r="G520" s="10"/>
      <c r="H520" s="10"/>
      <c r="I520" s="10"/>
      <c r="J520" s="10"/>
      <c r="K520" s="10"/>
      <c r="L520" s="10"/>
      <c r="M520" s="10"/>
      <c r="N520" s="10"/>
      <c r="O520" s="10"/>
      <c r="P520" s="10"/>
      <c r="Q520" s="10"/>
      <c r="R520" s="10"/>
    </row>
    <row r="521" spans="2:18" x14ac:dyDescent="0.25">
      <c r="B521" s="10"/>
      <c r="C521" s="10"/>
      <c r="D521" s="10"/>
      <c r="E521" s="10"/>
      <c r="F521" s="10"/>
      <c r="G521" s="10"/>
      <c r="H521" s="10"/>
      <c r="I521" s="10"/>
      <c r="J521" s="10"/>
      <c r="K521" s="10"/>
      <c r="L521" s="10"/>
      <c r="M521" s="10"/>
      <c r="N521" s="10"/>
      <c r="O521" s="10"/>
      <c r="P521" s="10"/>
      <c r="Q521" s="10"/>
      <c r="R521" s="10"/>
    </row>
    <row r="522" spans="2:18" x14ac:dyDescent="0.25">
      <c r="B522" s="10"/>
      <c r="C522" s="10"/>
      <c r="D522" s="10"/>
      <c r="E522" s="10"/>
      <c r="F522" s="10"/>
      <c r="G522" s="10"/>
      <c r="H522" s="10"/>
      <c r="I522" s="10"/>
      <c r="J522" s="10"/>
      <c r="K522" s="10"/>
      <c r="L522" s="10"/>
      <c r="M522" s="10"/>
      <c r="N522" s="10"/>
      <c r="O522" s="10"/>
      <c r="P522" s="10"/>
      <c r="Q522" s="10"/>
      <c r="R522" s="10"/>
    </row>
    <row r="523" spans="2:18" x14ac:dyDescent="0.25">
      <c r="B523" s="10"/>
      <c r="C523" s="10"/>
      <c r="D523" s="10"/>
      <c r="E523" s="10"/>
      <c r="F523" s="10"/>
      <c r="G523" s="10"/>
      <c r="H523" s="10"/>
      <c r="I523" s="10"/>
      <c r="J523" s="10"/>
      <c r="K523" s="10"/>
      <c r="L523" s="10"/>
      <c r="M523" s="10"/>
      <c r="N523" s="10"/>
      <c r="O523" s="10"/>
      <c r="P523" s="10"/>
      <c r="Q523" s="10"/>
      <c r="R523" s="10"/>
    </row>
    <row r="524" spans="2:18" x14ac:dyDescent="0.25">
      <c r="B524" s="10"/>
      <c r="C524" s="10"/>
      <c r="D524" s="10"/>
      <c r="E524" s="10"/>
      <c r="F524" s="10"/>
      <c r="G524" s="10"/>
      <c r="H524" s="10"/>
      <c r="I524" s="10"/>
      <c r="J524" s="10"/>
      <c r="K524" s="10"/>
      <c r="L524" s="10"/>
      <c r="M524" s="10"/>
      <c r="N524" s="10"/>
      <c r="O524" s="10"/>
      <c r="P524" s="10"/>
      <c r="Q524" s="10"/>
      <c r="R524" s="10"/>
    </row>
    <row r="525" spans="2:18" x14ac:dyDescent="0.25">
      <c r="B525" s="10"/>
      <c r="C525" s="10"/>
      <c r="D525" s="10"/>
      <c r="E525" s="10"/>
      <c r="F525" s="10"/>
      <c r="G525" s="10"/>
      <c r="H525" s="10"/>
      <c r="I525" s="10"/>
      <c r="J525" s="10"/>
      <c r="K525" s="10"/>
      <c r="L525" s="10"/>
      <c r="M525" s="10"/>
      <c r="N525" s="10"/>
      <c r="O525" s="10"/>
      <c r="P525" s="10"/>
      <c r="Q525" s="10"/>
      <c r="R525" s="10"/>
    </row>
    <row r="526" spans="2:18" x14ac:dyDescent="0.25">
      <c r="B526" s="10"/>
      <c r="C526" s="10"/>
      <c r="D526" s="10"/>
      <c r="E526" s="10"/>
      <c r="F526" s="10"/>
      <c r="G526" s="10"/>
      <c r="H526" s="10"/>
      <c r="I526" s="10"/>
      <c r="J526" s="10"/>
      <c r="K526" s="10"/>
      <c r="L526" s="10"/>
      <c r="M526" s="10"/>
      <c r="N526" s="10"/>
      <c r="O526" s="10"/>
      <c r="P526" s="10"/>
      <c r="Q526" s="10"/>
      <c r="R526" s="10"/>
    </row>
    <row r="527" spans="2:18" x14ac:dyDescent="0.25">
      <c r="B527" s="10"/>
      <c r="C527" s="10"/>
      <c r="D527" s="10"/>
      <c r="E527" s="10"/>
      <c r="F527" s="10"/>
      <c r="G527" s="10"/>
      <c r="H527" s="10"/>
      <c r="I527" s="10"/>
      <c r="J527" s="10"/>
      <c r="K527" s="10"/>
      <c r="L527" s="10"/>
      <c r="M527" s="10"/>
      <c r="N527" s="10"/>
      <c r="O527" s="10"/>
      <c r="P527" s="10"/>
      <c r="Q527" s="10"/>
      <c r="R527" s="10"/>
    </row>
    <row r="528" spans="2:18" x14ac:dyDescent="0.25">
      <c r="B528" s="10"/>
      <c r="C528" s="10"/>
      <c r="D528" s="10"/>
      <c r="E528" s="10"/>
      <c r="F528" s="10"/>
      <c r="G528" s="10"/>
      <c r="H528" s="10"/>
      <c r="I528" s="10"/>
      <c r="J528" s="10"/>
      <c r="K528" s="10"/>
      <c r="L528" s="10"/>
      <c r="M528" s="10"/>
      <c r="N528" s="10"/>
      <c r="O528" s="10"/>
      <c r="P528" s="10"/>
      <c r="Q528" s="10"/>
      <c r="R528" s="10"/>
    </row>
    <row r="529" spans="2:18" x14ac:dyDescent="0.25">
      <c r="B529" s="10"/>
      <c r="C529" s="10"/>
      <c r="D529" s="10"/>
      <c r="E529" s="10"/>
      <c r="F529" s="10"/>
      <c r="G529" s="10"/>
      <c r="H529" s="10"/>
      <c r="I529" s="10"/>
      <c r="J529" s="10"/>
      <c r="K529" s="10"/>
      <c r="L529" s="10"/>
      <c r="M529" s="10"/>
      <c r="N529" s="10"/>
      <c r="O529" s="10"/>
      <c r="P529" s="10"/>
      <c r="Q529" s="10"/>
      <c r="R529" s="10"/>
    </row>
    <row r="530" spans="2:18" x14ac:dyDescent="0.25">
      <c r="B530" s="10"/>
      <c r="C530" s="10"/>
      <c r="D530" s="10"/>
      <c r="E530" s="10"/>
      <c r="F530" s="10"/>
      <c r="G530" s="10"/>
      <c r="H530" s="10"/>
      <c r="I530" s="10"/>
      <c r="J530" s="10"/>
      <c r="K530" s="10"/>
      <c r="L530" s="10"/>
      <c r="M530" s="10"/>
      <c r="N530" s="10"/>
      <c r="O530" s="10"/>
      <c r="P530" s="10"/>
      <c r="Q530" s="10"/>
      <c r="R530" s="10"/>
    </row>
    <row r="531" spans="2:18" x14ac:dyDescent="0.25">
      <c r="B531" s="10"/>
      <c r="C531" s="10"/>
      <c r="D531" s="10"/>
      <c r="E531" s="10"/>
      <c r="F531" s="10"/>
      <c r="G531" s="10"/>
      <c r="H531" s="10"/>
      <c r="I531" s="10"/>
      <c r="J531" s="10"/>
      <c r="K531" s="10"/>
      <c r="L531" s="10"/>
      <c r="M531" s="10"/>
      <c r="N531" s="10"/>
      <c r="O531" s="10"/>
      <c r="P531" s="10"/>
      <c r="Q531" s="10"/>
      <c r="R531" s="10"/>
    </row>
    <row r="532" spans="2:18" x14ac:dyDescent="0.25">
      <c r="B532" s="10"/>
      <c r="C532" s="10"/>
      <c r="D532" s="10"/>
      <c r="E532" s="10"/>
      <c r="F532" s="10"/>
      <c r="G532" s="10"/>
      <c r="H532" s="10"/>
      <c r="I532" s="10"/>
      <c r="J532" s="10"/>
      <c r="K532" s="10"/>
      <c r="L532" s="10"/>
      <c r="M532" s="10"/>
      <c r="N532" s="10"/>
      <c r="O532" s="10"/>
      <c r="P532" s="10"/>
      <c r="Q532" s="10"/>
      <c r="R532" s="10"/>
    </row>
    <row r="533" spans="2:18" x14ac:dyDescent="0.25">
      <c r="B533" s="10"/>
      <c r="C533" s="10"/>
      <c r="D533" s="10"/>
      <c r="E533" s="10"/>
      <c r="F533" s="10"/>
      <c r="G533" s="10"/>
      <c r="H533" s="10"/>
      <c r="I533" s="10"/>
      <c r="J533" s="10"/>
      <c r="K533" s="10"/>
      <c r="L533" s="10"/>
      <c r="M533" s="10"/>
      <c r="N533" s="10"/>
      <c r="O533" s="10"/>
      <c r="P533" s="10"/>
      <c r="Q533" s="10"/>
      <c r="R533" s="10"/>
    </row>
    <row r="534" spans="2:18" x14ac:dyDescent="0.25">
      <c r="B534" s="10"/>
      <c r="C534" s="10"/>
      <c r="D534" s="10"/>
      <c r="E534" s="10"/>
      <c r="F534" s="10"/>
      <c r="G534" s="10"/>
      <c r="H534" s="10"/>
      <c r="I534" s="10"/>
      <c r="J534" s="10"/>
      <c r="K534" s="10"/>
      <c r="L534" s="10"/>
      <c r="M534" s="10"/>
      <c r="N534" s="10"/>
      <c r="O534" s="10"/>
      <c r="P534" s="10"/>
      <c r="Q534" s="10"/>
      <c r="R534" s="10"/>
    </row>
    <row r="535" spans="2:18" x14ac:dyDescent="0.25">
      <c r="B535" s="10"/>
      <c r="C535" s="10"/>
      <c r="D535" s="10"/>
      <c r="E535" s="10"/>
      <c r="F535" s="10"/>
      <c r="G535" s="10"/>
      <c r="H535" s="10"/>
      <c r="I535" s="10"/>
      <c r="J535" s="10"/>
      <c r="K535" s="10"/>
      <c r="L535" s="10"/>
      <c r="M535" s="10"/>
      <c r="N535" s="10"/>
      <c r="O535" s="10"/>
      <c r="P535" s="10"/>
      <c r="Q535" s="10"/>
      <c r="R535" s="10"/>
    </row>
    <row r="536" spans="2:18" x14ac:dyDescent="0.25">
      <c r="B536" s="10"/>
      <c r="C536" s="10"/>
      <c r="D536" s="10"/>
      <c r="E536" s="10"/>
      <c r="F536" s="10"/>
      <c r="G536" s="10"/>
      <c r="H536" s="10"/>
      <c r="I536" s="10"/>
      <c r="J536" s="10"/>
      <c r="K536" s="10"/>
      <c r="L536" s="10"/>
      <c r="M536" s="10"/>
      <c r="N536" s="10"/>
      <c r="O536" s="10"/>
      <c r="P536" s="10"/>
      <c r="Q536" s="10"/>
      <c r="R536" s="10"/>
    </row>
    <row r="537" spans="2:18" x14ac:dyDescent="0.25">
      <c r="B537" s="10"/>
      <c r="C537" s="10"/>
      <c r="D537" s="10"/>
      <c r="E537" s="10"/>
      <c r="F537" s="10"/>
      <c r="G537" s="10"/>
      <c r="H537" s="10"/>
      <c r="I537" s="10"/>
      <c r="J537" s="10"/>
      <c r="K537" s="10"/>
      <c r="L537" s="10"/>
      <c r="M537" s="10"/>
      <c r="N537" s="10"/>
      <c r="O537" s="10"/>
      <c r="P537" s="10"/>
      <c r="Q537" s="10"/>
      <c r="R537" s="10"/>
    </row>
    <row r="538" spans="2:18" x14ac:dyDescent="0.25">
      <c r="B538" s="10"/>
      <c r="C538" s="10"/>
      <c r="D538" s="10"/>
      <c r="E538" s="10"/>
      <c r="F538" s="10"/>
      <c r="G538" s="10"/>
      <c r="H538" s="10"/>
      <c r="I538" s="10"/>
      <c r="J538" s="10"/>
      <c r="K538" s="10"/>
      <c r="L538" s="10"/>
      <c r="M538" s="10"/>
      <c r="N538" s="10"/>
      <c r="O538" s="10"/>
      <c r="P538" s="10"/>
      <c r="Q538" s="10"/>
      <c r="R538" s="10"/>
    </row>
    <row r="539" spans="2:18" x14ac:dyDescent="0.25">
      <c r="B539" s="10"/>
      <c r="C539" s="10"/>
      <c r="D539" s="10"/>
      <c r="E539" s="10"/>
      <c r="F539" s="10"/>
      <c r="G539" s="10"/>
      <c r="H539" s="10"/>
      <c r="I539" s="10"/>
      <c r="J539" s="10"/>
      <c r="K539" s="10"/>
      <c r="L539" s="10"/>
      <c r="M539" s="10"/>
      <c r="N539" s="10"/>
      <c r="O539" s="10"/>
      <c r="P539" s="10"/>
      <c r="Q539" s="10"/>
      <c r="R539" s="10"/>
    </row>
    <row r="540" spans="2:18" x14ac:dyDescent="0.25">
      <c r="B540" s="10"/>
      <c r="C540" s="10"/>
      <c r="D540" s="10"/>
      <c r="E540" s="10"/>
      <c r="F540" s="10"/>
      <c r="G540" s="10"/>
      <c r="H540" s="10"/>
      <c r="I540" s="10"/>
      <c r="J540" s="10"/>
      <c r="K540" s="10"/>
      <c r="L540" s="10"/>
      <c r="M540" s="10"/>
      <c r="N540" s="10"/>
      <c r="O540" s="10"/>
      <c r="P540" s="10"/>
      <c r="Q540" s="10"/>
      <c r="R540" s="10"/>
    </row>
    <row r="541" spans="2:18" x14ac:dyDescent="0.25">
      <c r="B541" s="10"/>
      <c r="C541" s="10"/>
      <c r="D541" s="10"/>
      <c r="E541" s="10"/>
      <c r="F541" s="10"/>
      <c r="G541" s="10"/>
      <c r="H541" s="10"/>
      <c r="I541" s="10"/>
      <c r="J541" s="10"/>
      <c r="K541" s="10"/>
      <c r="L541" s="10"/>
      <c r="M541" s="10"/>
      <c r="N541" s="10"/>
      <c r="O541" s="10"/>
      <c r="P541" s="10"/>
      <c r="Q541" s="10"/>
      <c r="R541" s="10"/>
    </row>
    <row r="542" spans="2:18" x14ac:dyDescent="0.25">
      <c r="B542" s="10"/>
      <c r="C542" s="10"/>
      <c r="D542" s="10"/>
      <c r="E542" s="10"/>
      <c r="F542" s="10"/>
      <c r="G542" s="10"/>
      <c r="H542" s="10"/>
      <c r="I542" s="10"/>
      <c r="J542" s="10"/>
      <c r="K542" s="10"/>
      <c r="L542" s="10"/>
      <c r="M542" s="10"/>
      <c r="N542" s="10"/>
      <c r="O542" s="10"/>
      <c r="P542" s="10"/>
      <c r="Q542" s="10"/>
      <c r="R542" s="10"/>
    </row>
    <row r="543" spans="2:18" x14ac:dyDescent="0.25">
      <c r="B543" s="10"/>
      <c r="C543" s="10"/>
      <c r="D543" s="10"/>
      <c r="E543" s="10"/>
      <c r="F543" s="10"/>
      <c r="G543" s="10"/>
      <c r="H543" s="10"/>
      <c r="I543" s="10"/>
      <c r="J543" s="10"/>
      <c r="K543" s="10"/>
      <c r="L543" s="10"/>
      <c r="M543" s="10"/>
      <c r="N543" s="10"/>
      <c r="O543" s="10"/>
      <c r="P543" s="10"/>
      <c r="Q543" s="10"/>
      <c r="R543" s="10"/>
    </row>
    <row r="544" spans="2:18" x14ac:dyDescent="0.25">
      <c r="B544" s="10"/>
      <c r="C544" s="10"/>
      <c r="D544" s="10"/>
      <c r="E544" s="10"/>
      <c r="F544" s="10"/>
      <c r="G544" s="10"/>
      <c r="H544" s="10"/>
      <c r="I544" s="10"/>
      <c r="J544" s="10"/>
      <c r="K544" s="10"/>
      <c r="L544" s="10"/>
      <c r="M544" s="10"/>
      <c r="N544" s="10"/>
      <c r="O544" s="10"/>
      <c r="P544" s="10"/>
      <c r="Q544" s="10"/>
      <c r="R544" s="10"/>
    </row>
    <row r="545" spans="2:18" x14ac:dyDescent="0.25">
      <c r="B545" s="10"/>
      <c r="C545" s="10"/>
      <c r="D545" s="10"/>
      <c r="E545" s="10"/>
      <c r="F545" s="10"/>
      <c r="G545" s="10"/>
      <c r="H545" s="10"/>
      <c r="I545" s="10"/>
      <c r="J545" s="10"/>
      <c r="K545" s="10"/>
      <c r="L545" s="10"/>
      <c r="M545" s="10"/>
      <c r="N545" s="10"/>
      <c r="O545" s="10"/>
      <c r="P545" s="10"/>
      <c r="Q545" s="10"/>
      <c r="R545" s="10"/>
    </row>
    <row r="546" spans="2:18" x14ac:dyDescent="0.25">
      <c r="B546" s="10"/>
      <c r="C546" s="10"/>
      <c r="D546" s="10"/>
      <c r="E546" s="10"/>
      <c r="F546" s="10"/>
      <c r="G546" s="10"/>
      <c r="H546" s="10"/>
      <c r="I546" s="10"/>
      <c r="J546" s="10"/>
      <c r="K546" s="10"/>
      <c r="L546" s="10"/>
      <c r="M546" s="10"/>
      <c r="N546" s="10"/>
      <c r="O546" s="10"/>
      <c r="P546" s="10"/>
      <c r="Q546" s="10"/>
      <c r="R546" s="10"/>
    </row>
    <row r="547" spans="2:18" x14ac:dyDescent="0.25">
      <c r="B547" s="10"/>
      <c r="C547" s="10"/>
      <c r="D547" s="10"/>
      <c r="E547" s="10"/>
      <c r="F547" s="10"/>
      <c r="G547" s="10"/>
      <c r="H547" s="10"/>
      <c r="I547" s="10"/>
      <c r="J547" s="10"/>
      <c r="K547" s="10"/>
      <c r="L547" s="10"/>
      <c r="M547" s="10"/>
      <c r="N547" s="10"/>
      <c r="O547" s="10"/>
      <c r="P547" s="10"/>
      <c r="Q547" s="10"/>
      <c r="R547" s="10"/>
    </row>
    <row r="548" spans="2:18" x14ac:dyDescent="0.25">
      <c r="B548" s="10"/>
      <c r="C548" s="10"/>
      <c r="D548" s="10"/>
      <c r="E548" s="10"/>
      <c r="F548" s="10"/>
      <c r="G548" s="10"/>
      <c r="H548" s="10"/>
      <c r="I548" s="10"/>
      <c r="J548" s="10"/>
      <c r="K548" s="10"/>
      <c r="L548" s="10"/>
      <c r="M548" s="10"/>
      <c r="N548" s="10"/>
      <c r="O548" s="10"/>
      <c r="P548" s="10"/>
      <c r="Q548" s="10"/>
      <c r="R548" s="10"/>
    </row>
    <row r="549" spans="2:18" x14ac:dyDescent="0.25">
      <c r="B549" s="10"/>
      <c r="C549" s="10"/>
      <c r="D549" s="10"/>
      <c r="E549" s="10"/>
      <c r="F549" s="10"/>
      <c r="G549" s="10"/>
      <c r="H549" s="10"/>
      <c r="I549" s="10"/>
      <c r="J549" s="10"/>
      <c r="K549" s="10"/>
      <c r="L549" s="10"/>
      <c r="M549" s="10"/>
      <c r="N549" s="10"/>
      <c r="O549" s="10"/>
      <c r="P549" s="10"/>
      <c r="Q549" s="10"/>
      <c r="R549" s="10"/>
    </row>
    <row r="550" spans="2:18" x14ac:dyDescent="0.25">
      <c r="B550" s="10"/>
      <c r="C550" s="10"/>
      <c r="D550" s="10"/>
      <c r="E550" s="10"/>
      <c r="F550" s="10"/>
      <c r="G550" s="10"/>
      <c r="H550" s="10"/>
      <c r="I550" s="10"/>
      <c r="J550" s="10"/>
      <c r="K550" s="10"/>
      <c r="L550" s="10"/>
      <c r="M550" s="10"/>
      <c r="N550" s="10"/>
      <c r="O550" s="10"/>
      <c r="P550" s="10"/>
      <c r="Q550" s="10"/>
      <c r="R550" s="10"/>
    </row>
    <row r="551" spans="2:18" x14ac:dyDescent="0.25">
      <c r="B551" s="10"/>
      <c r="C551" s="10"/>
      <c r="D551" s="10"/>
      <c r="E551" s="10"/>
      <c r="F551" s="10"/>
      <c r="G551" s="10"/>
      <c r="H551" s="10"/>
      <c r="I551" s="10"/>
      <c r="J551" s="10"/>
      <c r="K551" s="10"/>
      <c r="L551" s="10"/>
      <c r="M551" s="10"/>
      <c r="N551" s="10"/>
      <c r="O551" s="10"/>
      <c r="P551" s="10"/>
      <c r="Q551" s="10"/>
      <c r="R551" s="10"/>
    </row>
    <row r="552" spans="2:18" x14ac:dyDescent="0.25">
      <c r="B552" s="10"/>
      <c r="C552" s="10"/>
      <c r="D552" s="10"/>
      <c r="E552" s="10"/>
      <c r="F552" s="10"/>
      <c r="G552" s="10"/>
      <c r="H552" s="10"/>
      <c r="I552" s="10"/>
      <c r="J552" s="10"/>
      <c r="K552" s="10"/>
      <c r="L552" s="10"/>
      <c r="M552" s="10"/>
      <c r="N552" s="10"/>
      <c r="O552" s="10"/>
      <c r="P552" s="10"/>
      <c r="Q552" s="10"/>
      <c r="R552" s="10"/>
    </row>
    <row r="553" spans="2:18" x14ac:dyDescent="0.25">
      <c r="B553" s="10"/>
      <c r="C553" s="10"/>
      <c r="D553" s="10"/>
      <c r="E553" s="10"/>
      <c r="F553" s="10"/>
      <c r="G553" s="10"/>
      <c r="H553" s="10"/>
      <c r="I553" s="10"/>
      <c r="J553" s="10"/>
      <c r="K553" s="10"/>
      <c r="L553" s="10"/>
      <c r="M553" s="10"/>
      <c r="N553" s="10"/>
      <c r="O553" s="10"/>
      <c r="P553" s="10"/>
      <c r="Q553" s="10"/>
      <c r="R553" s="10"/>
    </row>
    <row r="554" spans="2:18" x14ac:dyDescent="0.25">
      <c r="B554" s="10"/>
      <c r="C554" s="10"/>
      <c r="D554" s="10"/>
      <c r="E554" s="10"/>
      <c r="F554" s="10"/>
      <c r="G554" s="10"/>
      <c r="H554" s="10"/>
      <c r="I554" s="10"/>
      <c r="J554" s="10"/>
      <c r="K554" s="10"/>
      <c r="L554" s="10"/>
      <c r="M554" s="10"/>
      <c r="N554" s="10"/>
      <c r="O554" s="10"/>
      <c r="P554" s="10"/>
      <c r="Q554" s="10"/>
      <c r="R554" s="10"/>
    </row>
    <row r="555" spans="2:18" x14ac:dyDescent="0.25">
      <c r="B555" s="10"/>
      <c r="C555" s="10"/>
      <c r="D555" s="10"/>
      <c r="E555" s="10"/>
      <c r="F555" s="10"/>
      <c r="G555" s="10"/>
      <c r="H555" s="10"/>
      <c r="I555" s="10"/>
      <c r="J555" s="10"/>
      <c r="K555" s="10"/>
      <c r="L555" s="10"/>
      <c r="M555" s="10"/>
      <c r="N555" s="10"/>
      <c r="O555" s="10"/>
      <c r="P555" s="10"/>
      <c r="Q555" s="10"/>
      <c r="R555" s="10"/>
    </row>
    <row r="556" spans="2:18" x14ac:dyDescent="0.25">
      <c r="B556" s="10"/>
      <c r="C556" s="10"/>
      <c r="D556" s="10"/>
      <c r="E556" s="10"/>
      <c r="F556" s="10"/>
      <c r="G556" s="10"/>
      <c r="H556" s="10"/>
      <c r="I556" s="10"/>
      <c r="J556" s="10"/>
      <c r="K556" s="10"/>
      <c r="L556" s="10"/>
      <c r="M556" s="10"/>
      <c r="N556" s="10"/>
      <c r="O556" s="10"/>
      <c r="P556" s="10"/>
      <c r="Q556" s="10"/>
      <c r="R556" s="10"/>
    </row>
    <row r="557" spans="2:18" x14ac:dyDescent="0.25">
      <c r="B557" s="10"/>
      <c r="C557" s="10"/>
      <c r="D557" s="10"/>
      <c r="E557" s="10"/>
      <c r="F557" s="10"/>
      <c r="G557" s="10"/>
      <c r="H557" s="10"/>
      <c r="I557" s="10"/>
      <c r="J557" s="10"/>
      <c r="K557" s="10"/>
      <c r="L557" s="10"/>
      <c r="M557" s="10"/>
      <c r="N557" s="10"/>
      <c r="O557" s="10"/>
      <c r="P557" s="10"/>
      <c r="Q557" s="10"/>
      <c r="R557" s="10"/>
    </row>
    <row r="558" spans="2:18" x14ac:dyDescent="0.25">
      <c r="B558" s="10"/>
      <c r="C558" s="10"/>
      <c r="D558" s="10"/>
      <c r="E558" s="10"/>
      <c r="F558" s="10"/>
      <c r="G558" s="10"/>
      <c r="H558" s="10"/>
      <c r="I558" s="10"/>
      <c r="J558" s="10"/>
      <c r="K558" s="10"/>
      <c r="L558" s="10"/>
      <c r="M558" s="10"/>
      <c r="N558" s="10"/>
      <c r="O558" s="10"/>
      <c r="P558" s="10"/>
      <c r="Q558" s="10"/>
      <c r="R558" s="10"/>
    </row>
    <row r="559" spans="2:18" x14ac:dyDescent="0.25">
      <c r="B559" s="10"/>
      <c r="C559" s="10"/>
      <c r="D559" s="10"/>
      <c r="E559" s="10"/>
      <c r="F559" s="10"/>
      <c r="G559" s="10"/>
      <c r="H559" s="10"/>
      <c r="I559" s="10"/>
      <c r="J559" s="10"/>
      <c r="K559" s="10"/>
      <c r="L559" s="10"/>
      <c r="M559" s="10"/>
      <c r="N559" s="10"/>
      <c r="O559" s="10"/>
      <c r="P559" s="10"/>
      <c r="Q559" s="10"/>
      <c r="R559" s="10"/>
    </row>
    <row r="560" spans="2:18" x14ac:dyDescent="0.25">
      <c r="B560" s="10"/>
      <c r="C560" s="10"/>
      <c r="D560" s="10"/>
      <c r="E560" s="10"/>
      <c r="F560" s="10"/>
      <c r="G560" s="10"/>
      <c r="H560" s="10"/>
      <c r="I560" s="10"/>
      <c r="J560" s="10"/>
      <c r="K560" s="10"/>
      <c r="L560" s="10"/>
      <c r="M560" s="10"/>
      <c r="N560" s="10"/>
      <c r="O560" s="10"/>
      <c r="P560" s="10"/>
      <c r="Q560" s="10"/>
      <c r="R560" s="10"/>
    </row>
    <row r="561" spans="2:18" x14ac:dyDescent="0.25">
      <c r="B561" s="10"/>
      <c r="C561" s="10"/>
      <c r="D561" s="10"/>
      <c r="E561" s="10"/>
      <c r="F561" s="10"/>
      <c r="G561" s="10"/>
      <c r="H561" s="10"/>
      <c r="I561" s="10"/>
      <c r="J561" s="10"/>
      <c r="K561" s="10"/>
      <c r="L561" s="10"/>
      <c r="M561" s="10"/>
      <c r="N561" s="10"/>
      <c r="O561" s="10"/>
      <c r="P561" s="10"/>
      <c r="Q561" s="10"/>
      <c r="R561" s="10"/>
    </row>
    <row r="562" spans="2:18" x14ac:dyDescent="0.25">
      <c r="B562" s="10"/>
      <c r="C562" s="10"/>
      <c r="D562" s="10"/>
      <c r="E562" s="10"/>
      <c r="F562" s="10"/>
      <c r="G562" s="10"/>
      <c r="H562" s="10"/>
      <c r="I562" s="10"/>
      <c r="J562" s="10"/>
      <c r="K562" s="10"/>
      <c r="L562" s="10"/>
      <c r="M562" s="10"/>
      <c r="N562" s="10"/>
      <c r="O562" s="10"/>
      <c r="P562" s="10"/>
      <c r="Q562" s="10"/>
      <c r="R562" s="10"/>
    </row>
    <row r="563" spans="2:18" x14ac:dyDescent="0.25">
      <c r="B563" s="10"/>
      <c r="C563" s="10"/>
      <c r="D563" s="10"/>
      <c r="E563" s="10"/>
      <c r="F563" s="10"/>
      <c r="G563" s="10"/>
      <c r="H563" s="10"/>
      <c r="I563" s="10"/>
      <c r="J563" s="10"/>
      <c r="K563" s="10"/>
      <c r="L563" s="10"/>
      <c r="M563" s="10"/>
      <c r="N563" s="10"/>
      <c r="O563" s="10"/>
      <c r="P563" s="10"/>
      <c r="Q563" s="10"/>
      <c r="R563" s="10"/>
    </row>
    <row r="564" spans="2:18" x14ac:dyDescent="0.25">
      <c r="B564" s="10"/>
      <c r="C564" s="10"/>
      <c r="D564" s="10"/>
      <c r="E564" s="10"/>
      <c r="F564" s="10"/>
      <c r="G564" s="10"/>
      <c r="H564" s="10"/>
      <c r="I564" s="10"/>
      <c r="J564" s="10"/>
      <c r="K564" s="10"/>
      <c r="L564" s="10"/>
      <c r="M564" s="10"/>
      <c r="N564" s="10"/>
      <c r="O564" s="10"/>
      <c r="P564" s="10"/>
      <c r="Q564" s="10"/>
      <c r="R564" s="10"/>
    </row>
    <row r="565" spans="2:18" x14ac:dyDescent="0.25">
      <c r="B565" s="10"/>
      <c r="C565" s="10"/>
      <c r="D565" s="10"/>
      <c r="E565" s="10"/>
      <c r="F565" s="10"/>
      <c r="G565" s="10"/>
      <c r="H565" s="10"/>
      <c r="I565" s="10"/>
      <c r="J565" s="10"/>
      <c r="K565" s="10"/>
      <c r="L565" s="10"/>
      <c r="M565" s="10"/>
      <c r="N565" s="10"/>
      <c r="O565" s="10"/>
      <c r="P565" s="10"/>
      <c r="Q565" s="10"/>
      <c r="R565" s="10"/>
    </row>
    <row r="566" spans="2:18" x14ac:dyDescent="0.25">
      <c r="B566" s="10"/>
      <c r="C566" s="10"/>
      <c r="D566" s="10"/>
      <c r="E566" s="10"/>
      <c r="F566" s="10"/>
      <c r="G566" s="10"/>
      <c r="H566" s="10"/>
      <c r="I566" s="10"/>
      <c r="J566" s="10"/>
      <c r="K566" s="10"/>
      <c r="L566" s="10"/>
      <c r="M566" s="10"/>
      <c r="N566" s="10"/>
      <c r="O566" s="10"/>
      <c r="P566" s="10"/>
      <c r="Q566" s="10"/>
      <c r="R566" s="10"/>
    </row>
    <row r="567" spans="2:18" x14ac:dyDescent="0.25">
      <c r="B567" s="10"/>
      <c r="C567" s="10"/>
      <c r="D567" s="10"/>
      <c r="E567" s="10"/>
      <c r="F567" s="10"/>
      <c r="G567" s="10"/>
      <c r="H567" s="10"/>
      <c r="I567" s="10"/>
      <c r="J567" s="10"/>
      <c r="K567" s="10"/>
      <c r="L567" s="10"/>
      <c r="M567" s="10"/>
      <c r="N567" s="10"/>
      <c r="O567" s="10"/>
      <c r="P567" s="10"/>
      <c r="Q567" s="10"/>
      <c r="R567" s="10"/>
    </row>
    <row r="568" spans="2:18" x14ac:dyDescent="0.25">
      <c r="B568" s="10"/>
      <c r="C568" s="10"/>
      <c r="D568" s="10"/>
      <c r="E568" s="10"/>
      <c r="F568" s="10"/>
      <c r="G568" s="10"/>
      <c r="H568" s="10"/>
      <c r="I568" s="10"/>
      <c r="J568" s="10"/>
      <c r="K568" s="10"/>
      <c r="L568" s="10"/>
      <c r="M568" s="10"/>
      <c r="N568" s="10"/>
      <c r="O568" s="10"/>
      <c r="P568" s="10"/>
      <c r="Q568" s="10"/>
      <c r="R568" s="10"/>
    </row>
    <row r="569" spans="2:18" x14ac:dyDescent="0.25">
      <c r="B569" s="10"/>
      <c r="C569" s="10"/>
      <c r="D569" s="10"/>
      <c r="E569" s="10"/>
      <c r="F569" s="10"/>
      <c r="G569" s="10"/>
      <c r="H569" s="10"/>
      <c r="I569" s="10"/>
      <c r="J569" s="10"/>
      <c r="K569" s="10"/>
      <c r="L569" s="10"/>
      <c r="M569" s="10"/>
      <c r="N569" s="10"/>
      <c r="O569" s="10"/>
      <c r="P569" s="10"/>
      <c r="Q569" s="10"/>
      <c r="R569" s="10"/>
    </row>
    <row r="570" spans="2:18" x14ac:dyDescent="0.25">
      <c r="B570" s="10"/>
      <c r="C570" s="10"/>
      <c r="D570" s="10"/>
      <c r="E570" s="10"/>
      <c r="F570" s="10"/>
      <c r="G570" s="10"/>
      <c r="H570" s="10"/>
      <c r="I570" s="10"/>
      <c r="J570" s="10"/>
      <c r="K570" s="10"/>
      <c r="L570" s="10"/>
      <c r="M570" s="10"/>
      <c r="N570" s="10"/>
      <c r="O570" s="10"/>
      <c r="P570" s="10"/>
      <c r="Q570" s="10"/>
      <c r="R570" s="10"/>
    </row>
    <row r="571" spans="2:18" x14ac:dyDescent="0.25">
      <c r="B571" s="10"/>
      <c r="C571" s="10"/>
      <c r="D571" s="10"/>
      <c r="E571" s="10"/>
      <c r="F571" s="10"/>
      <c r="G571" s="10"/>
      <c r="H571" s="10"/>
      <c r="I571" s="10"/>
      <c r="J571" s="10"/>
      <c r="K571" s="10"/>
      <c r="L571" s="10"/>
      <c r="M571" s="10"/>
      <c r="N571" s="10"/>
      <c r="O571" s="10"/>
      <c r="P571" s="10"/>
      <c r="Q571" s="10"/>
      <c r="R571" s="10"/>
    </row>
    <row r="572" spans="2:18" x14ac:dyDescent="0.25">
      <c r="B572" s="10"/>
      <c r="C572" s="10"/>
      <c r="D572" s="10"/>
      <c r="E572" s="10"/>
      <c r="F572" s="10"/>
      <c r="G572" s="10"/>
      <c r="H572" s="10"/>
      <c r="I572" s="10"/>
      <c r="J572" s="10"/>
      <c r="K572" s="10"/>
      <c r="L572" s="10"/>
      <c r="M572" s="10"/>
      <c r="N572" s="10"/>
      <c r="O572" s="10"/>
      <c r="P572" s="10"/>
      <c r="Q572" s="10"/>
      <c r="R572" s="10"/>
    </row>
    <row r="573" spans="2:18" x14ac:dyDescent="0.25">
      <c r="B573" s="10"/>
      <c r="C573" s="10"/>
      <c r="D573" s="10"/>
      <c r="E573" s="10"/>
      <c r="F573" s="10"/>
      <c r="G573" s="10"/>
      <c r="H573" s="10"/>
      <c r="I573" s="10"/>
      <c r="J573" s="10"/>
      <c r="K573" s="10"/>
      <c r="L573" s="10"/>
      <c r="M573" s="10"/>
      <c r="N573" s="10"/>
      <c r="O573" s="10"/>
      <c r="P573" s="10"/>
      <c r="Q573" s="10"/>
      <c r="R573" s="10"/>
    </row>
    <row r="574" spans="2:18" x14ac:dyDescent="0.25">
      <c r="B574" s="10"/>
      <c r="C574" s="10"/>
      <c r="D574" s="10"/>
      <c r="E574" s="10"/>
      <c r="F574" s="10"/>
      <c r="G574" s="10"/>
      <c r="H574" s="10"/>
      <c r="I574" s="10"/>
      <c r="J574" s="10"/>
      <c r="K574" s="10"/>
      <c r="L574" s="10"/>
      <c r="M574" s="10"/>
      <c r="N574" s="10"/>
      <c r="O574" s="10"/>
      <c r="P574" s="10"/>
      <c r="Q574" s="10"/>
      <c r="R574" s="10"/>
    </row>
    <row r="575" spans="2:18" x14ac:dyDescent="0.25">
      <c r="B575" s="10"/>
      <c r="C575" s="10"/>
      <c r="D575" s="10"/>
      <c r="E575" s="10"/>
      <c r="F575" s="10"/>
      <c r="G575" s="10"/>
      <c r="H575" s="10"/>
      <c r="I575" s="10"/>
      <c r="J575" s="10"/>
      <c r="K575" s="10"/>
      <c r="L575" s="10"/>
      <c r="M575" s="10"/>
      <c r="N575" s="10"/>
      <c r="O575" s="10"/>
      <c r="P575" s="10"/>
      <c r="Q575" s="10"/>
      <c r="R575" s="10"/>
    </row>
    <row r="576" spans="2:18" x14ac:dyDescent="0.25">
      <c r="B576" s="10"/>
      <c r="C576" s="10"/>
      <c r="D576" s="10"/>
      <c r="E576" s="10"/>
      <c r="F576" s="10"/>
      <c r="G576" s="10"/>
      <c r="H576" s="10"/>
      <c r="I576" s="10"/>
      <c r="J576" s="10"/>
      <c r="K576" s="10"/>
      <c r="L576" s="10"/>
      <c r="M576" s="10"/>
      <c r="N576" s="10"/>
      <c r="O576" s="10"/>
      <c r="P576" s="10"/>
      <c r="Q576" s="10"/>
      <c r="R576" s="10"/>
    </row>
    <row r="577" spans="2:18" x14ac:dyDescent="0.25">
      <c r="B577" s="10"/>
      <c r="C577" s="10"/>
      <c r="D577" s="10"/>
      <c r="E577" s="10"/>
      <c r="F577" s="10"/>
      <c r="G577" s="10"/>
      <c r="H577" s="10"/>
      <c r="I577" s="10"/>
      <c r="J577" s="10"/>
      <c r="K577" s="10"/>
      <c r="L577" s="10"/>
      <c r="M577" s="10"/>
      <c r="N577" s="10"/>
      <c r="O577" s="10"/>
      <c r="P577" s="10"/>
      <c r="Q577" s="10"/>
      <c r="R577" s="10"/>
    </row>
    <row r="578" spans="2:18" x14ac:dyDescent="0.25">
      <c r="B578" s="10"/>
      <c r="C578" s="10"/>
      <c r="D578" s="10"/>
      <c r="E578" s="10"/>
      <c r="F578" s="10"/>
      <c r="G578" s="10"/>
      <c r="H578" s="10"/>
      <c r="I578" s="10"/>
      <c r="J578" s="10"/>
      <c r="K578" s="10"/>
      <c r="L578" s="10"/>
      <c r="M578" s="10"/>
      <c r="N578" s="10"/>
      <c r="O578" s="10"/>
      <c r="P578" s="10"/>
      <c r="Q578" s="10"/>
      <c r="R578" s="10"/>
    </row>
    <row r="579" spans="2:18" x14ac:dyDescent="0.25">
      <c r="B579" s="10"/>
      <c r="C579" s="10"/>
      <c r="D579" s="10"/>
      <c r="E579" s="10"/>
      <c r="F579" s="10"/>
      <c r="G579" s="10"/>
      <c r="H579" s="10"/>
      <c r="I579" s="10"/>
      <c r="J579" s="10"/>
      <c r="K579" s="10"/>
      <c r="L579" s="10"/>
      <c r="M579" s="10"/>
      <c r="N579" s="10"/>
      <c r="O579" s="10"/>
      <c r="P579" s="10"/>
      <c r="Q579" s="10"/>
      <c r="R579" s="10"/>
    </row>
    <row r="580" spans="2:18" x14ac:dyDescent="0.25">
      <c r="B580" s="10"/>
      <c r="C580" s="10"/>
      <c r="D580" s="10"/>
      <c r="E580" s="10"/>
      <c r="F580" s="10"/>
      <c r="G580" s="10"/>
      <c r="H580" s="10"/>
      <c r="I580" s="10"/>
      <c r="J580" s="10"/>
      <c r="K580" s="10"/>
      <c r="L580" s="10"/>
      <c r="M580" s="10"/>
      <c r="N580" s="10"/>
      <c r="O580" s="10"/>
      <c r="P580" s="10"/>
      <c r="Q580" s="10"/>
      <c r="R580" s="10"/>
    </row>
    <row r="581" spans="2:18" x14ac:dyDescent="0.25">
      <c r="B581" s="10"/>
      <c r="C581" s="10"/>
      <c r="D581" s="10"/>
      <c r="E581" s="10"/>
      <c r="F581" s="10"/>
      <c r="G581" s="10"/>
      <c r="H581" s="10"/>
      <c r="I581" s="10"/>
      <c r="J581" s="10"/>
      <c r="K581" s="10"/>
      <c r="L581" s="10"/>
      <c r="M581" s="10"/>
      <c r="N581" s="10"/>
      <c r="O581" s="10"/>
      <c r="P581" s="10"/>
      <c r="Q581" s="10"/>
      <c r="R581" s="10"/>
    </row>
    <row r="582" spans="2:18" x14ac:dyDescent="0.25">
      <c r="B582" s="10"/>
      <c r="C582" s="10"/>
      <c r="D582" s="10"/>
      <c r="E582" s="10"/>
      <c r="F582" s="10"/>
      <c r="G582" s="10"/>
      <c r="H582" s="10"/>
      <c r="I582" s="10"/>
      <c r="J582" s="10"/>
      <c r="K582" s="10"/>
      <c r="L582" s="10"/>
      <c r="M582" s="10"/>
      <c r="N582" s="10"/>
      <c r="O582" s="10"/>
      <c r="P582" s="10"/>
      <c r="Q582" s="10"/>
      <c r="R582" s="10"/>
    </row>
    <row r="583" spans="2:18" x14ac:dyDescent="0.25">
      <c r="B583" s="10"/>
      <c r="C583" s="10"/>
      <c r="D583" s="10"/>
      <c r="E583" s="10"/>
      <c r="F583" s="10"/>
      <c r="G583" s="10"/>
      <c r="H583" s="10"/>
      <c r="I583" s="10"/>
      <c r="J583" s="10"/>
      <c r="K583" s="10"/>
      <c r="L583" s="10"/>
      <c r="M583" s="10"/>
      <c r="N583" s="10"/>
      <c r="O583" s="10"/>
      <c r="P583" s="10"/>
      <c r="Q583" s="10"/>
      <c r="R583" s="10"/>
    </row>
    <row r="584" spans="2:18" x14ac:dyDescent="0.25">
      <c r="B584" s="10"/>
      <c r="C584" s="10"/>
      <c r="D584" s="10"/>
      <c r="E584" s="10"/>
      <c r="F584" s="10"/>
      <c r="G584" s="10"/>
      <c r="H584" s="10"/>
      <c r="I584" s="10"/>
      <c r="J584" s="10"/>
      <c r="K584" s="10"/>
      <c r="L584" s="10"/>
      <c r="M584" s="10"/>
      <c r="N584" s="10"/>
      <c r="O584" s="10"/>
      <c r="P584" s="10"/>
      <c r="Q584" s="10"/>
      <c r="R584" s="10"/>
    </row>
    <row r="585" spans="2:18" x14ac:dyDescent="0.25">
      <c r="B585" s="10"/>
      <c r="C585" s="10"/>
      <c r="D585" s="10"/>
      <c r="E585" s="10"/>
      <c r="F585" s="10"/>
      <c r="G585" s="10"/>
      <c r="H585" s="10"/>
      <c r="I585" s="10"/>
      <c r="J585" s="10"/>
      <c r="K585" s="10"/>
      <c r="L585" s="10"/>
      <c r="M585" s="10"/>
      <c r="N585" s="10"/>
      <c r="O585" s="10"/>
      <c r="P585" s="10"/>
      <c r="Q585" s="10"/>
      <c r="R585" s="10"/>
    </row>
    <row r="586" spans="2:18" x14ac:dyDescent="0.25">
      <c r="B586" s="10"/>
      <c r="C586" s="10"/>
      <c r="D586" s="10"/>
      <c r="E586" s="10"/>
      <c r="F586" s="10"/>
      <c r="G586" s="10"/>
      <c r="H586" s="10"/>
      <c r="I586" s="10"/>
      <c r="J586" s="10"/>
      <c r="K586" s="10"/>
      <c r="L586" s="10"/>
      <c r="M586" s="10"/>
      <c r="N586" s="10"/>
      <c r="O586" s="10"/>
      <c r="P586" s="10"/>
      <c r="Q586" s="10"/>
      <c r="R586" s="10"/>
    </row>
    <row r="587" spans="2:18" x14ac:dyDescent="0.25">
      <c r="B587" s="10"/>
      <c r="C587" s="10"/>
      <c r="D587" s="10"/>
      <c r="E587" s="10"/>
      <c r="F587" s="10"/>
      <c r="G587" s="10"/>
      <c r="H587" s="10"/>
      <c r="I587" s="10"/>
      <c r="J587" s="10"/>
      <c r="K587" s="10"/>
      <c r="L587" s="10"/>
      <c r="M587" s="10"/>
      <c r="N587" s="10"/>
      <c r="O587" s="10"/>
      <c r="P587" s="10"/>
      <c r="Q587" s="10"/>
      <c r="R587" s="10"/>
    </row>
    <row r="588" spans="2:18" x14ac:dyDescent="0.25">
      <c r="B588" s="10"/>
      <c r="C588" s="10"/>
      <c r="D588" s="10"/>
      <c r="E588" s="10"/>
      <c r="F588" s="10"/>
      <c r="G588" s="10"/>
      <c r="H588" s="10"/>
      <c r="I588" s="10"/>
      <c r="J588" s="10"/>
      <c r="K588" s="10"/>
      <c r="L588" s="10"/>
      <c r="M588" s="10"/>
      <c r="N588" s="10"/>
      <c r="O588" s="10"/>
      <c r="P588" s="10"/>
      <c r="Q588" s="10"/>
      <c r="R588" s="10"/>
    </row>
    <row r="589" spans="2:18" x14ac:dyDescent="0.25">
      <c r="B589" s="10"/>
      <c r="C589" s="10"/>
      <c r="D589" s="10"/>
      <c r="E589" s="10"/>
      <c r="F589" s="10"/>
      <c r="G589" s="10"/>
      <c r="H589" s="10"/>
      <c r="I589" s="10"/>
      <c r="J589" s="10"/>
      <c r="K589" s="10"/>
      <c r="L589" s="10"/>
      <c r="M589" s="10"/>
      <c r="N589" s="10"/>
      <c r="O589" s="10"/>
      <c r="P589" s="10"/>
      <c r="Q589" s="10"/>
      <c r="R589" s="10"/>
    </row>
    <row r="590" spans="2:18" x14ac:dyDescent="0.25">
      <c r="B590" s="10"/>
      <c r="C590" s="10"/>
      <c r="D590" s="10"/>
      <c r="E590" s="10"/>
      <c r="F590" s="10"/>
      <c r="G590" s="10"/>
      <c r="H590" s="10"/>
      <c r="I590" s="10"/>
      <c r="J590" s="10"/>
      <c r="K590" s="10"/>
      <c r="L590" s="10"/>
      <c r="M590" s="10"/>
      <c r="N590" s="10"/>
      <c r="O590" s="10"/>
      <c r="P590" s="10"/>
      <c r="Q590" s="10"/>
      <c r="R590" s="10"/>
    </row>
    <row r="591" spans="2:18" x14ac:dyDescent="0.25">
      <c r="B591" s="10"/>
      <c r="C591" s="10"/>
      <c r="D591" s="10"/>
      <c r="E591" s="10"/>
      <c r="F591" s="10"/>
      <c r="G591" s="10"/>
      <c r="H591" s="10"/>
      <c r="I591" s="10"/>
      <c r="J591" s="10"/>
      <c r="K591" s="10"/>
      <c r="L591" s="10"/>
      <c r="M591" s="10"/>
      <c r="N591" s="10"/>
      <c r="O591" s="10"/>
      <c r="P591" s="10"/>
      <c r="Q591" s="10"/>
      <c r="R591" s="10"/>
    </row>
    <row r="592" spans="2:18" x14ac:dyDescent="0.25">
      <c r="B592" s="10"/>
      <c r="C592" s="10"/>
      <c r="D592" s="10"/>
      <c r="E592" s="10"/>
      <c r="F592" s="10"/>
      <c r="G592" s="10"/>
      <c r="H592" s="10"/>
      <c r="I592" s="10"/>
      <c r="J592" s="10"/>
      <c r="K592" s="10"/>
      <c r="L592" s="10"/>
      <c r="M592" s="10"/>
      <c r="N592" s="10"/>
      <c r="O592" s="10"/>
      <c r="P592" s="10"/>
      <c r="Q592" s="10"/>
      <c r="R592" s="10"/>
    </row>
    <row r="593" spans="2:18" x14ac:dyDescent="0.25">
      <c r="B593" s="10"/>
      <c r="C593" s="10"/>
      <c r="D593" s="10"/>
      <c r="E593" s="10"/>
      <c r="F593" s="10"/>
      <c r="G593" s="10"/>
      <c r="H593" s="10"/>
      <c r="I593" s="10"/>
      <c r="J593" s="10"/>
      <c r="K593" s="10"/>
      <c r="L593" s="10"/>
      <c r="M593" s="10"/>
      <c r="N593" s="10"/>
      <c r="O593" s="10"/>
      <c r="P593" s="10"/>
      <c r="Q593" s="10"/>
      <c r="R593" s="10"/>
    </row>
    <row r="594" spans="2:18" x14ac:dyDescent="0.25">
      <c r="B594" s="10"/>
      <c r="C594" s="10"/>
      <c r="D594" s="10"/>
      <c r="E594" s="10"/>
      <c r="F594" s="10"/>
      <c r="G594" s="10"/>
      <c r="H594" s="10"/>
      <c r="I594" s="10"/>
      <c r="J594" s="10"/>
      <c r="K594" s="10"/>
      <c r="L594" s="10"/>
      <c r="M594" s="10"/>
      <c r="N594" s="10"/>
      <c r="O594" s="10"/>
      <c r="P594" s="10"/>
      <c r="Q594" s="10"/>
      <c r="R594" s="10"/>
    </row>
    <row r="595" spans="2:18" x14ac:dyDescent="0.25">
      <c r="B595" s="10"/>
      <c r="C595" s="10"/>
      <c r="D595" s="10"/>
      <c r="E595" s="10"/>
      <c r="F595" s="10"/>
      <c r="G595" s="10"/>
      <c r="H595" s="10"/>
      <c r="I595" s="10"/>
      <c r="J595" s="10"/>
      <c r="K595" s="10"/>
      <c r="L595" s="10"/>
      <c r="M595" s="10"/>
      <c r="N595" s="10"/>
      <c r="O595" s="10"/>
      <c r="P595" s="10"/>
      <c r="Q595" s="10"/>
      <c r="R595" s="10"/>
    </row>
    <row r="596" spans="2:18" x14ac:dyDescent="0.25">
      <c r="B596" s="10"/>
      <c r="C596" s="10"/>
      <c r="D596" s="10"/>
      <c r="E596" s="10"/>
      <c r="F596" s="10"/>
      <c r="G596" s="10"/>
      <c r="H596" s="10"/>
      <c r="I596" s="10"/>
      <c r="J596" s="10"/>
      <c r="K596" s="10"/>
      <c r="L596" s="10"/>
      <c r="M596" s="10"/>
      <c r="N596" s="10"/>
      <c r="O596" s="10"/>
      <c r="P596" s="10"/>
      <c r="Q596" s="10"/>
      <c r="R596" s="10"/>
    </row>
    <row r="597" spans="2:18" x14ac:dyDescent="0.25">
      <c r="B597" s="10"/>
      <c r="C597" s="10"/>
      <c r="D597" s="10"/>
      <c r="E597" s="10"/>
      <c r="F597" s="10"/>
      <c r="G597" s="10"/>
      <c r="H597" s="10"/>
      <c r="I597" s="10"/>
      <c r="J597" s="10"/>
      <c r="K597" s="10"/>
      <c r="L597" s="10"/>
      <c r="M597" s="10"/>
      <c r="N597" s="10"/>
      <c r="O597" s="10"/>
      <c r="P597" s="10"/>
      <c r="Q597" s="10"/>
      <c r="R597" s="10"/>
    </row>
    <row r="598" spans="2:18" x14ac:dyDescent="0.25">
      <c r="B598" s="10"/>
      <c r="C598" s="10"/>
      <c r="D598" s="10"/>
      <c r="E598" s="10"/>
      <c r="F598" s="10"/>
      <c r="G598" s="10"/>
      <c r="H598" s="10"/>
      <c r="I598" s="10"/>
      <c r="J598" s="10"/>
      <c r="K598" s="10"/>
      <c r="L598" s="10"/>
      <c r="M598" s="10"/>
      <c r="N598" s="10"/>
      <c r="O598" s="10"/>
      <c r="P598" s="10"/>
      <c r="Q598" s="10"/>
      <c r="R598" s="10"/>
    </row>
    <row r="599" spans="2:18" x14ac:dyDescent="0.25">
      <c r="B599" s="10"/>
      <c r="C599" s="10"/>
      <c r="D599" s="10"/>
      <c r="E599" s="10"/>
      <c r="F599" s="10"/>
      <c r="G599" s="10"/>
      <c r="H599" s="10"/>
      <c r="I599" s="10"/>
      <c r="J599" s="10"/>
      <c r="K599" s="10"/>
      <c r="L599" s="10"/>
      <c r="M599" s="10"/>
      <c r="N599" s="10"/>
      <c r="O599" s="10"/>
      <c r="P599" s="10"/>
      <c r="Q599" s="10"/>
      <c r="R599" s="10"/>
    </row>
    <row r="600" spans="2:18" x14ac:dyDescent="0.25">
      <c r="B600" s="10"/>
      <c r="C600" s="10"/>
      <c r="D600" s="10"/>
      <c r="E600" s="10"/>
      <c r="F600" s="10"/>
      <c r="G600" s="10"/>
      <c r="H600" s="10"/>
      <c r="I600" s="10"/>
      <c r="J600" s="10"/>
      <c r="K600" s="10"/>
      <c r="L600" s="10"/>
      <c r="M600" s="10"/>
      <c r="N600" s="10"/>
      <c r="O600" s="10"/>
      <c r="P600" s="10"/>
      <c r="Q600" s="10"/>
      <c r="R600" s="10"/>
    </row>
    <row r="601" spans="2:18" x14ac:dyDescent="0.25">
      <c r="B601" s="10"/>
      <c r="C601" s="10"/>
      <c r="D601" s="10"/>
      <c r="E601" s="10"/>
      <c r="F601" s="10"/>
      <c r="G601" s="10"/>
      <c r="H601" s="10"/>
      <c r="I601" s="10"/>
      <c r="J601" s="10"/>
      <c r="K601" s="10"/>
      <c r="L601" s="10"/>
      <c r="M601" s="10"/>
      <c r="N601" s="10"/>
      <c r="O601" s="10"/>
      <c r="P601" s="10"/>
      <c r="Q601" s="10"/>
      <c r="R601" s="10"/>
    </row>
    <row r="602" spans="2:18" x14ac:dyDescent="0.25">
      <c r="B602" s="10"/>
      <c r="C602" s="10"/>
      <c r="D602" s="10"/>
      <c r="E602" s="10"/>
      <c r="F602" s="10"/>
      <c r="G602" s="10"/>
      <c r="H602" s="10"/>
      <c r="I602" s="10"/>
      <c r="J602" s="10"/>
      <c r="K602" s="10"/>
      <c r="L602" s="10"/>
      <c r="M602" s="10"/>
      <c r="N602" s="10"/>
      <c r="O602" s="10"/>
      <c r="P602" s="10"/>
      <c r="Q602" s="10"/>
      <c r="R602" s="10"/>
    </row>
    <row r="603" spans="2:18" x14ac:dyDescent="0.25">
      <c r="B603" s="10"/>
      <c r="C603" s="10"/>
      <c r="D603" s="10"/>
      <c r="E603" s="10"/>
      <c r="F603" s="10"/>
      <c r="G603" s="10"/>
      <c r="H603" s="10"/>
      <c r="I603" s="10"/>
      <c r="J603" s="10"/>
      <c r="K603" s="10"/>
      <c r="L603" s="10"/>
      <c r="M603" s="10"/>
      <c r="N603" s="10"/>
      <c r="O603" s="10"/>
      <c r="P603" s="10"/>
      <c r="Q603" s="10"/>
      <c r="R603" s="10"/>
    </row>
    <row r="604" spans="2:18" x14ac:dyDescent="0.25">
      <c r="B604" s="10"/>
      <c r="C604" s="10"/>
      <c r="D604" s="10"/>
      <c r="E604" s="10"/>
      <c r="F604" s="10"/>
      <c r="G604" s="10"/>
      <c r="H604" s="10"/>
      <c r="I604" s="10"/>
      <c r="J604" s="10"/>
      <c r="K604" s="10"/>
      <c r="L604" s="10"/>
      <c r="M604" s="10"/>
      <c r="N604" s="10"/>
      <c r="O604" s="10"/>
      <c r="P604" s="10"/>
      <c r="Q604" s="10"/>
      <c r="R604" s="10"/>
    </row>
    <row r="605" spans="2:18" x14ac:dyDescent="0.25">
      <c r="B605" s="10"/>
      <c r="C605" s="10"/>
      <c r="D605" s="10"/>
      <c r="E605" s="10"/>
      <c r="F605" s="10"/>
      <c r="G605" s="10"/>
      <c r="H605" s="10"/>
      <c r="I605" s="10"/>
      <c r="J605" s="10"/>
      <c r="K605" s="10"/>
      <c r="L605" s="10"/>
      <c r="M605" s="10"/>
      <c r="N605" s="10"/>
      <c r="O605" s="10"/>
      <c r="P605" s="10"/>
      <c r="Q605" s="10"/>
      <c r="R605" s="10"/>
    </row>
    <row r="606" spans="2:18" x14ac:dyDescent="0.25">
      <c r="B606" s="10"/>
      <c r="C606" s="10"/>
      <c r="D606" s="10"/>
      <c r="E606" s="10"/>
      <c r="F606" s="10"/>
      <c r="G606" s="10"/>
      <c r="H606" s="10"/>
      <c r="I606" s="10"/>
      <c r="J606" s="10"/>
      <c r="K606" s="10"/>
      <c r="L606" s="10"/>
      <c r="M606" s="10"/>
      <c r="N606" s="10"/>
      <c r="O606" s="10"/>
      <c r="P606" s="10"/>
      <c r="Q606" s="10"/>
      <c r="R606" s="10"/>
    </row>
    <row r="607" spans="2:18" x14ac:dyDescent="0.25">
      <c r="B607" s="10"/>
      <c r="C607" s="10"/>
      <c r="D607" s="10"/>
      <c r="E607" s="10"/>
      <c r="F607" s="10"/>
      <c r="G607" s="10"/>
      <c r="H607" s="10"/>
      <c r="I607" s="10"/>
      <c r="J607" s="10"/>
      <c r="K607" s="10"/>
      <c r="L607" s="10"/>
      <c r="M607" s="10"/>
      <c r="N607" s="10"/>
      <c r="O607" s="10"/>
      <c r="P607" s="10"/>
      <c r="Q607" s="10"/>
      <c r="R607" s="10"/>
    </row>
    <row r="608" spans="2:18" x14ac:dyDescent="0.25">
      <c r="B608" s="10"/>
      <c r="C608" s="10"/>
      <c r="D608" s="10"/>
      <c r="E608" s="10"/>
      <c r="F608" s="10"/>
      <c r="G608" s="10"/>
      <c r="H608" s="10"/>
      <c r="I608" s="10"/>
      <c r="J608" s="10"/>
      <c r="K608" s="10"/>
      <c r="L608" s="10"/>
      <c r="M608" s="10"/>
      <c r="N608" s="10"/>
      <c r="O608" s="10"/>
      <c r="P608" s="10"/>
      <c r="Q608" s="10"/>
      <c r="R608" s="10"/>
    </row>
    <row r="609" spans="2:18" x14ac:dyDescent="0.25">
      <c r="B609" s="10"/>
      <c r="C609" s="10"/>
      <c r="D609" s="10"/>
      <c r="E609" s="10"/>
      <c r="F609" s="10"/>
      <c r="G609" s="10"/>
      <c r="H609" s="10"/>
      <c r="I609" s="10"/>
      <c r="J609" s="10"/>
      <c r="K609" s="10"/>
      <c r="L609" s="10"/>
      <c r="M609" s="10"/>
      <c r="N609" s="10"/>
      <c r="O609" s="10"/>
      <c r="P609" s="10"/>
      <c r="Q609" s="10"/>
      <c r="R609" s="10"/>
    </row>
    <row r="610" spans="2:18" x14ac:dyDescent="0.25">
      <c r="B610" s="10"/>
      <c r="C610" s="10"/>
      <c r="D610" s="10"/>
      <c r="E610" s="10"/>
      <c r="F610" s="10"/>
      <c r="G610" s="10"/>
      <c r="H610" s="10"/>
      <c r="I610" s="10"/>
      <c r="J610" s="10"/>
      <c r="K610" s="10"/>
      <c r="L610" s="10"/>
      <c r="M610" s="10"/>
      <c r="N610" s="10"/>
      <c r="O610" s="10"/>
      <c r="P610" s="10"/>
      <c r="Q610" s="10"/>
      <c r="R610" s="10"/>
    </row>
    <row r="611" spans="2:18" x14ac:dyDescent="0.25">
      <c r="B611" s="10"/>
      <c r="C611" s="10"/>
      <c r="D611" s="10"/>
      <c r="E611" s="10"/>
      <c r="F611" s="10"/>
      <c r="G611" s="10"/>
      <c r="H611" s="10"/>
      <c r="I611" s="10"/>
      <c r="J611" s="10"/>
      <c r="K611" s="10"/>
      <c r="L611" s="10"/>
      <c r="M611" s="10"/>
      <c r="N611" s="10"/>
      <c r="O611" s="10"/>
      <c r="P611" s="10"/>
      <c r="Q611" s="10"/>
      <c r="R611" s="10"/>
    </row>
    <row r="612" spans="2:18" x14ac:dyDescent="0.25">
      <c r="B612" s="10"/>
      <c r="C612" s="10"/>
      <c r="D612" s="10"/>
      <c r="E612" s="10"/>
      <c r="F612" s="10"/>
      <c r="G612" s="10"/>
      <c r="H612" s="10"/>
      <c r="I612" s="10"/>
      <c r="J612" s="10"/>
      <c r="K612" s="10"/>
      <c r="L612" s="10"/>
      <c r="M612" s="10"/>
      <c r="N612" s="10"/>
      <c r="O612" s="10"/>
      <c r="P612" s="10"/>
      <c r="Q612" s="10"/>
      <c r="R612" s="10"/>
    </row>
    <row r="613" spans="2:18" x14ac:dyDescent="0.25">
      <c r="B613" s="10"/>
      <c r="C613" s="10"/>
      <c r="D613" s="10"/>
      <c r="E613" s="10"/>
      <c r="F613" s="10"/>
      <c r="G613" s="10"/>
      <c r="H613" s="10"/>
      <c r="I613" s="10"/>
      <c r="J613" s="10"/>
      <c r="K613" s="10"/>
      <c r="L613" s="10"/>
      <c r="M613" s="10"/>
      <c r="N613" s="10"/>
      <c r="O613" s="10"/>
      <c r="P613" s="10"/>
      <c r="Q613" s="10"/>
      <c r="R613" s="10"/>
    </row>
    <row r="614" spans="2:18" x14ac:dyDescent="0.25">
      <c r="B614" s="10"/>
      <c r="C614" s="10"/>
      <c r="D614" s="10"/>
      <c r="E614" s="10"/>
      <c r="F614" s="10"/>
      <c r="G614" s="10"/>
      <c r="H614" s="10"/>
      <c r="I614" s="10"/>
      <c r="J614" s="10"/>
      <c r="K614" s="10"/>
      <c r="L614" s="10"/>
      <c r="M614" s="10"/>
      <c r="N614" s="10"/>
      <c r="O614" s="10"/>
      <c r="P614" s="10"/>
      <c r="Q614" s="10"/>
      <c r="R614" s="10"/>
    </row>
    <row r="615" spans="2:18" x14ac:dyDescent="0.25">
      <c r="B615" s="10"/>
      <c r="C615" s="10"/>
      <c r="D615" s="10"/>
      <c r="E615" s="10"/>
      <c r="F615" s="10"/>
      <c r="G615" s="10"/>
      <c r="H615" s="10"/>
      <c r="I615" s="10"/>
      <c r="J615" s="10"/>
      <c r="K615" s="10"/>
      <c r="L615" s="10"/>
      <c r="M615" s="10"/>
      <c r="N615" s="10"/>
      <c r="O615" s="10"/>
      <c r="P615" s="10"/>
      <c r="Q615" s="10"/>
      <c r="R615" s="10"/>
    </row>
    <row r="616" spans="2:18" x14ac:dyDescent="0.25">
      <c r="B616" s="10"/>
      <c r="C616" s="10"/>
      <c r="D616" s="10"/>
      <c r="E616" s="10"/>
      <c r="F616" s="10"/>
      <c r="G616" s="10"/>
      <c r="H616" s="10"/>
      <c r="I616" s="10"/>
      <c r="J616" s="10"/>
      <c r="K616" s="10"/>
      <c r="L616" s="10"/>
      <c r="M616" s="10"/>
      <c r="N616" s="10"/>
      <c r="O616" s="10"/>
      <c r="P616" s="10"/>
      <c r="Q616" s="10"/>
      <c r="R616" s="10"/>
    </row>
    <row r="617" spans="2:18" x14ac:dyDescent="0.25">
      <c r="B617" s="10"/>
      <c r="C617" s="10"/>
      <c r="D617" s="10"/>
      <c r="E617" s="10"/>
      <c r="F617" s="10"/>
      <c r="G617" s="10"/>
      <c r="H617" s="10"/>
      <c r="I617" s="10"/>
      <c r="J617" s="10"/>
      <c r="K617" s="10"/>
      <c r="L617" s="10"/>
      <c r="M617" s="10"/>
      <c r="N617" s="10"/>
      <c r="O617" s="10"/>
      <c r="P617" s="10"/>
      <c r="Q617" s="10"/>
      <c r="R617" s="10"/>
    </row>
    <row r="618" spans="2:18" x14ac:dyDescent="0.25">
      <c r="B618" s="10"/>
      <c r="C618" s="10"/>
      <c r="D618" s="10"/>
      <c r="E618" s="10"/>
      <c r="F618" s="10"/>
      <c r="G618" s="10"/>
      <c r="H618" s="10"/>
      <c r="I618" s="10"/>
      <c r="J618" s="10"/>
      <c r="K618" s="10"/>
      <c r="L618" s="10"/>
      <c r="M618" s="10"/>
      <c r="N618" s="10"/>
      <c r="O618" s="10"/>
      <c r="P618" s="10"/>
      <c r="Q618" s="10"/>
      <c r="R618" s="10"/>
    </row>
    <row r="619" spans="2:18" x14ac:dyDescent="0.25">
      <c r="B619" s="10"/>
      <c r="C619" s="10"/>
      <c r="D619" s="10"/>
      <c r="E619" s="10"/>
      <c r="F619" s="10"/>
      <c r="G619" s="10"/>
      <c r="H619" s="10"/>
      <c r="I619" s="10"/>
      <c r="J619" s="10"/>
      <c r="K619" s="10"/>
      <c r="L619" s="10"/>
      <c r="M619" s="10"/>
      <c r="N619" s="10"/>
      <c r="O619" s="10"/>
      <c r="P619" s="10"/>
      <c r="Q619" s="10"/>
      <c r="R619" s="10"/>
    </row>
    <row r="620" spans="2:18" x14ac:dyDescent="0.25">
      <c r="B620" s="10"/>
      <c r="C620" s="10"/>
      <c r="D620" s="10"/>
      <c r="E620" s="10"/>
      <c r="F620" s="10"/>
      <c r="G620" s="10"/>
      <c r="H620" s="10"/>
      <c r="I620" s="10"/>
      <c r="J620" s="10"/>
      <c r="K620" s="10"/>
      <c r="L620" s="10"/>
      <c r="M620" s="10"/>
      <c r="N620" s="10"/>
      <c r="O620" s="10"/>
      <c r="P620" s="10"/>
      <c r="Q620" s="10"/>
      <c r="R620" s="10"/>
    </row>
    <row r="621" spans="2:18" x14ac:dyDescent="0.25">
      <c r="B621" s="10"/>
      <c r="C621" s="10"/>
      <c r="D621" s="10"/>
      <c r="E621" s="10"/>
      <c r="F621" s="10"/>
      <c r="G621" s="10"/>
      <c r="H621" s="10"/>
      <c r="I621" s="10"/>
      <c r="J621" s="10"/>
      <c r="K621" s="10"/>
      <c r="L621" s="10"/>
      <c r="M621" s="10"/>
      <c r="N621" s="10"/>
      <c r="O621" s="10"/>
      <c r="P621" s="10"/>
      <c r="Q621" s="10"/>
      <c r="R621" s="10"/>
    </row>
    <row r="622" spans="2:18" x14ac:dyDescent="0.25">
      <c r="B622" s="10"/>
      <c r="C622" s="10"/>
      <c r="D622" s="10"/>
      <c r="E622" s="10"/>
      <c r="F622" s="10"/>
      <c r="G622" s="10"/>
      <c r="H622" s="10"/>
      <c r="I622" s="10"/>
      <c r="J622" s="10"/>
      <c r="K622" s="10"/>
      <c r="L622" s="10"/>
      <c r="M622" s="10"/>
      <c r="N622" s="10"/>
      <c r="O622" s="10"/>
      <c r="P622" s="10"/>
      <c r="Q622" s="10"/>
      <c r="R622" s="10"/>
    </row>
    <row r="623" spans="2:18" x14ac:dyDescent="0.25">
      <c r="B623" s="10"/>
      <c r="C623" s="10"/>
      <c r="D623" s="10"/>
      <c r="E623" s="10"/>
      <c r="F623" s="10"/>
      <c r="G623" s="10"/>
      <c r="H623" s="10"/>
      <c r="I623" s="10"/>
      <c r="J623" s="10"/>
      <c r="K623" s="10"/>
      <c r="L623" s="10"/>
      <c r="M623" s="10"/>
      <c r="N623" s="10"/>
      <c r="O623" s="10"/>
      <c r="P623" s="10"/>
      <c r="Q623" s="10"/>
      <c r="R623" s="10"/>
    </row>
    <row r="624" spans="2:18" x14ac:dyDescent="0.25">
      <c r="B624" s="10"/>
      <c r="C624" s="10"/>
      <c r="D624" s="10"/>
      <c r="E624" s="10"/>
      <c r="F624" s="10"/>
      <c r="G624" s="10"/>
      <c r="H624" s="10"/>
      <c r="I624" s="10"/>
      <c r="J624" s="10"/>
      <c r="K624" s="10"/>
      <c r="L624" s="10"/>
      <c r="M624" s="10"/>
      <c r="N624" s="10"/>
      <c r="O624" s="10"/>
      <c r="P624" s="10"/>
      <c r="Q624" s="10"/>
      <c r="R624" s="10"/>
    </row>
    <row r="625" spans="2:18" x14ac:dyDescent="0.25">
      <c r="B625" s="10"/>
      <c r="C625" s="10"/>
      <c r="D625" s="10"/>
      <c r="E625" s="10"/>
      <c r="F625" s="10"/>
      <c r="G625" s="10"/>
      <c r="H625" s="10"/>
      <c r="I625" s="10"/>
      <c r="J625" s="10"/>
      <c r="K625" s="10"/>
      <c r="L625" s="10"/>
      <c r="M625" s="10"/>
      <c r="N625" s="10"/>
      <c r="O625" s="10"/>
      <c r="P625" s="10"/>
      <c r="Q625" s="10"/>
      <c r="R625" s="10"/>
    </row>
    <row r="626" spans="2:18" x14ac:dyDescent="0.25">
      <c r="B626" s="10"/>
      <c r="C626" s="10"/>
      <c r="D626" s="10"/>
      <c r="E626" s="10"/>
      <c r="F626" s="10"/>
      <c r="G626" s="10"/>
      <c r="H626" s="10"/>
      <c r="I626" s="10"/>
      <c r="J626" s="10"/>
      <c r="K626" s="10"/>
      <c r="L626" s="10"/>
      <c r="M626" s="10"/>
      <c r="N626" s="10"/>
      <c r="O626" s="10"/>
      <c r="P626" s="10"/>
      <c r="Q626" s="10"/>
      <c r="R626" s="10"/>
    </row>
    <row r="627" spans="2:18" x14ac:dyDescent="0.25">
      <c r="B627" s="10"/>
      <c r="C627" s="10"/>
      <c r="D627" s="10"/>
      <c r="E627" s="10"/>
      <c r="F627" s="10"/>
      <c r="G627" s="10"/>
      <c r="H627" s="10"/>
      <c r="I627" s="10"/>
      <c r="J627" s="10"/>
      <c r="K627" s="10"/>
      <c r="L627" s="10"/>
      <c r="M627" s="10"/>
      <c r="N627" s="10"/>
      <c r="O627" s="10"/>
      <c r="P627" s="10"/>
      <c r="Q627" s="10"/>
      <c r="R627" s="10"/>
    </row>
    <row r="628" spans="2:18" x14ac:dyDescent="0.25">
      <c r="B628" s="10"/>
      <c r="C628" s="10"/>
      <c r="D628" s="10"/>
      <c r="E628" s="10"/>
      <c r="F628" s="10"/>
      <c r="G628" s="10"/>
      <c r="H628" s="10"/>
      <c r="I628" s="10"/>
      <c r="J628" s="10"/>
      <c r="K628" s="10"/>
      <c r="L628" s="10"/>
      <c r="M628" s="10"/>
      <c r="N628" s="10"/>
      <c r="O628" s="10"/>
      <c r="P628" s="10"/>
      <c r="Q628" s="10"/>
      <c r="R628" s="10"/>
    </row>
    <row r="629" spans="2:18" x14ac:dyDescent="0.25">
      <c r="B629" s="10"/>
      <c r="C629" s="10"/>
      <c r="D629" s="10"/>
      <c r="E629" s="10"/>
      <c r="F629" s="10"/>
      <c r="G629" s="10"/>
      <c r="H629" s="10"/>
      <c r="I629" s="10"/>
      <c r="J629" s="10"/>
      <c r="K629" s="10"/>
      <c r="L629" s="10"/>
      <c r="M629" s="10"/>
      <c r="N629" s="10"/>
      <c r="O629" s="10"/>
      <c r="P629" s="10"/>
      <c r="Q629" s="10"/>
      <c r="R629" s="10"/>
    </row>
    <row r="630" spans="2:18" x14ac:dyDescent="0.25">
      <c r="B630" s="10"/>
      <c r="C630" s="10"/>
      <c r="D630" s="10"/>
      <c r="E630" s="10"/>
      <c r="F630" s="10"/>
      <c r="G630" s="10"/>
      <c r="H630" s="10"/>
      <c r="I630" s="10"/>
      <c r="J630" s="10"/>
      <c r="K630" s="10"/>
      <c r="L630" s="10"/>
      <c r="M630" s="10"/>
      <c r="N630" s="10"/>
      <c r="O630" s="10"/>
      <c r="P630" s="10"/>
      <c r="Q630" s="10"/>
      <c r="R630" s="10"/>
    </row>
    <row r="631" spans="2:18" x14ac:dyDescent="0.25">
      <c r="B631" s="10"/>
      <c r="C631" s="10"/>
      <c r="D631" s="10"/>
      <c r="E631" s="10"/>
      <c r="F631" s="10"/>
      <c r="G631" s="10"/>
      <c r="H631" s="10"/>
      <c r="I631" s="10"/>
      <c r="J631" s="10"/>
      <c r="K631" s="10"/>
      <c r="L631" s="10"/>
      <c r="M631" s="10"/>
      <c r="N631" s="10"/>
      <c r="O631" s="10"/>
      <c r="P631" s="10"/>
      <c r="Q631" s="10"/>
      <c r="R631" s="10"/>
    </row>
    <row r="632" spans="2:18" x14ac:dyDescent="0.25">
      <c r="B632" s="10"/>
      <c r="C632" s="10"/>
      <c r="D632" s="10"/>
      <c r="E632" s="10"/>
      <c r="F632" s="10"/>
      <c r="G632" s="10"/>
      <c r="H632" s="10"/>
      <c r="I632" s="10"/>
      <c r="J632" s="10"/>
      <c r="K632" s="10"/>
      <c r="L632" s="10"/>
      <c r="M632" s="10"/>
      <c r="N632" s="10"/>
      <c r="O632" s="10"/>
      <c r="P632" s="10"/>
      <c r="Q632" s="10"/>
      <c r="R632" s="10"/>
    </row>
    <row r="633" spans="2:18" x14ac:dyDescent="0.25">
      <c r="B633" s="10"/>
      <c r="C633" s="10"/>
      <c r="D633" s="10"/>
      <c r="E633" s="10"/>
      <c r="F633" s="10"/>
      <c r="G633" s="10"/>
      <c r="H633" s="10"/>
      <c r="I633" s="10"/>
      <c r="J633" s="10"/>
      <c r="K633" s="10"/>
      <c r="L633" s="10"/>
      <c r="M633" s="10"/>
      <c r="N633" s="10"/>
      <c r="O633" s="10"/>
      <c r="P633" s="10"/>
      <c r="Q633" s="10"/>
      <c r="R633" s="10"/>
    </row>
    <row r="634" spans="2:18" x14ac:dyDescent="0.25">
      <c r="B634" s="10"/>
      <c r="C634" s="10"/>
      <c r="D634" s="10"/>
      <c r="E634" s="10"/>
      <c r="F634" s="10"/>
      <c r="G634" s="10"/>
      <c r="H634" s="10"/>
      <c r="I634" s="10"/>
      <c r="J634" s="10"/>
      <c r="K634" s="10"/>
      <c r="L634" s="10"/>
      <c r="M634" s="10"/>
      <c r="N634" s="10"/>
      <c r="O634" s="10"/>
      <c r="P634" s="10"/>
      <c r="Q634" s="10"/>
      <c r="R634" s="10"/>
    </row>
    <row r="635" spans="2:18" x14ac:dyDescent="0.25">
      <c r="B635" s="10"/>
      <c r="C635" s="10"/>
      <c r="D635" s="10"/>
      <c r="E635" s="10"/>
      <c r="F635" s="10"/>
      <c r="G635" s="10"/>
      <c r="H635" s="10"/>
      <c r="I635" s="10"/>
      <c r="J635" s="10"/>
      <c r="K635" s="10"/>
      <c r="L635" s="10"/>
      <c r="M635" s="10"/>
      <c r="N635" s="10"/>
      <c r="O635" s="10"/>
      <c r="P635" s="10"/>
      <c r="Q635" s="10"/>
      <c r="R635" s="10"/>
    </row>
    <row r="636" spans="2:18" x14ac:dyDescent="0.25">
      <c r="B636" s="10"/>
      <c r="C636" s="10"/>
      <c r="D636" s="10"/>
      <c r="E636" s="10"/>
      <c r="F636" s="10"/>
      <c r="G636" s="10"/>
      <c r="H636" s="10"/>
      <c r="I636" s="10"/>
      <c r="J636" s="10"/>
      <c r="K636" s="10"/>
      <c r="L636" s="10"/>
      <c r="M636" s="10"/>
      <c r="N636" s="10"/>
      <c r="O636" s="10"/>
      <c r="P636" s="10"/>
      <c r="Q636" s="10"/>
      <c r="R636" s="10"/>
    </row>
    <row r="637" spans="2:18" x14ac:dyDescent="0.25">
      <c r="B637" s="10"/>
      <c r="C637" s="10"/>
      <c r="D637" s="10"/>
      <c r="E637" s="10"/>
      <c r="F637" s="10"/>
      <c r="G637" s="10"/>
      <c r="H637" s="10"/>
      <c r="I637" s="10"/>
      <c r="J637" s="10"/>
      <c r="K637" s="10"/>
      <c r="L637" s="10"/>
      <c r="M637" s="10"/>
      <c r="N637" s="10"/>
      <c r="O637" s="10"/>
      <c r="P637" s="10"/>
      <c r="Q637" s="10"/>
      <c r="R637" s="10"/>
    </row>
    <row r="638" spans="2:18" x14ac:dyDescent="0.25">
      <c r="B638" s="10"/>
      <c r="C638" s="10"/>
      <c r="D638" s="10"/>
      <c r="E638" s="10"/>
      <c r="F638" s="10"/>
      <c r="G638" s="10"/>
      <c r="H638" s="10"/>
      <c r="I638" s="10"/>
      <c r="J638" s="10"/>
      <c r="K638" s="10"/>
      <c r="L638" s="10"/>
      <c r="M638" s="10"/>
      <c r="N638" s="10"/>
      <c r="O638" s="10"/>
      <c r="P638" s="10"/>
      <c r="Q638" s="10"/>
      <c r="R638" s="10"/>
    </row>
    <row r="639" spans="2:18" x14ac:dyDescent="0.25">
      <c r="B639" s="10"/>
      <c r="C639" s="10"/>
      <c r="D639" s="10"/>
      <c r="E639" s="10"/>
      <c r="F639" s="10"/>
      <c r="G639" s="10"/>
      <c r="H639" s="10"/>
      <c r="I639" s="10"/>
      <c r="J639" s="10"/>
      <c r="K639" s="10"/>
      <c r="L639" s="10"/>
      <c r="M639" s="10"/>
      <c r="N639" s="10"/>
      <c r="O639" s="10"/>
      <c r="P639" s="10"/>
      <c r="Q639" s="10"/>
      <c r="R639" s="10"/>
    </row>
    <row r="640" spans="2:18" x14ac:dyDescent="0.25">
      <c r="B640" s="10"/>
      <c r="C640" s="10"/>
      <c r="D640" s="10"/>
      <c r="E640" s="10"/>
      <c r="F640" s="10"/>
      <c r="G640" s="10"/>
      <c r="H640" s="10"/>
      <c r="I640" s="10"/>
      <c r="J640" s="10"/>
      <c r="K640" s="10"/>
      <c r="L640" s="10"/>
      <c r="M640" s="10"/>
      <c r="N640" s="10"/>
      <c r="O640" s="10"/>
      <c r="P640" s="10"/>
      <c r="Q640" s="10"/>
      <c r="R640" s="10"/>
    </row>
    <row r="641" spans="2:18" x14ac:dyDescent="0.25">
      <c r="B641" s="10"/>
      <c r="C641" s="10"/>
      <c r="D641" s="10"/>
      <c r="E641" s="10"/>
      <c r="F641" s="10"/>
      <c r="G641" s="10"/>
      <c r="H641" s="10"/>
      <c r="I641" s="10"/>
      <c r="J641" s="10"/>
      <c r="K641" s="10"/>
      <c r="L641" s="10"/>
      <c r="M641" s="10"/>
      <c r="N641" s="10"/>
      <c r="O641" s="10"/>
      <c r="P641" s="10"/>
      <c r="Q641" s="10"/>
      <c r="R641" s="10"/>
    </row>
    <row r="642" spans="2:18" x14ac:dyDescent="0.25">
      <c r="B642" s="10"/>
      <c r="C642" s="10"/>
      <c r="D642" s="10"/>
      <c r="E642" s="10"/>
      <c r="F642" s="10"/>
      <c r="G642" s="10"/>
      <c r="H642" s="10"/>
      <c r="I642" s="10"/>
      <c r="J642" s="10"/>
      <c r="K642" s="10"/>
      <c r="L642" s="10"/>
      <c r="M642" s="10"/>
      <c r="N642" s="10"/>
      <c r="O642" s="10"/>
      <c r="P642" s="10"/>
      <c r="Q642" s="10"/>
      <c r="R642" s="10"/>
    </row>
    <row r="643" spans="2:18" x14ac:dyDescent="0.25">
      <c r="B643" s="10"/>
      <c r="C643" s="10"/>
      <c r="D643" s="10"/>
      <c r="E643" s="10"/>
      <c r="F643" s="10"/>
      <c r="G643" s="10"/>
      <c r="H643" s="10"/>
      <c r="I643" s="10"/>
      <c r="J643" s="10"/>
      <c r="K643" s="10"/>
      <c r="L643" s="10"/>
      <c r="M643" s="10"/>
      <c r="N643" s="10"/>
      <c r="O643" s="10"/>
      <c r="P643" s="10"/>
      <c r="Q643" s="10"/>
      <c r="R643" s="10"/>
    </row>
    <row r="644" spans="2:18" x14ac:dyDescent="0.25">
      <c r="B644" s="10"/>
      <c r="C644" s="10"/>
      <c r="D644" s="10"/>
      <c r="E644" s="10"/>
      <c r="F644" s="10"/>
      <c r="G644" s="10"/>
      <c r="H644" s="10"/>
      <c r="I644" s="10"/>
      <c r="J644" s="10"/>
      <c r="K644" s="10"/>
      <c r="L644" s="10"/>
      <c r="M644" s="10"/>
      <c r="N644" s="10"/>
      <c r="O644" s="10"/>
      <c r="P644" s="10"/>
      <c r="Q644" s="10"/>
      <c r="R644" s="10"/>
    </row>
    <row r="645" spans="2:18" x14ac:dyDescent="0.25">
      <c r="B645" s="10"/>
      <c r="C645" s="10"/>
      <c r="D645" s="10"/>
      <c r="E645" s="10"/>
      <c r="F645" s="10"/>
      <c r="G645" s="10"/>
      <c r="H645" s="10"/>
      <c r="I645" s="10"/>
      <c r="J645" s="10"/>
      <c r="K645" s="10"/>
      <c r="L645" s="10"/>
      <c r="M645" s="10"/>
      <c r="N645" s="10"/>
      <c r="O645" s="10"/>
      <c r="P645" s="10"/>
      <c r="Q645" s="10"/>
      <c r="R645" s="10"/>
    </row>
    <row r="646" spans="2:18" x14ac:dyDescent="0.25">
      <c r="B646" s="10"/>
      <c r="C646" s="10"/>
      <c r="D646" s="10"/>
      <c r="E646" s="10"/>
      <c r="F646" s="10"/>
      <c r="G646" s="10"/>
      <c r="H646" s="10"/>
      <c r="I646" s="10"/>
      <c r="J646" s="10"/>
      <c r="K646" s="10"/>
      <c r="L646" s="10"/>
      <c r="M646" s="10"/>
      <c r="N646" s="10"/>
      <c r="O646" s="10"/>
      <c r="P646" s="10"/>
      <c r="Q646" s="10"/>
      <c r="R646" s="10"/>
    </row>
    <row r="647" spans="2:18" x14ac:dyDescent="0.25">
      <c r="B647" s="10"/>
      <c r="C647" s="10"/>
      <c r="D647" s="10"/>
      <c r="E647" s="10"/>
      <c r="F647" s="10"/>
      <c r="G647" s="10"/>
      <c r="H647" s="10"/>
      <c r="I647" s="10"/>
      <c r="J647" s="10"/>
      <c r="K647" s="10"/>
      <c r="L647" s="10"/>
      <c r="M647" s="10"/>
      <c r="N647" s="10"/>
      <c r="O647" s="10"/>
      <c r="P647" s="10"/>
      <c r="Q647" s="10"/>
      <c r="R647" s="10"/>
    </row>
    <row r="648" spans="2:18" x14ac:dyDescent="0.25">
      <c r="B648" s="10"/>
      <c r="C648" s="10"/>
      <c r="D648" s="10"/>
      <c r="E648" s="10"/>
      <c r="F648" s="10"/>
      <c r="G648" s="10"/>
      <c r="H648" s="10"/>
      <c r="I648" s="10"/>
      <c r="J648" s="10"/>
      <c r="K648" s="10"/>
      <c r="L648" s="10"/>
      <c r="M648" s="10"/>
      <c r="N648" s="10"/>
      <c r="O648" s="10"/>
      <c r="P648" s="10"/>
      <c r="Q648" s="10"/>
      <c r="R648" s="10"/>
    </row>
    <row r="649" spans="2:18" x14ac:dyDescent="0.25">
      <c r="B649" s="10"/>
      <c r="C649" s="10"/>
      <c r="D649" s="10"/>
      <c r="E649" s="10"/>
      <c r="F649" s="10"/>
      <c r="G649" s="10"/>
      <c r="H649" s="10"/>
      <c r="I649" s="10"/>
      <c r="J649" s="10"/>
      <c r="K649" s="10"/>
      <c r="L649" s="10"/>
      <c r="M649" s="10"/>
      <c r="N649" s="10"/>
      <c r="O649" s="10"/>
      <c r="P649" s="10"/>
      <c r="Q649" s="10"/>
      <c r="R649" s="10"/>
    </row>
    <row r="650" spans="2:18" x14ac:dyDescent="0.25">
      <c r="B650" s="10"/>
      <c r="C650" s="10"/>
      <c r="D650" s="10"/>
      <c r="E650" s="10"/>
      <c r="F650" s="10"/>
      <c r="G650" s="10"/>
      <c r="H650" s="10"/>
      <c r="I650" s="10"/>
      <c r="J650" s="10"/>
      <c r="K650" s="10"/>
      <c r="L650" s="10"/>
      <c r="M650" s="10"/>
      <c r="N650" s="10"/>
      <c r="O650" s="10"/>
      <c r="P650" s="10"/>
      <c r="Q650" s="10"/>
      <c r="R650" s="10"/>
    </row>
    <row r="651" spans="2:18" x14ac:dyDescent="0.25">
      <c r="B651" s="10"/>
      <c r="C651" s="10"/>
      <c r="D651" s="10"/>
      <c r="E651" s="10"/>
      <c r="F651" s="10"/>
      <c r="G651" s="10"/>
      <c r="H651" s="10"/>
      <c r="I651" s="10"/>
      <c r="J651" s="10"/>
      <c r="K651" s="10"/>
      <c r="L651" s="10"/>
      <c r="M651" s="10"/>
      <c r="N651" s="10"/>
      <c r="O651" s="10"/>
      <c r="P651" s="10"/>
      <c r="Q651" s="10"/>
      <c r="R651" s="10"/>
    </row>
    <row r="652" spans="2:18" x14ac:dyDescent="0.25">
      <c r="B652" s="10"/>
      <c r="C652" s="10"/>
      <c r="D652" s="10"/>
      <c r="E652" s="10"/>
      <c r="F652" s="10"/>
      <c r="G652" s="10"/>
      <c r="H652" s="10"/>
      <c r="I652" s="10"/>
      <c r="J652" s="10"/>
      <c r="K652" s="10"/>
      <c r="L652" s="10"/>
      <c r="M652" s="10"/>
      <c r="N652" s="10"/>
      <c r="O652" s="10"/>
      <c r="P652" s="10"/>
      <c r="Q652" s="10"/>
      <c r="R652" s="10"/>
    </row>
    <row r="653" spans="2:18" x14ac:dyDescent="0.25">
      <c r="B653" s="10"/>
      <c r="C653" s="10"/>
      <c r="D653" s="10"/>
      <c r="E653" s="10"/>
      <c r="F653" s="10"/>
      <c r="G653" s="10"/>
      <c r="H653" s="10"/>
      <c r="I653" s="10"/>
      <c r="J653" s="10"/>
      <c r="K653" s="10"/>
      <c r="L653" s="10"/>
      <c r="M653" s="10"/>
      <c r="N653" s="10"/>
      <c r="O653" s="10"/>
      <c r="P653" s="10"/>
      <c r="Q653" s="10"/>
      <c r="R653" s="10"/>
    </row>
    <row r="654" spans="2:18" x14ac:dyDescent="0.25">
      <c r="B654" s="10"/>
      <c r="C654" s="10"/>
      <c r="D654" s="10"/>
      <c r="E654" s="10"/>
      <c r="F654" s="10"/>
      <c r="G654" s="10"/>
      <c r="H654" s="10"/>
      <c r="I654" s="10"/>
      <c r="J654" s="10"/>
      <c r="K654" s="10"/>
      <c r="L654" s="10"/>
      <c r="M654" s="10"/>
      <c r="N654" s="10"/>
      <c r="O654" s="10"/>
      <c r="P654" s="10"/>
      <c r="Q654" s="10"/>
      <c r="R654" s="10"/>
    </row>
    <row r="655" spans="2:18" x14ac:dyDescent="0.25">
      <c r="B655" s="10"/>
      <c r="C655" s="10"/>
      <c r="D655" s="10"/>
      <c r="E655" s="10"/>
      <c r="F655" s="10"/>
      <c r="G655" s="10"/>
      <c r="H655" s="10"/>
      <c r="I655" s="10"/>
      <c r="J655" s="10"/>
      <c r="K655" s="10"/>
      <c r="L655" s="10"/>
      <c r="M655" s="10"/>
      <c r="N655" s="10"/>
      <c r="O655" s="10"/>
      <c r="P655" s="10"/>
      <c r="Q655" s="10"/>
      <c r="R655" s="10"/>
    </row>
    <row r="656" spans="2:18" x14ac:dyDescent="0.25">
      <c r="B656" s="10"/>
      <c r="C656" s="10"/>
      <c r="D656" s="10"/>
      <c r="E656" s="10"/>
      <c r="F656" s="10"/>
      <c r="G656" s="10"/>
      <c r="H656" s="10"/>
      <c r="I656" s="10"/>
      <c r="J656" s="10"/>
      <c r="K656" s="10"/>
      <c r="L656" s="10"/>
      <c r="M656" s="10"/>
      <c r="N656" s="10"/>
      <c r="O656" s="10"/>
      <c r="P656" s="10"/>
      <c r="Q656" s="10"/>
      <c r="R656" s="10"/>
    </row>
    <row r="657" spans="2:18" x14ac:dyDescent="0.25">
      <c r="B657" s="10"/>
      <c r="C657" s="10"/>
      <c r="D657" s="10"/>
      <c r="E657" s="10"/>
      <c r="F657" s="10"/>
      <c r="G657" s="10"/>
      <c r="H657" s="10"/>
      <c r="I657" s="10"/>
      <c r="J657" s="10"/>
      <c r="K657" s="10"/>
      <c r="L657" s="10"/>
      <c r="M657" s="10"/>
      <c r="N657" s="10"/>
      <c r="O657" s="10"/>
      <c r="P657" s="10"/>
      <c r="Q657" s="10"/>
      <c r="R657" s="10"/>
    </row>
    <row r="658" spans="2:18" x14ac:dyDescent="0.25">
      <c r="B658" s="10"/>
      <c r="C658" s="10"/>
      <c r="D658" s="10"/>
      <c r="E658" s="10"/>
      <c r="F658" s="10"/>
      <c r="G658" s="10"/>
      <c r="H658" s="10"/>
      <c r="I658" s="10"/>
      <c r="J658" s="10"/>
      <c r="K658" s="10"/>
      <c r="L658" s="10"/>
      <c r="M658" s="10"/>
      <c r="N658" s="10"/>
      <c r="O658" s="10"/>
      <c r="P658" s="10"/>
      <c r="Q658" s="10"/>
      <c r="R658" s="10"/>
    </row>
    <row r="659" spans="2:18" x14ac:dyDescent="0.25">
      <c r="B659" s="10"/>
      <c r="C659" s="10"/>
      <c r="D659" s="10"/>
      <c r="E659" s="10"/>
      <c r="F659" s="10"/>
      <c r="G659" s="10"/>
      <c r="H659" s="10"/>
      <c r="I659" s="10"/>
      <c r="J659" s="10"/>
      <c r="K659" s="10"/>
      <c r="L659" s="10"/>
      <c r="M659" s="10"/>
      <c r="N659" s="10"/>
      <c r="O659" s="10"/>
      <c r="P659" s="10"/>
      <c r="Q659" s="10"/>
      <c r="R659" s="10"/>
    </row>
    <row r="660" spans="2:18" x14ac:dyDescent="0.25">
      <c r="B660" s="10"/>
      <c r="C660" s="10"/>
      <c r="D660" s="10"/>
      <c r="E660" s="10"/>
      <c r="F660" s="10"/>
      <c r="G660" s="10"/>
      <c r="H660" s="10"/>
      <c r="I660" s="10"/>
      <c r="J660" s="10"/>
      <c r="K660" s="10"/>
      <c r="L660" s="10"/>
      <c r="M660" s="10"/>
      <c r="N660" s="10"/>
      <c r="O660" s="10"/>
      <c r="P660" s="10"/>
      <c r="Q660" s="10"/>
      <c r="R660" s="10"/>
    </row>
    <row r="661" spans="2:18" x14ac:dyDescent="0.25">
      <c r="B661" s="10"/>
      <c r="C661" s="10"/>
      <c r="D661" s="10"/>
      <c r="E661" s="10"/>
      <c r="F661" s="10"/>
      <c r="G661" s="10"/>
      <c r="H661" s="10"/>
      <c r="I661" s="10"/>
      <c r="J661" s="10"/>
      <c r="K661" s="10"/>
      <c r="L661" s="10"/>
      <c r="M661" s="10"/>
      <c r="N661" s="10"/>
      <c r="O661" s="10"/>
      <c r="P661" s="10"/>
      <c r="Q661" s="10"/>
      <c r="R661" s="10"/>
    </row>
    <row r="662" spans="2:18" x14ac:dyDescent="0.25">
      <c r="B662" s="10"/>
      <c r="C662" s="10"/>
      <c r="D662" s="10"/>
      <c r="E662" s="10"/>
      <c r="F662" s="10"/>
      <c r="G662" s="10"/>
      <c r="H662" s="10"/>
      <c r="I662" s="10"/>
      <c r="J662" s="10"/>
      <c r="K662" s="10"/>
      <c r="L662" s="10"/>
      <c r="M662" s="10"/>
      <c r="N662" s="10"/>
      <c r="O662" s="10"/>
      <c r="P662" s="10"/>
      <c r="Q662" s="10"/>
      <c r="R662" s="10"/>
    </row>
    <row r="663" spans="2:18" x14ac:dyDescent="0.25">
      <c r="B663" s="10"/>
      <c r="C663" s="10"/>
      <c r="D663" s="10"/>
      <c r="E663" s="10"/>
      <c r="F663" s="10"/>
      <c r="G663" s="10"/>
      <c r="H663" s="10"/>
      <c r="I663" s="10"/>
      <c r="J663" s="10"/>
      <c r="K663" s="10"/>
      <c r="L663" s="10"/>
      <c r="M663" s="10"/>
      <c r="N663" s="10"/>
      <c r="O663" s="10"/>
      <c r="P663" s="10"/>
      <c r="Q663" s="10"/>
      <c r="R663" s="10"/>
    </row>
    <row r="664" spans="2:18" x14ac:dyDescent="0.25">
      <c r="B664" s="10"/>
      <c r="C664" s="10"/>
      <c r="D664" s="10"/>
      <c r="E664" s="10"/>
      <c r="F664" s="10"/>
      <c r="G664" s="10"/>
      <c r="H664" s="10"/>
      <c r="I664" s="10"/>
      <c r="J664" s="10"/>
      <c r="K664" s="10"/>
      <c r="L664" s="10"/>
      <c r="M664" s="10"/>
      <c r="N664" s="10"/>
      <c r="O664" s="10"/>
      <c r="P664" s="10"/>
      <c r="Q664" s="10"/>
      <c r="R664" s="10"/>
    </row>
    <row r="665" spans="2:18" x14ac:dyDescent="0.25">
      <c r="B665" s="10"/>
      <c r="C665" s="10"/>
      <c r="D665" s="10"/>
      <c r="E665" s="10"/>
      <c r="F665" s="10"/>
      <c r="G665" s="10"/>
      <c r="H665" s="10"/>
      <c r="I665" s="10"/>
      <c r="J665" s="10"/>
      <c r="K665" s="10"/>
      <c r="L665" s="10"/>
      <c r="M665" s="10"/>
      <c r="N665" s="10"/>
      <c r="O665" s="10"/>
      <c r="P665" s="10"/>
      <c r="Q665" s="10"/>
      <c r="R665" s="10"/>
    </row>
    <row r="666" spans="2:18" x14ac:dyDescent="0.25">
      <c r="B666" s="10"/>
      <c r="C666" s="10"/>
      <c r="D666" s="10"/>
      <c r="E666" s="10"/>
      <c r="F666" s="10"/>
      <c r="G666" s="10"/>
      <c r="H666" s="10"/>
      <c r="I666" s="10"/>
      <c r="J666" s="10"/>
      <c r="K666" s="10"/>
      <c r="L666" s="10"/>
      <c r="M666" s="10"/>
      <c r="N666" s="10"/>
      <c r="O666" s="10"/>
      <c r="P666" s="10"/>
      <c r="Q666" s="10"/>
      <c r="R666" s="10"/>
    </row>
    <row r="667" spans="2:18" x14ac:dyDescent="0.25">
      <c r="B667" s="10"/>
      <c r="C667" s="10"/>
      <c r="D667" s="10"/>
      <c r="E667" s="10"/>
      <c r="F667" s="10"/>
      <c r="G667" s="10"/>
      <c r="H667" s="10"/>
      <c r="I667" s="10"/>
      <c r="J667" s="10"/>
      <c r="K667" s="10"/>
      <c r="L667" s="10"/>
      <c r="M667" s="10"/>
      <c r="N667" s="10"/>
      <c r="O667" s="10"/>
      <c r="P667" s="10"/>
      <c r="Q667" s="10"/>
      <c r="R667" s="10"/>
    </row>
    <row r="668" spans="2:18" x14ac:dyDescent="0.25">
      <c r="B668" s="10"/>
      <c r="C668" s="10"/>
      <c r="D668" s="10"/>
      <c r="E668" s="10"/>
      <c r="F668" s="10"/>
      <c r="G668" s="10"/>
      <c r="H668" s="10"/>
      <c r="I668" s="10"/>
      <c r="J668" s="10"/>
      <c r="K668" s="10"/>
      <c r="L668" s="10"/>
      <c r="M668" s="10"/>
      <c r="N668" s="10"/>
      <c r="O668" s="10"/>
      <c r="P668" s="10"/>
      <c r="Q668" s="10"/>
      <c r="R668" s="10"/>
    </row>
    <row r="669" spans="2:18" x14ac:dyDescent="0.25">
      <c r="B669" s="10"/>
      <c r="C669" s="10"/>
      <c r="D669" s="10"/>
      <c r="E669" s="10"/>
      <c r="F669" s="10"/>
      <c r="G669" s="10"/>
      <c r="H669" s="10"/>
      <c r="I669" s="10"/>
      <c r="J669" s="10"/>
      <c r="K669" s="10"/>
      <c r="L669" s="10"/>
      <c r="M669" s="10"/>
      <c r="N669" s="10"/>
      <c r="O669" s="10"/>
      <c r="P669" s="10"/>
      <c r="Q669" s="10"/>
      <c r="R669" s="10"/>
    </row>
    <row r="670" spans="2:18" x14ac:dyDescent="0.25">
      <c r="B670" s="10"/>
      <c r="C670" s="10"/>
      <c r="D670" s="10"/>
      <c r="E670" s="10"/>
      <c r="F670" s="10"/>
      <c r="G670" s="10"/>
      <c r="H670" s="10"/>
      <c r="I670" s="10"/>
      <c r="J670" s="10"/>
      <c r="K670" s="10"/>
      <c r="L670" s="10"/>
      <c r="M670" s="10"/>
      <c r="N670" s="10"/>
      <c r="O670" s="10"/>
      <c r="P670" s="10"/>
      <c r="Q670" s="10"/>
      <c r="R670" s="10"/>
    </row>
    <row r="671" spans="2:18" x14ac:dyDescent="0.25">
      <c r="B671" s="10"/>
      <c r="C671" s="10"/>
      <c r="D671" s="10"/>
      <c r="E671" s="10"/>
      <c r="F671" s="10"/>
      <c r="G671" s="10"/>
      <c r="H671" s="10"/>
      <c r="I671" s="10"/>
      <c r="J671" s="10"/>
      <c r="K671" s="10"/>
      <c r="L671" s="10"/>
      <c r="M671" s="10"/>
      <c r="N671" s="10"/>
      <c r="O671" s="10"/>
      <c r="P671" s="10"/>
      <c r="Q671" s="10"/>
      <c r="R671" s="10"/>
    </row>
    <row r="672" spans="2:18" x14ac:dyDescent="0.25">
      <c r="B672" s="10"/>
      <c r="C672" s="10"/>
      <c r="D672" s="10"/>
      <c r="E672" s="10"/>
      <c r="F672" s="10"/>
      <c r="G672" s="10"/>
      <c r="H672" s="10"/>
      <c r="I672" s="10"/>
      <c r="J672" s="10"/>
      <c r="K672" s="10"/>
      <c r="L672" s="10"/>
      <c r="M672" s="10"/>
      <c r="N672" s="10"/>
      <c r="O672" s="10"/>
      <c r="P672" s="10"/>
      <c r="Q672" s="10"/>
      <c r="R672" s="10"/>
    </row>
    <row r="673" spans="2:18" x14ac:dyDescent="0.25">
      <c r="B673" s="10"/>
      <c r="C673" s="10"/>
      <c r="D673" s="10"/>
      <c r="E673" s="10"/>
      <c r="F673" s="10"/>
      <c r="G673" s="10"/>
      <c r="H673" s="10"/>
      <c r="I673" s="10"/>
      <c r="J673" s="10"/>
      <c r="K673" s="10"/>
      <c r="L673" s="10"/>
      <c r="M673" s="10"/>
      <c r="N673" s="10"/>
      <c r="O673" s="10"/>
      <c r="P673" s="10"/>
      <c r="Q673" s="10"/>
      <c r="R673" s="10"/>
    </row>
    <row r="674" spans="2:18" x14ac:dyDescent="0.25">
      <c r="B674" s="10"/>
      <c r="C674" s="10"/>
      <c r="D674" s="10"/>
      <c r="E674" s="10"/>
      <c r="F674" s="10"/>
      <c r="G674" s="10"/>
      <c r="H674" s="10"/>
      <c r="I674" s="10"/>
      <c r="J674" s="10"/>
      <c r="K674" s="10"/>
      <c r="L674" s="10"/>
      <c r="M674" s="10"/>
      <c r="N674" s="10"/>
      <c r="O674" s="10"/>
      <c r="P674" s="10"/>
      <c r="Q674" s="10"/>
      <c r="R674" s="10"/>
    </row>
    <row r="675" spans="2:18" x14ac:dyDescent="0.25">
      <c r="B675" s="10"/>
      <c r="C675" s="10"/>
      <c r="D675" s="10"/>
      <c r="E675" s="10"/>
      <c r="F675" s="10"/>
      <c r="G675" s="10"/>
      <c r="H675" s="10"/>
      <c r="I675" s="10"/>
      <c r="J675" s="10"/>
      <c r="K675" s="10"/>
      <c r="L675" s="10"/>
      <c r="M675" s="10"/>
      <c r="N675" s="10"/>
      <c r="O675" s="10"/>
      <c r="P675" s="10"/>
      <c r="Q675" s="10"/>
      <c r="R675" s="10"/>
    </row>
    <row r="676" spans="2:18" x14ac:dyDescent="0.25">
      <c r="B676" s="10"/>
      <c r="C676" s="10"/>
      <c r="D676" s="10"/>
      <c r="E676" s="10"/>
      <c r="F676" s="10"/>
      <c r="G676" s="10"/>
      <c r="H676" s="10"/>
      <c r="I676" s="10"/>
      <c r="J676" s="10"/>
      <c r="K676" s="10"/>
      <c r="L676" s="10"/>
      <c r="M676" s="10"/>
      <c r="N676" s="10"/>
      <c r="O676" s="10"/>
      <c r="P676" s="10"/>
      <c r="Q676" s="10"/>
      <c r="R676" s="10"/>
    </row>
    <row r="677" spans="2:18" x14ac:dyDescent="0.25">
      <c r="B677" s="10"/>
      <c r="C677" s="10"/>
      <c r="D677" s="10"/>
      <c r="E677" s="10"/>
      <c r="F677" s="10"/>
      <c r="G677" s="10"/>
      <c r="H677" s="10"/>
      <c r="I677" s="10"/>
      <c r="J677" s="10"/>
      <c r="K677" s="10"/>
      <c r="L677" s="10"/>
      <c r="M677" s="10"/>
      <c r="N677" s="10"/>
      <c r="O677" s="10"/>
      <c r="P677" s="10"/>
      <c r="Q677" s="10"/>
      <c r="R677" s="10"/>
    </row>
    <row r="678" spans="2:18" x14ac:dyDescent="0.25">
      <c r="B678" s="10"/>
      <c r="C678" s="10"/>
      <c r="D678" s="10"/>
      <c r="E678" s="10"/>
      <c r="F678" s="10"/>
      <c r="G678" s="10"/>
      <c r="H678" s="10"/>
      <c r="I678" s="10"/>
      <c r="J678" s="10"/>
      <c r="K678" s="10"/>
      <c r="L678" s="10"/>
      <c r="M678" s="10"/>
      <c r="N678" s="10"/>
      <c r="O678" s="10"/>
      <c r="P678" s="10"/>
      <c r="Q678" s="10"/>
      <c r="R678" s="10"/>
    </row>
    <row r="679" spans="2:18" x14ac:dyDescent="0.25">
      <c r="B679" s="10"/>
      <c r="C679" s="10"/>
      <c r="D679" s="10"/>
      <c r="E679" s="10"/>
      <c r="F679" s="10"/>
      <c r="G679" s="10"/>
      <c r="H679" s="10"/>
      <c r="I679" s="10"/>
      <c r="J679" s="10"/>
      <c r="K679" s="10"/>
      <c r="L679" s="10"/>
      <c r="M679" s="10"/>
      <c r="N679" s="10"/>
      <c r="O679" s="10"/>
      <c r="P679" s="10"/>
      <c r="Q679" s="10"/>
      <c r="R679" s="10"/>
    </row>
    <row r="680" spans="2:18" x14ac:dyDescent="0.25">
      <c r="B680" s="10"/>
      <c r="C680" s="10"/>
      <c r="D680" s="10"/>
      <c r="E680" s="10"/>
      <c r="F680" s="10"/>
      <c r="G680" s="10"/>
      <c r="H680" s="10"/>
      <c r="I680" s="10"/>
      <c r="J680" s="10"/>
      <c r="K680" s="10"/>
      <c r="L680" s="10"/>
      <c r="M680" s="10"/>
      <c r="N680" s="10"/>
      <c r="O680" s="10"/>
      <c r="P680" s="10"/>
      <c r="Q680" s="10"/>
      <c r="R680" s="10"/>
    </row>
    <row r="681" spans="2:18" x14ac:dyDescent="0.25">
      <c r="B681" s="10"/>
      <c r="C681" s="10"/>
      <c r="D681" s="10"/>
      <c r="E681" s="10"/>
      <c r="F681" s="10"/>
      <c r="G681" s="10"/>
      <c r="H681" s="10"/>
      <c r="I681" s="10"/>
      <c r="J681" s="10"/>
      <c r="K681" s="10"/>
      <c r="L681" s="10"/>
      <c r="M681" s="10"/>
      <c r="N681" s="10"/>
      <c r="O681" s="10"/>
      <c r="P681" s="10"/>
      <c r="Q681" s="10"/>
      <c r="R681" s="10"/>
    </row>
    <row r="682" spans="2:18" x14ac:dyDescent="0.25">
      <c r="B682" s="10"/>
      <c r="C682" s="10"/>
      <c r="D682" s="10"/>
      <c r="E682" s="10"/>
      <c r="F682" s="10"/>
      <c r="G682" s="10"/>
      <c r="H682" s="10"/>
      <c r="I682" s="10"/>
      <c r="J682" s="10"/>
      <c r="K682" s="10"/>
      <c r="L682" s="10"/>
      <c r="M682" s="10"/>
      <c r="N682" s="10"/>
      <c r="O682" s="10"/>
      <c r="P682" s="10"/>
      <c r="Q682" s="10"/>
      <c r="R682" s="10"/>
    </row>
    <row r="683" spans="2:18" x14ac:dyDescent="0.25">
      <c r="B683" s="10"/>
      <c r="C683" s="10"/>
      <c r="D683" s="10"/>
      <c r="E683" s="10"/>
      <c r="F683" s="10"/>
      <c r="G683" s="10"/>
      <c r="H683" s="10"/>
      <c r="I683" s="10"/>
      <c r="J683" s="10"/>
      <c r="K683" s="10"/>
      <c r="L683" s="10"/>
      <c r="M683" s="10"/>
      <c r="N683" s="10"/>
      <c r="O683" s="10"/>
      <c r="P683" s="10"/>
      <c r="Q683" s="10"/>
      <c r="R683" s="10"/>
    </row>
    <row r="684" spans="2:18" x14ac:dyDescent="0.25">
      <c r="B684" s="10"/>
      <c r="C684" s="10"/>
      <c r="D684" s="10"/>
      <c r="E684" s="10"/>
      <c r="F684" s="10"/>
      <c r="G684" s="10"/>
      <c r="H684" s="10"/>
      <c r="I684" s="10"/>
      <c r="J684" s="10"/>
      <c r="K684" s="10"/>
      <c r="L684" s="10"/>
      <c r="M684" s="10"/>
      <c r="N684" s="10"/>
      <c r="O684" s="10"/>
      <c r="P684" s="10"/>
      <c r="Q684" s="10"/>
      <c r="R684" s="10"/>
    </row>
    <row r="685" spans="2:18" x14ac:dyDescent="0.25">
      <c r="B685" s="10"/>
      <c r="C685" s="10"/>
      <c r="D685" s="10"/>
      <c r="E685" s="10"/>
      <c r="F685" s="10"/>
      <c r="G685" s="10"/>
      <c r="H685" s="10"/>
      <c r="I685" s="10"/>
      <c r="J685" s="10"/>
      <c r="K685" s="10"/>
      <c r="L685" s="10"/>
      <c r="M685" s="10"/>
      <c r="N685" s="10"/>
      <c r="O685" s="10"/>
      <c r="P685" s="10"/>
      <c r="Q685" s="10"/>
      <c r="R685" s="10"/>
    </row>
    <row r="686" spans="2:18" x14ac:dyDescent="0.25">
      <c r="B686" s="10"/>
      <c r="C686" s="10"/>
      <c r="D686" s="10"/>
      <c r="E686" s="10"/>
      <c r="F686" s="10"/>
      <c r="G686" s="10"/>
      <c r="H686" s="10"/>
      <c r="I686" s="10"/>
      <c r="J686" s="10"/>
      <c r="K686" s="10"/>
      <c r="L686" s="10"/>
      <c r="M686" s="10"/>
      <c r="N686" s="10"/>
      <c r="O686" s="10"/>
      <c r="P686" s="10"/>
      <c r="Q686" s="10"/>
      <c r="R686" s="10"/>
    </row>
    <row r="687" spans="2:18" x14ac:dyDescent="0.25">
      <c r="B687" s="10"/>
      <c r="C687" s="10"/>
      <c r="D687" s="10"/>
      <c r="E687" s="10"/>
      <c r="F687" s="10"/>
      <c r="G687" s="10"/>
      <c r="H687" s="10"/>
      <c r="I687" s="10"/>
      <c r="J687" s="10"/>
      <c r="K687" s="10"/>
      <c r="L687" s="10"/>
      <c r="M687" s="10"/>
      <c r="N687" s="10"/>
      <c r="O687" s="10"/>
      <c r="P687" s="10"/>
      <c r="Q687" s="10"/>
      <c r="R687" s="10"/>
    </row>
    <row r="688" spans="2:18" x14ac:dyDescent="0.25">
      <c r="B688" s="10"/>
      <c r="C688" s="10"/>
      <c r="D688" s="10"/>
      <c r="E688" s="10"/>
      <c r="F688" s="10"/>
      <c r="G688" s="10"/>
      <c r="H688" s="10"/>
      <c r="I688" s="10"/>
      <c r="J688" s="10"/>
      <c r="K688" s="10"/>
      <c r="L688" s="10"/>
      <c r="M688" s="10"/>
      <c r="N688" s="10"/>
      <c r="O688" s="10"/>
      <c r="P688" s="10"/>
      <c r="Q688" s="10"/>
      <c r="R688" s="10"/>
    </row>
    <row r="689" spans="2:18" x14ac:dyDescent="0.25">
      <c r="B689" s="10"/>
      <c r="C689" s="10"/>
      <c r="D689" s="10"/>
      <c r="E689" s="10"/>
      <c r="F689" s="10"/>
      <c r="G689" s="10"/>
      <c r="H689" s="10"/>
      <c r="I689" s="10"/>
      <c r="J689" s="10"/>
      <c r="K689" s="10"/>
      <c r="L689" s="10"/>
      <c r="M689" s="10"/>
      <c r="N689" s="10"/>
      <c r="O689" s="10"/>
      <c r="P689" s="10"/>
      <c r="Q689" s="10"/>
      <c r="R689" s="10"/>
    </row>
    <row r="690" spans="2:18" x14ac:dyDescent="0.25">
      <c r="B690" s="10"/>
      <c r="C690" s="10"/>
      <c r="D690" s="10"/>
      <c r="E690" s="10"/>
      <c r="F690" s="10"/>
      <c r="G690" s="10"/>
      <c r="H690" s="10"/>
      <c r="I690" s="10"/>
      <c r="J690" s="10"/>
      <c r="K690" s="10"/>
      <c r="L690" s="10"/>
      <c r="M690" s="10"/>
      <c r="N690" s="10"/>
      <c r="O690" s="10"/>
      <c r="P690" s="10"/>
      <c r="Q690" s="10"/>
      <c r="R690" s="10"/>
    </row>
    <row r="691" spans="2:18" x14ac:dyDescent="0.25">
      <c r="B691" s="10"/>
      <c r="C691" s="10"/>
      <c r="D691" s="10"/>
      <c r="E691" s="10"/>
      <c r="F691" s="10"/>
      <c r="G691" s="10"/>
      <c r="H691" s="10"/>
      <c r="I691" s="10"/>
      <c r="J691" s="10"/>
      <c r="K691" s="10"/>
      <c r="L691" s="10"/>
      <c r="M691" s="10"/>
      <c r="N691" s="10"/>
      <c r="O691" s="10"/>
      <c r="P691" s="10"/>
      <c r="Q691" s="10"/>
      <c r="R691" s="10"/>
    </row>
    <row r="692" spans="2:18" x14ac:dyDescent="0.25">
      <c r="B692" s="10"/>
      <c r="C692" s="10"/>
      <c r="D692" s="10"/>
      <c r="E692" s="10"/>
      <c r="F692" s="10"/>
      <c r="G692" s="10"/>
      <c r="H692" s="10"/>
      <c r="I692" s="10"/>
      <c r="J692" s="10"/>
      <c r="K692" s="10"/>
      <c r="L692" s="10"/>
      <c r="M692" s="10"/>
      <c r="N692" s="10"/>
      <c r="O692" s="10"/>
      <c r="P692" s="10"/>
      <c r="Q692" s="10"/>
      <c r="R692" s="10"/>
    </row>
    <row r="693" spans="2:18" x14ac:dyDescent="0.25">
      <c r="B693" s="10"/>
      <c r="C693" s="10"/>
      <c r="D693" s="10"/>
      <c r="E693" s="10"/>
      <c r="F693" s="10"/>
      <c r="G693" s="10"/>
      <c r="H693" s="10"/>
      <c r="I693" s="10"/>
      <c r="J693" s="10"/>
      <c r="K693" s="10"/>
      <c r="L693" s="10"/>
      <c r="M693" s="10"/>
      <c r="N693" s="10"/>
      <c r="O693" s="10"/>
      <c r="P693" s="10"/>
      <c r="Q693" s="10"/>
      <c r="R693" s="10"/>
    </row>
    <row r="694" spans="2:18" x14ac:dyDescent="0.25">
      <c r="B694" s="10"/>
      <c r="C694" s="10"/>
      <c r="D694" s="10"/>
      <c r="E694" s="10"/>
      <c r="F694" s="10"/>
      <c r="G694" s="10"/>
      <c r="H694" s="10"/>
      <c r="I694" s="10"/>
      <c r="J694" s="10"/>
      <c r="K694" s="10"/>
      <c r="L694" s="10"/>
      <c r="M694" s="10"/>
      <c r="N694" s="10"/>
      <c r="O694" s="10"/>
      <c r="P694" s="10"/>
      <c r="Q694" s="10"/>
      <c r="R694" s="10"/>
    </row>
    <row r="695" spans="2:18" x14ac:dyDescent="0.25">
      <c r="B695" s="10"/>
      <c r="C695" s="10"/>
      <c r="D695" s="10"/>
      <c r="E695" s="10"/>
      <c r="F695" s="10"/>
      <c r="G695" s="10"/>
      <c r="H695" s="10"/>
      <c r="I695" s="10"/>
      <c r="J695" s="10"/>
      <c r="K695" s="10"/>
      <c r="L695" s="10"/>
      <c r="M695" s="10"/>
      <c r="N695" s="10"/>
      <c r="O695" s="10"/>
      <c r="P695" s="10"/>
      <c r="Q695" s="10"/>
      <c r="R695" s="10"/>
    </row>
    <row r="696" spans="2:18" x14ac:dyDescent="0.25">
      <c r="B696" s="10"/>
      <c r="C696" s="10"/>
      <c r="D696" s="10"/>
      <c r="E696" s="10"/>
      <c r="F696" s="10"/>
      <c r="G696" s="10"/>
      <c r="H696" s="10"/>
      <c r="I696" s="10"/>
      <c r="J696" s="10"/>
      <c r="K696" s="10"/>
      <c r="L696" s="10"/>
      <c r="M696" s="10"/>
      <c r="N696" s="10"/>
      <c r="O696" s="10"/>
      <c r="P696" s="10"/>
      <c r="Q696" s="10"/>
      <c r="R696" s="10"/>
    </row>
    <row r="697" spans="2:18" x14ac:dyDescent="0.25">
      <c r="B697" s="10"/>
      <c r="C697" s="10"/>
      <c r="D697" s="10"/>
      <c r="E697" s="10"/>
      <c r="F697" s="10"/>
      <c r="G697" s="10"/>
      <c r="H697" s="10"/>
      <c r="I697" s="10"/>
      <c r="J697" s="10"/>
      <c r="K697" s="10"/>
      <c r="L697" s="10"/>
      <c r="M697" s="10"/>
      <c r="N697" s="10"/>
      <c r="O697" s="10"/>
      <c r="P697" s="10"/>
      <c r="Q697" s="10"/>
      <c r="R697" s="10"/>
    </row>
    <row r="698" spans="2:18" x14ac:dyDescent="0.25">
      <c r="B698" s="10"/>
      <c r="C698" s="10"/>
      <c r="D698" s="10"/>
      <c r="E698" s="10"/>
      <c r="F698" s="10"/>
      <c r="G698" s="10"/>
      <c r="H698" s="10"/>
      <c r="I698" s="10"/>
      <c r="J698" s="10"/>
      <c r="K698" s="10"/>
      <c r="L698" s="10"/>
      <c r="M698" s="10"/>
      <c r="N698" s="10"/>
      <c r="O698" s="10"/>
      <c r="P698" s="10"/>
      <c r="Q698" s="10"/>
      <c r="R698" s="10"/>
    </row>
    <row r="699" spans="2:18" x14ac:dyDescent="0.25">
      <c r="B699" s="10"/>
      <c r="C699" s="10"/>
      <c r="D699" s="10"/>
      <c r="E699" s="10"/>
      <c r="F699" s="10"/>
      <c r="G699" s="10"/>
      <c r="H699" s="10"/>
      <c r="I699" s="10"/>
      <c r="J699" s="10"/>
      <c r="K699" s="10"/>
      <c r="L699" s="10"/>
      <c r="M699" s="10"/>
      <c r="N699" s="10"/>
      <c r="O699" s="10"/>
      <c r="P699" s="10"/>
      <c r="Q699" s="10"/>
      <c r="R699" s="10"/>
    </row>
    <row r="700" spans="2:18" x14ac:dyDescent="0.25">
      <c r="B700" s="10"/>
      <c r="C700" s="10"/>
      <c r="D700" s="10"/>
      <c r="E700" s="10"/>
      <c r="F700" s="10"/>
      <c r="G700" s="10"/>
      <c r="H700" s="10"/>
      <c r="I700" s="10"/>
      <c r="J700" s="10"/>
      <c r="K700" s="10"/>
      <c r="L700" s="10"/>
      <c r="M700" s="10"/>
      <c r="N700" s="10"/>
      <c r="O700" s="10"/>
      <c r="P700" s="10"/>
      <c r="Q700" s="10"/>
      <c r="R700" s="10"/>
    </row>
    <row r="701" spans="2:18" x14ac:dyDescent="0.25">
      <c r="B701" s="10"/>
      <c r="C701" s="10"/>
      <c r="D701" s="10"/>
      <c r="E701" s="10"/>
      <c r="F701" s="10"/>
      <c r="G701" s="10"/>
      <c r="H701" s="10"/>
      <c r="I701" s="10"/>
      <c r="J701" s="10"/>
      <c r="K701" s="10"/>
      <c r="L701" s="10"/>
      <c r="M701" s="10"/>
      <c r="N701" s="10"/>
      <c r="O701" s="10"/>
      <c r="P701" s="10"/>
      <c r="Q701" s="10"/>
      <c r="R701" s="10"/>
    </row>
    <row r="702" spans="2:18" x14ac:dyDescent="0.25">
      <c r="B702" s="10"/>
      <c r="C702" s="10"/>
      <c r="D702" s="10"/>
      <c r="E702" s="10"/>
      <c r="F702" s="10"/>
      <c r="G702" s="10"/>
      <c r="H702" s="10"/>
      <c r="I702" s="10"/>
      <c r="J702" s="10"/>
      <c r="K702" s="10"/>
      <c r="L702" s="10"/>
      <c r="M702" s="10"/>
      <c r="N702" s="10"/>
      <c r="O702" s="10"/>
      <c r="P702" s="10"/>
      <c r="Q702" s="10"/>
      <c r="R702" s="10"/>
    </row>
    <row r="703" spans="2:18" x14ac:dyDescent="0.25">
      <c r="B703" s="10"/>
      <c r="C703" s="10"/>
      <c r="D703" s="10"/>
      <c r="E703" s="10"/>
      <c r="F703" s="10"/>
      <c r="G703" s="10"/>
      <c r="H703" s="10"/>
      <c r="I703" s="10"/>
      <c r="J703" s="10"/>
      <c r="K703" s="10"/>
      <c r="L703" s="10"/>
      <c r="M703" s="10"/>
      <c r="N703" s="10"/>
      <c r="O703" s="10"/>
      <c r="P703" s="10"/>
      <c r="Q703" s="10"/>
      <c r="R703" s="10"/>
    </row>
    <row r="704" spans="2:18" x14ac:dyDescent="0.25">
      <c r="B704" s="10"/>
      <c r="C704" s="10"/>
      <c r="D704" s="10"/>
      <c r="E704" s="10"/>
      <c r="F704" s="10"/>
      <c r="G704" s="10"/>
      <c r="H704" s="10"/>
      <c r="I704" s="10"/>
      <c r="J704" s="10"/>
      <c r="K704" s="10"/>
      <c r="L704" s="10"/>
      <c r="M704" s="10"/>
      <c r="N704" s="10"/>
      <c r="O704" s="10"/>
      <c r="P704" s="10"/>
      <c r="Q704" s="10"/>
      <c r="R704" s="10"/>
    </row>
    <row r="705" spans="2:18" x14ac:dyDescent="0.25">
      <c r="B705" s="10"/>
      <c r="C705" s="10"/>
      <c r="D705" s="10"/>
      <c r="E705" s="10"/>
      <c r="F705" s="10"/>
      <c r="G705" s="10"/>
      <c r="H705" s="10"/>
      <c r="I705" s="10"/>
      <c r="J705" s="10"/>
      <c r="K705" s="10"/>
      <c r="L705" s="10"/>
      <c r="M705" s="10"/>
      <c r="N705" s="10"/>
      <c r="O705" s="10"/>
      <c r="P705" s="10"/>
      <c r="Q705" s="10"/>
      <c r="R705" s="10"/>
    </row>
    <row r="706" spans="2:18" x14ac:dyDescent="0.25">
      <c r="B706" s="10"/>
      <c r="C706" s="10"/>
      <c r="D706" s="10"/>
      <c r="E706" s="10"/>
      <c r="F706" s="10"/>
      <c r="G706" s="10"/>
      <c r="H706" s="10"/>
      <c r="I706" s="10"/>
      <c r="J706" s="10"/>
      <c r="K706" s="10"/>
      <c r="L706" s="10"/>
      <c r="M706" s="10"/>
      <c r="N706" s="10"/>
      <c r="O706" s="10"/>
      <c r="P706" s="10"/>
      <c r="Q706" s="10"/>
      <c r="R706" s="10"/>
    </row>
    <row r="707" spans="2:18" x14ac:dyDescent="0.25">
      <c r="B707" s="10"/>
      <c r="C707" s="10"/>
      <c r="D707" s="10"/>
      <c r="E707" s="10"/>
      <c r="F707" s="10"/>
      <c r="G707" s="10"/>
      <c r="H707" s="10"/>
      <c r="I707" s="10"/>
      <c r="J707" s="10"/>
      <c r="K707" s="10"/>
      <c r="L707" s="10"/>
      <c r="M707" s="10"/>
      <c r="N707" s="10"/>
      <c r="O707" s="10"/>
      <c r="P707" s="10"/>
      <c r="Q707" s="10"/>
      <c r="R707" s="10"/>
    </row>
    <row r="708" spans="2:18" x14ac:dyDescent="0.25">
      <c r="B708" s="10"/>
      <c r="C708" s="10"/>
      <c r="D708" s="10"/>
      <c r="E708" s="10"/>
      <c r="F708" s="10"/>
      <c r="G708" s="10"/>
      <c r="H708" s="10"/>
      <c r="I708" s="10"/>
      <c r="J708" s="10"/>
      <c r="K708" s="10"/>
      <c r="L708" s="10"/>
      <c r="M708" s="10"/>
      <c r="N708" s="10"/>
      <c r="O708" s="10"/>
      <c r="P708" s="10"/>
      <c r="Q708" s="10"/>
      <c r="R708" s="10"/>
    </row>
    <row r="709" spans="2:18" x14ac:dyDescent="0.25">
      <c r="B709" s="10"/>
      <c r="C709" s="10"/>
      <c r="D709" s="10"/>
      <c r="E709" s="10"/>
      <c r="F709" s="10"/>
      <c r="G709" s="10"/>
      <c r="H709" s="10"/>
      <c r="I709" s="10"/>
      <c r="J709" s="10"/>
      <c r="K709" s="10"/>
      <c r="L709" s="10"/>
      <c r="M709" s="10"/>
      <c r="N709" s="10"/>
      <c r="O709" s="10"/>
      <c r="P709" s="10"/>
      <c r="Q709" s="10"/>
      <c r="R709" s="10"/>
    </row>
    <row r="710" spans="2:18" x14ac:dyDescent="0.25">
      <c r="B710" s="10"/>
      <c r="C710" s="10"/>
      <c r="D710" s="10"/>
      <c r="E710" s="10"/>
      <c r="F710" s="10"/>
      <c r="G710" s="10"/>
      <c r="H710" s="10"/>
      <c r="I710" s="10"/>
      <c r="J710" s="10"/>
      <c r="K710" s="10"/>
      <c r="L710" s="10"/>
      <c r="M710" s="10"/>
      <c r="N710" s="10"/>
      <c r="O710" s="10"/>
      <c r="P710" s="10"/>
      <c r="Q710" s="10"/>
      <c r="R710" s="10"/>
    </row>
    <row r="711" spans="2:18" x14ac:dyDescent="0.25">
      <c r="B711" s="10"/>
      <c r="C711" s="10"/>
      <c r="D711" s="10"/>
      <c r="E711" s="10"/>
      <c r="F711" s="10"/>
      <c r="G711" s="10"/>
      <c r="H711" s="10"/>
      <c r="I711" s="10"/>
      <c r="J711" s="10"/>
      <c r="K711" s="10"/>
      <c r="L711" s="10"/>
      <c r="M711" s="10"/>
      <c r="N711" s="10"/>
      <c r="O711" s="10"/>
      <c r="P711" s="10"/>
      <c r="Q711" s="10"/>
      <c r="R711" s="10"/>
    </row>
    <row r="712" spans="2:18" x14ac:dyDescent="0.25">
      <c r="B712" s="10"/>
      <c r="C712" s="10"/>
      <c r="D712" s="10"/>
      <c r="E712" s="10"/>
      <c r="F712" s="10"/>
      <c r="G712" s="10"/>
      <c r="H712" s="10"/>
      <c r="I712" s="10"/>
      <c r="J712" s="10"/>
      <c r="K712" s="10"/>
      <c r="L712" s="10"/>
      <c r="M712" s="10"/>
      <c r="N712" s="10"/>
      <c r="O712" s="10"/>
      <c r="P712" s="10"/>
      <c r="Q712" s="10"/>
      <c r="R712" s="10"/>
    </row>
    <row r="713" spans="2:18" x14ac:dyDescent="0.25">
      <c r="B713" s="10"/>
      <c r="C713" s="10"/>
      <c r="D713" s="10"/>
      <c r="E713" s="10"/>
      <c r="F713" s="10"/>
      <c r="G713" s="10"/>
      <c r="H713" s="10"/>
      <c r="I713" s="10"/>
      <c r="J713" s="10"/>
      <c r="K713" s="10"/>
      <c r="L713" s="10"/>
      <c r="M713" s="10"/>
      <c r="N713" s="10"/>
      <c r="O713" s="10"/>
      <c r="P713" s="10"/>
      <c r="Q713" s="10"/>
      <c r="R713" s="10"/>
    </row>
    <row r="714" spans="2:18" x14ac:dyDescent="0.25">
      <c r="B714" s="10"/>
      <c r="C714" s="10"/>
      <c r="D714" s="10"/>
      <c r="E714" s="10"/>
      <c r="F714" s="10"/>
      <c r="G714" s="10"/>
      <c r="H714" s="10"/>
      <c r="I714" s="10"/>
      <c r="J714" s="10"/>
      <c r="K714" s="10"/>
      <c r="L714" s="10"/>
      <c r="M714" s="10"/>
      <c r="N714" s="10"/>
      <c r="O714" s="10"/>
      <c r="P714" s="10"/>
      <c r="Q714" s="10"/>
      <c r="R714" s="10"/>
    </row>
    <row r="715" spans="2:18" x14ac:dyDescent="0.25">
      <c r="B715" s="10"/>
      <c r="C715" s="10"/>
      <c r="D715" s="10"/>
      <c r="E715" s="10"/>
      <c r="F715" s="10"/>
      <c r="G715" s="10"/>
      <c r="H715" s="10"/>
      <c r="I715" s="10"/>
      <c r="J715" s="10"/>
      <c r="K715" s="10"/>
      <c r="L715" s="10"/>
      <c r="M715" s="10"/>
      <c r="N715" s="10"/>
      <c r="O715" s="10"/>
      <c r="P715" s="10"/>
      <c r="Q715" s="10"/>
      <c r="R715" s="10"/>
    </row>
    <row r="716" spans="2:18" x14ac:dyDescent="0.25">
      <c r="B716" s="10"/>
      <c r="C716" s="10"/>
      <c r="D716" s="10"/>
      <c r="E716" s="10"/>
      <c r="F716" s="10"/>
      <c r="G716" s="10"/>
      <c r="H716" s="10"/>
      <c r="I716" s="10"/>
      <c r="J716" s="10"/>
      <c r="K716" s="10"/>
      <c r="L716" s="10"/>
      <c r="M716" s="10"/>
      <c r="N716" s="10"/>
      <c r="O716" s="10"/>
      <c r="P716" s="10"/>
      <c r="Q716" s="10"/>
      <c r="R716" s="10"/>
    </row>
    <row r="717" spans="2:18" x14ac:dyDescent="0.25">
      <c r="B717" s="10"/>
      <c r="C717" s="10"/>
      <c r="D717" s="10"/>
      <c r="E717" s="10"/>
      <c r="F717" s="10"/>
      <c r="G717" s="10"/>
      <c r="H717" s="10"/>
      <c r="I717" s="10"/>
      <c r="J717" s="10"/>
      <c r="K717" s="10"/>
      <c r="L717" s="10"/>
      <c r="M717" s="10"/>
      <c r="N717" s="10"/>
      <c r="O717" s="10"/>
      <c r="P717" s="10"/>
      <c r="Q717" s="10"/>
      <c r="R717" s="10"/>
    </row>
    <row r="718" spans="2:18" x14ac:dyDescent="0.25">
      <c r="B718" s="10"/>
      <c r="C718" s="10"/>
      <c r="D718" s="10"/>
      <c r="E718" s="10"/>
      <c r="F718" s="10"/>
      <c r="G718" s="10"/>
      <c r="H718" s="10"/>
      <c r="I718" s="10"/>
      <c r="J718" s="10"/>
      <c r="K718" s="10"/>
      <c r="L718" s="10"/>
      <c r="M718" s="10"/>
      <c r="N718" s="10"/>
      <c r="O718" s="10"/>
      <c r="P718" s="10"/>
      <c r="Q718" s="10"/>
      <c r="R718" s="10"/>
    </row>
    <row r="719" spans="2:18" x14ac:dyDescent="0.25">
      <c r="B719" s="10"/>
      <c r="C719" s="10"/>
      <c r="D719" s="10"/>
      <c r="E719" s="10"/>
      <c r="F719" s="10"/>
      <c r="G719" s="10"/>
      <c r="H719" s="10"/>
      <c r="I719" s="10"/>
      <c r="J719" s="10"/>
      <c r="K719" s="10"/>
      <c r="L719" s="10"/>
      <c r="M719" s="10"/>
      <c r="N719" s="10"/>
      <c r="O719" s="10"/>
      <c r="P719" s="10"/>
      <c r="Q719" s="10"/>
      <c r="R719" s="10"/>
    </row>
    <row r="720" spans="2:18" x14ac:dyDescent="0.25">
      <c r="B720" s="10"/>
      <c r="C720" s="10"/>
      <c r="D720" s="10"/>
      <c r="E720" s="10"/>
      <c r="F720" s="10"/>
      <c r="G720" s="10"/>
      <c r="H720" s="10"/>
      <c r="I720" s="10"/>
      <c r="J720" s="10"/>
      <c r="K720" s="10"/>
      <c r="L720" s="10"/>
      <c r="M720" s="10"/>
      <c r="N720" s="10"/>
      <c r="O720" s="10"/>
      <c r="P720" s="10"/>
      <c r="Q720" s="10"/>
      <c r="R720" s="10"/>
    </row>
    <row r="721" spans="2:18" x14ac:dyDescent="0.25">
      <c r="B721" s="10"/>
      <c r="C721" s="10"/>
      <c r="D721" s="10"/>
      <c r="E721" s="10"/>
      <c r="F721" s="10"/>
      <c r="G721" s="10"/>
      <c r="H721" s="10"/>
      <c r="I721" s="10"/>
      <c r="J721" s="10"/>
      <c r="K721" s="10"/>
      <c r="L721" s="10"/>
      <c r="M721" s="10"/>
      <c r="N721" s="10"/>
      <c r="O721" s="10"/>
      <c r="P721" s="10"/>
      <c r="Q721" s="10"/>
      <c r="R721" s="10"/>
    </row>
    <row r="722" spans="2:18" x14ac:dyDescent="0.25">
      <c r="B722" s="10"/>
      <c r="C722" s="10"/>
      <c r="D722" s="10"/>
      <c r="E722" s="10"/>
      <c r="F722" s="10"/>
      <c r="G722" s="10"/>
      <c r="H722" s="10"/>
      <c r="I722" s="10"/>
      <c r="J722" s="10"/>
      <c r="K722" s="10"/>
      <c r="L722" s="10"/>
      <c r="M722" s="10"/>
      <c r="N722" s="10"/>
      <c r="O722" s="10"/>
      <c r="P722" s="10"/>
      <c r="Q722" s="10"/>
      <c r="R722" s="10"/>
    </row>
    <row r="723" spans="2:18" x14ac:dyDescent="0.25">
      <c r="B723" s="10"/>
      <c r="C723" s="10"/>
      <c r="D723" s="10"/>
      <c r="E723" s="10"/>
      <c r="F723" s="10"/>
      <c r="G723" s="10"/>
      <c r="H723" s="10"/>
      <c r="I723" s="10"/>
      <c r="J723" s="10"/>
      <c r="K723" s="10"/>
      <c r="L723" s="10"/>
      <c r="M723" s="10"/>
      <c r="N723" s="10"/>
      <c r="O723" s="10"/>
      <c r="P723" s="10"/>
      <c r="Q723" s="10"/>
      <c r="R723" s="10"/>
    </row>
    <row r="724" spans="2:18" x14ac:dyDescent="0.25">
      <c r="B724" s="10"/>
      <c r="C724" s="10"/>
      <c r="D724" s="10"/>
      <c r="E724" s="10"/>
      <c r="F724" s="10"/>
      <c r="G724" s="10"/>
      <c r="H724" s="10"/>
      <c r="I724" s="10"/>
      <c r="J724" s="10"/>
      <c r="K724" s="10"/>
      <c r="L724" s="10"/>
      <c r="M724" s="10"/>
      <c r="N724" s="10"/>
      <c r="O724" s="10"/>
      <c r="P724" s="10"/>
      <c r="Q724" s="10"/>
      <c r="R724" s="10"/>
    </row>
    <row r="725" spans="2:18" x14ac:dyDescent="0.25">
      <c r="B725" s="10"/>
      <c r="C725" s="10"/>
      <c r="D725" s="10"/>
      <c r="E725" s="10"/>
      <c r="F725" s="10"/>
      <c r="G725" s="10"/>
      <c r="H725" s="10"/>
      <c r="I725" s="10"/>
      <c r="J725" s="10"/>
      <c r="K725" s="10"/>
      <c r="L725" s="10"/>
      <c r="M725" s="10"/>
      <c r="N725" s="10"/>
      <c r="O725" s="10"/>
      <c r="P725" s="10"/>
      <c r="Q725" s="10"/>
      <c r="R725" s="10"/>
    </row>
    <row r="726" spans="2:18" x14ac:dyDescent="0.25">
      <c r="B726" s="10"/>
      <c r="C726" s="10"/>
      <c r="D726" s="10"/>
      <c r="E726" s="10"/>
      <c r="F726" s="10"/>
      <c r="G726" s="10"/>
      <c r="H726" s="10"/>
      <c r="I726" s="10"/>
      <c r="J726" s="10"/>
      <c r="K726" s="10"/>
      <c r="L726" s="10"/>
      <c r="M726" s="10"/>
      <c r="N726" s="10"/>
      <c r="O726" s="10"/>
      <c r="P726" s="10"/>
      <c r="Q726" s="10"/>
      <c r="R726" s="10"/>
    </row>
    <row r="727" spans="2:18" x14ac:dyDescent="0.25">
      <c r="B727" s="10"/>
      <c r="C727" s="10"/>
      <c r="D727" s="10"/>
      <c r="E727" s="10"/>
      <c r="F727" s="10"/>
      <c r="G727" s="10"/>
      <c r="H727" s="10"/>
      <c r="I727" s="10"/>
      <c r="J727" s="10"/>
      <c r="K727" s="10"/>
      <c r="L727" s="10"/>
      <c r="M727" s="10"/>
      <c r="N727" s="10"/>
      <c r="O727" s="10"/>
      <c r="P727" s="10"/>
      <c r="Q727" s="10"/>
      <c r="R727" s="10"/>
    </row>
    <row r="728" spans="2:18" x14ac:dyDescent="0.25">
      <c r="B728" s="10"/>
      <c r="C728" s="10"/>
      <c r="D728" s="10"/>
      <c r="E728" s="10"/>
      <c r="F728" s="10"/>
      <c r="G728" s="10"/>
      <c r="H728" s="10"/>
      <c r="I728" s="10"/>
      <c r="J728" s="10"/>
      <c r="K728" s="10"/>
      <c r="L728" s="10"/>
      <c r="M728" s="10"/>
      <c r="N728" s="10"/>
      <c r="O728" s="10"/>
      <c r="P728" s="10"/>
      <c r="Q728" s="10"/>
      <c r="R728" s="10"/>
    </row>
    <row r="729" spans="2:18" x14ac:dyDescent="0.25">
      <c r="B729" s="10"/>
      <c r="C729" s="10"/>
      <c r="D729" s="10"/>
      <c r="E729" s="10"/>
      <c r="F729" s="10"/>
      <c r="G729" s="10"/>
      <c r="H729" s="10"/>
      <c r="I729" s="10"/>
      <c r="J729" s="10"/>
      <c r="K729" s="10"/>
      <c r="L729" s="10"/>
      <c r="M729" s="10"/>
      <c r="N729" s="10"/>
      <c r="O729" s="10"/>
      <c r="P729" s="10"/>
      <c r="Q729" s="10"/>
      <c r="R729" s="10"/>
    </row>
    <row r="730" spans="2:18" x14ac:dyDescent="0.25">
      <c r="B730" s="10"/>
      <c r="C730" s="10"/>
      <c r="D730" s="10"/>
      <c r="E730" s="10"/>
      <c r="F730" s="10"/>
      <c r="G730" s="10"/>
      <c r="H730" s="10"/>
      <c r="I730" s="10"/>
      <c r="J730" s="10"/>
      <c r="K730" s="10"/>
      <c r="L730" s="10"/>
      <c r="M730" s="10"/>
      <c r="N730" s="10"/>
      <c r="O730" s="10"/>
      <c r="P730" s="10"/>
      <c r="Q730" s="10"/>
      <c r="R730" s="10"/>
    </row>
    <row r="731" spans="2:18" x14ac:dyDescent="0.25">
      <c r="B731" s="10"/>
      <c r="C731" s="10"/>
      <c r="D731" s="10"/>
      <c r="E731" s="10"/>
      <c r="F731" s="10"/>
      <c r="G731" s="10"/>
      <c r="H731" s="10"/>
      <c r="I731" s="10"/>
      <c r="J731" s="10"/>
      <c r="K731" s="10"/>
      <c r="L731" s="10"/>
      <c r="M731" s="10"/>
      <c r="N731" s="10"/>
      <c r="O731" s="10"/>
      <c r="P731" s="10"/>
      <c r="Q731" s="10"/>
      <c r="R731" s="10"/>
    </row>
    <row r="732" spans="2:18" x14ac:dyDescent="0.25">
      <c r="B732" s="10"/>
      <c r="C732" s="10"/>
      <c r="D732" s="10"/>
      <c r="E732" s="10"/>
      <c r="F732" s="10"/>
      <c r="G732" s="10"/>
      <c r="H732" s="10"/>
      <c r="I732" s="10"/>
      <c r="J732" s="10"/>
      <c r="K732" s="10"/>
      <c r="L732" s="10"/>
      <c r="M732" s="10"/>
      <c r="N732" s="10"/>
      <c r="O732" s="10"/>
      <c r="P732" s="10"/>
      <c r="Q732" s="10"/>
      <c r="R732" s="10"/>
    </row>
    <row r="733" spans="2:18" x14ac:dyDescent="0.25">
      <c r="B733" s="10"/>
      <c r="C733" s="10"/>
      <c r="D733" s="10"/>
      <c r="E733" s="10"/>
      <c r="F733" s="10"/>
      <c r="G733" s="10"/>
      <c r="H733" s="10"/>
      <c r="I733" s="10"/>
      <c r="J733" s="10"/>
      <c r="K733" s="10"/>
      <c r="L733" s="10"/>
      <c r="M733" s="10"/>
      <c r="N733" s="10"/>
      <c r="O733" s="10"/>
      <c r="P733" s="10"/>
      <c r="Q733" s="10"/>
      <c r="R733" s="10"/>
    </row>
    <row r="734" spans="2:18" x14ac:dyDescent="0.25">
      <c r="B734" s="10"/>
      <c r="C734" s="10"/>
      <c r="D734" s="10"/>
      <c r="E734" s="10"/>
      <c r="F734" s="10"/>
      <c r="G734" s="10"/>
      <c r="H734" s="10"/>
      <c r="I734" s="10"/>
      <c r="J734" s="10"/>
      <c r="K734" s="10"/>
      <c r="L734" s="10"/>
      <c r="M734" s="10"/>
      <c r="N734" s="10"/>
      <c r="O734" s="10"/>
      <c r="P734" s="10"/>
      <c r="Q734" s="10"/>
      <c r="R734" s="10"/>
    </row>
    <row r="735" spans="2:18" x14ac:dyDescent="0.25">
      <c r="B735" s="10"/>
      <c r="C735" s="10"/>
      <c r="D735" s="10"/>
      <c r="E735" s="10"/>
      <c r="F735" s="10"/>
      <c r="G735" s="10"/>
      <c r="H735" s="10"/>
      <c r="I735" s="10"/>
      <c r="J735" s="10"/>
      <c r="K735" s="10"/>
      <c r="L735" s="10"/>
      <c r="M735" s="10"/>
      <c r="N735" s="10"/>
      <c r="O735" s="10"/>
      <c r="P735" s="10"/>
      <c r="Q735" s="10"/>
      <c r="R735" s="10"/>
    </row>
    <row r="736" spans="2:18" x14ac:dyDescent="0.25">
      <c r="B736" s="10"/>
      <c r="C736" s="10"/>
      <c r="D736" s="10"/>
      <c r="E736" s="10"/>
      <c r="F736" s="10"/>
      <c r="G736" s="10"/>
      <c r="H736" s="10"/>
      <c r="I736" s="10"/>
      <c r="J736" s="10"/>
      <c r="K736" s="10"/>
      <c r="L736" s="10"/>
      <c r="M736" s="10"/>
      <c r="N736" s="10"/>
      <c r="O736" s="10"/>
      <c r="P736" s="10"/>
      <c r="Q736" s="10"/>
      <c r="R736" s="10"/>
    </row>
    <row r="737" spans="2:18" x14ac:dyDescent="0.25">
      <c r="B737" s="10"/>
      <c r="C737" s="10"/>
      <c r="D737" s="10"/>
      <c r="E737" s="10"/>
      <c r="F737" s="10"/>
      <c r="G737" s="10"/>
      <c r="H737" s="10"/>
      <c r="I737" s="10"/>
      <c r="J737" s="10"/>
      <c r="K737" s="10"/>
      <c r="L737" s="10"/>
      <c r="M737" s="10"/>
      <c r="N737" s="10"/>
      <c r="O737" s="10"/>
      <c r="P737" s="10"/>
      <c r="Q737" s="10"/>
      <c r="R737" s="10"/>
    </row>
    <row r="738" spans="2:18" x14ac:dyDescent="0.25">
      <c r="B738" s="10"/>
      <c r="C738" s="10"/>
      <c r="D738" s="10"/>
      <c r="E738" s="10"/>
      <c r="F738" s="10"/>
      <c r="G738" s="10"/>
      <c r="H738" s="10"/>
      <c r="I738" s="10"/>
      <c r="J738" s="10"/>
      <c r="K738" s="10"/>
      <c r="L738" s="10"/>
      <c r="M738" s="10"/>
      <c r="N738" s="10"/>
      <c r="O738" s="10"/>
      <c r="P738" s="10"/>
      <c r="Q738" s="10"/>
      <c r="R738" s="10"/>
    </row>
    <row r="739" spans="2:18" x14ac:dyDescent="0.25">
      <c r="B739" s="10"/>
      <c r="C739" s="10"/>
      <c r="D739" s="10"/>
      <c r="E739" s="10"/>
      <c r="F739" s="10"/>
      <c r="G739" s="10"/>
      <c r="H739" s="10"/>
      <c r="I739" s="10"/>
      <c r="J739" s="10"/>
      <c r="K739" s="10"/>
      <c r="L739" s="10"/>
      <c r="M739" s="10"/>
      <c r="N739" s="10"/>
      <c r="O739" s="10"/>
      <c r="P739" s="10"/>
      <c r="Q739" s="10"/>
      <c r="R739" s="10"/>
    </row>
    <row r="740" spans="2:18" x14ac:dyDescent="0.25">
      <c r="B740" s="10"/>
      <c r="C740" s="10"/>
      <c r="D740" s="10"/>
      <c r="E740" s="10"/>
      <c r="F740" s="10"/>
      <c r="G740" s="10"/>
      <c r="H740" s="10"/>
      <c r="I740" s="10"/>
      <c r="J740" s="10"/>
      <c r="K740" s="10"/>
      <c r="L740" s="10"/>
      <c r="M740" s="10"/>
      <c r="N740" s="10"/>
      <c r="O740" s="10"/>
      <c r="P740" s="10"/>
      <c r="Q740" s="10"/>
      <c r="R740" s="10"/>
    </row>
    <row r="741" spans="2:18" x14ac:dyDescent="0.25">
      <c r="B741" s="10"/>
      <c r="C741" s="10"/>
      <c r="D741" s="10"/>
      <c r="E741" s="10"/>
      <c r="F741" s="10"/>
      <c r="G741" s="10"/>
      <c r="H741" s="10"/>
      <c r="I741" s="10"/>
      <c r="J741" s="10"/>
      <c r="K741" s="10"/>
      <c r="L741" s="10"/>
      <c r="M741" s="10"/>
      <c r="N741" s="10"/>
      <c r="O741" s="10"/>
      <c r="P741" s="10"/>
      <c r="Q741" s="10"/>
      <c r="R741" s="10"/>
    </row>
    <row r="742" spans="2:18" x14ac:dyDescent="0.25">
      <c r="B742" s="10"/>
      <c r="C742" s="10"/>
      <c r="D742" s="10"/>
      <c r="E742" s="10"/>
      <c r="F742" s="10"/>
      <c r="G742" s="10"/>
      <c r="H742" s="10"/>
      <c r="I742" s="10"/>
      <c r="J742" s="10"/>
      <c r="K742" s="10"/>
      <c r="L742" s="10"/>
      <c r="M742" s="10"/>
      <c r="N742" s="10"/>
      <c r="O742" s="10"/>
      <c r="P742" s="10"/>
      <c r="Q742" s="10"/>
      <c r="R742" s="10"/>
    </row>
    <row r="743" spans="2:18" x14ac:dyDescent="0.25">
      <c r="B743" s="10"/>
      <c r="C743" s="10"/>
      <c r="D743" s="10"/>
      <c r="E743" s="10"/>
      <c r="F743" s="10"/>
      <c r="G743" s="10"/>
      <c r="H743" s="10"/>
      <c r="I743" s="10"/>
      <c r="J743" s="10"/>
      <c r="K743" s="10"/>
      <c r="L743" s="10"/>
      <c r="M743" s="10"/>
      <c r="N743" s="10"/>
      <c r="O743" s="10"/>
      <c r="P743" s="10"/>
      <c r="Q743" s="10"/>
      <c r="R743" s="10"/>
    </row>
    <row r="744" spans="2:18" x14ac:dyDescent="0.25">
      <c r="B744" s="10"/>
      <c r="C744" s="10"/>
      <c r="D744" s="10"/>
      <c r="E744" s="10"/>
      <c r="F744" s="10"/>
      <c r="G744" s="10"/>
      <c r="H744" s="10"/>
      <c r="I744" s="10"/>
      <c r="J744" s="10"/>
      <c r="K744" s="10"/>
      <c r="L744" s="10"/>
      <c r="M744" s="10"/>
      <c r="N744" s="10"/>
      <c r="O744" s="10"/>
      <c r="P744" s="10"/>
      <c r="Q744" s="10"/>
      <c r="R744" s="10"/>
    </row>
    <row r="745" spans="2:18" x14ac:dyDescent="0.25">
      <c r="B745" s="10"/>
      <c r="C745" s="10"/>
      <c r="D745" s="10"/>
      <c r="E745" s="10"/>
      <c r="F745" s="10"/>
      <c r="G745" s="10"/>
      <c r="H745" s="10"/>
      <c r="I745" s="10"/>
      <c r="J745" s="10"/>
      <c r="K745" s="10"/>
      <c r="L745" s="10"/>
      <c r="M745" s="10"/>
      <c r="N745" s="10"/>
      <c r="O745" s="10"/>
      <c r="P745" s="10"/>
      <c r="Q745" s="10"/>
      <c r="R745" s="10"/>
    </row>
    <row r="746" spans="2:18" x14ac:dyDescent="0.25">
      <c r="B746" s="10"/>
      <c r="C746" s="10"/>
      <c r="D746" s="10"/>
      <c r="E746" s="10"/>
      <c r="F746" s="10"/>
      <c r="G746" s="10"/>
      <c r="H746" s="10"/>
      <c r="I746" s="10"/>
      <c r="J746" s="10"/>
      <c r="K746" s="10"/>
      <c r="L746" s="10"/>
      <c r="M746" s="10"/>
      <c r="N746" s="10"/>
      <c r="O746" s="10"/>
      <c r="P746" s="10"/>
      <c r="Q746" s="10"/>
      <c r="R746" s="10"/>
    </row>
    <row r="747" spans="2:18" x14ac:dyDescent="0.25">
      <c r="B747" s="10"/>
      <c r="C747" s="10"/>
      <c r="D747" s="10"/>
      <c r="E747" s="10"/>
      <c r="F747" s="10"/>
      <c r="G747" s="10"/>
      <c r="H747" s="10"/>
      <c r="I747" s="10"/>
      <c r="J747" s="10"/>
      <c r="K747" s="10"/>
      <c r="L747" s="10"/>
      <c r="M747" s="10"/>
      <c r="N747" s="10"/>
      <c r="O747" s="10"/>
      <c r="P747" s="10"/>
      <c r="Q747" s="10"/>
      <c r="R747" s="10"/>
    </row>
    <row r="748" spans="2:18" x14ac:dyDescent="0.25">
      <c r="B748" s="10"/>
      <c r="C748" s="10"/>
      <c r="D748" s="10"/>
      <c r="E748" s="10"/>
      <c r="F748" s="10"/>
      <c r="G748" s="10"/>
      <c r="H748" s="10"/>
      <c r="I748" s="10"/>
      <c r="J748" s="10"/>
      <c r="K748" s="10"/>
      <c r="L748" s="10"/>
      <c r="M748" s="10"/>
      <c r="N748" s="10"/>
      <c r="O748" s="10"/>
      <c r="P748" s="10"/>
      <c r="Q748" s="10"/>
      <c r="R748" s="10"/>
    </row>
    <row r="749" spans="2:18" x14ac:dyDescent="0.25">
      <c r="B749" s="10"/>
      <c r="C749" s="10"/>
      <c r="D749" s="10"/>
      <c r="E749" s="10"/>
      <c r="F749" s="10"/>
      <c r="G749" s="10"/>
      <c r="H749" s="10"/>
      <c r="I749" s="10"/>
      <c r="J749" s="10"/>
      <c r="K749" s="10"/>
      <c r="L749" s="10"/>
      <c r="M749" s="10"/>
      <c r="N749" s="10"/>
      <c r="O749" s="10"/>
      <c r="P749" s="10"/>
      <c r="Q749" s="10"/>
      <c r="R749" s="10"/>
    </row>
    <row r="750" spans="2:18" x14ac:dyDescent="0.25">
      <c r="B750" s="10"/>
      <c r="C750" s="10"/>
      <c r="D750" s="10"/>
      <c r="E750" s="10"/>
      <c r="F750" s="10"/>
      <c r="G750" s="10"/>
      <c r="H750" s="10"/>
      <c r="I750" s="10"/>
      <c r="J750" s="10"/>
      <c r="K750" s="10"/>
      <c r="L750" s="10"/>
      <c r="M750" s="10"/>
      <c r="N750" s="10"/>
      <c r="O750" s="10"/>
      <c r="P750" s="10"/>
      <c r="Q750" s="10"/>
      <c r="R750" s="10"/>
    </row>
    <row r="751" spans="2:18" x14ac:dyDescent="0.25">
      <c r="B751" s="10"/>
      <c r="C751" s="10"/>
      <c r="D751" s="10"/>
      <c r="E751" s="10"/>
      <c r="F751" s="10"/>
      <c r="G751" s="10"/>
      <c r="H751" s="10"/>
      <c r="I751" s="10"/>
      <c r="J751" s="10"/>
      <c r="K751" s="10"/>
      <c r="L751" s="10"/>
      <c r="M751" s="10"/>
      <c r="N751" s="10"/>
      <c r="O751" s="10"/>
      <c r="P751" s="10"/>
      <c r="Q751" s="10"/>
      <c r="R751" s="10"/>
    </row>
    <row r="752" spans="2:18" x14ac:dyDescent="0.25">
      <c r="B752" s="10"/>
      <c r="C752" s="10"/>
      <c r="D752" s="10"/>
      <c r="E752" s="10"/>
      <c r="F752" s="10"/>
      <c r="G752" s="10"/>
      <c r="H752" s="10"/>
      <c r="I752" s="10"/>
      <c r="J752" s="10"/>
      <c r="K752" s="10"/>
      <c r="L752" s="10"/>
      <c r="M752" s="10"/>
      <c r="N752" s="10"/>
      <c r="O752" s="10"/>
      <c r="P752" s="10"/>
      <c r="Q752" s="10"/>
      <c r="R752" s="10"/>
    </row>
    <row r="753" spans="2:18" x14ac:dyDescent="0.25">
      <c r="B753" s="10"/>
      <c r="C753" s="10"/>
      <c r="D753" s="10"/>
      <c r="E753" s="10"/>
      <c r="F753" s="10"/>
      <c r="G753" s="10"/>
      <c r="H753" s="10"/>
      <c r="I753" s="10"/>
      <c r="J753" s="10"/>
      <c r="K753" s="10"/>
      <c r="L753" s="10"/>
      <c r="M753" s="10"/>
      <c r="N753" s="10"/>
      <c r="O753" s="10"/>
      <c r="P753" s="10"/>
      <c r="Q753" s="10"/>
      <c r="R753" s="10"/>
    </row>
    <row r="754" spans="2:18" x14ac:dyDescent="0.25">
      <c r="B754" s="10"/>
      <c r="C754" s="10"/>
      <c r="D754" s="10"/>
      <c r="E754" s="10"/>
      <c r="F754" s="10"/>
      <c r="G754" s="10"/>
      <c r="H754" s="10"/>
      <c r="I754" s="10"/>
      <c r="J754" s="10"/>
      <c r="K754" s="10"/>
      <c r="L754" s="10"/>
      <c r="M754" s="10"/>
      <c r="N754" s="10"/>
      <c r="O754" s="10"/>
      <c r="P754" s="10"/>
      <c r="Q754" s="10"/>
      <c r="R754" s="10"/>
    </row>
    <row r="755" spans="2:18" x14ac:dyDescent="0.25">
      <c r="B755" s="10"/>
      <c r="C755" s="10"/>
      <c r="D755" s="10"/>
      <c r="E755" s="10"/>
      <c r="F755" s="10"/>
      <c r="G755" s="10"/>
      <c r="H755" s="10"/>
      <c r="I755" s="10"/>
      <c r="J755" s="10"/>
      <c r="K755" s="10"/>
      <c r="L755" s="10"/>
      <c r="M755" s="10"/>
      <c r="N755" s="10"/>
      <c r="O755" s="10"/>
      <c r="P755" s="10"/>
      <c r="Q755" s="10"/>
      <c r="R755" s="10"/>
    </row>
    <row r="756" spans="2:18" x14ac:dyDescent="0.25">
      <c r="B756" s="10"/>
      <c r="C756" s="10"/>
      <c r="D756" s="10"/>
      <c r="E756" s="10"/>
      <c r="F756" s="10"/>
      <c r="G756" s="10"/>
      <c r="H756" s="10"/>
      <c r="I756" s="10"/>
      <c r="J756" s="10"/>
      <c r="K756" s="10"/>
      <c r="L756" s="10"/>
      <c r="M756" s="10"/>
      <c r="N756" s="10"/>
      <c r="O756" s="10"/>
      <c r="P756" s="10"/>
      <c r="Q756" s="10"/>
      <c r="R756" s="10"/>
    </row>
    <row r="757" spans="2:18" x14ac:dyDescent="0.25">
      <c r="B757" s="10"/>
      <c r="C757" s="10"/>
      <c r="D757" s="10"/>
      <c r="E757" s="10"/>
      <c r="F757" s="10"/>
      <c r="G757" s="10"/>
      <c r="H757" s="10"/>
      <c r="I757" s="10"/>
      <c r="J757" s="10"/>
      <c r="K757" s="10"/>
      <c r="L757" s="10"/>
      <c r="M757" s="10"/>
      <c r="N757" s="10"/>
      <c r="O757" s="10"/>
      <c r="P757" s="10"/>
      <c r="Q757" s="10"/>
      <c r="R757" s="10"/>
    </row>
    <row r="758" spans="2:18" x14ac:dyDescent="0.25">
      <c r="B758" s="10"/>
      <c r="C758" s="10"/>
      <c r="D758" s="10"/>
      <c r="E758" s="10"/>
      <c r="F758" s="10"/>
      <c r="G758" s="10"/>
      <c r="H758" s="10"/>
      <c r="I758" s="10"/>
      <c r="J758" s="10"/>
      <c r="K758" s="10"/>
      <c r="L758" s="10"/>
      <c r="M758" s="10"/>
      <c r="N758" s="10"/>
      <c r="O758" s="10"/>
      <c r="P758" s="10"/>
      <c r="Q758" s="10"/>
      <c r="R758" s="10"/>
    </row>
    <row r="759" spans="2:18" x14ac:dyDescent="0.25">
      <c r="B759" s="10"/>
      <c r="C759" s="10"/>
      <c r="D759" s="10"/>
      <c r="E759" s="10"/>
      <c r="F759" s="10"/>
      <c r="G759" s="10"/>
      <c r="H759" s="10"/>
      <c r="I759" s="10"/>
      <c r="J759" s="10"/>
      <c r="K759" s="10"/>
      <c r="L759" s="10"/>
      <c r="M759" s="10"/>
      <c r="N759" s="10"/>
      <c r="O759" s="10"/>
      <c r="P759" s="10"/>
      <c r="Q759" s="10"/>
      <c r="R759" s="10"/>
    </row>
    <row r="760" spans="2:18" x14ac:dyDescent="0.25">
      <c r="B760" s="10"/>
      <c r="C760" s="10"/>
      <c r="D760" s="10"/>
      <c r="E760" s="10"/>
      <c r="F760" s="10"/>
      <c r="G760" s="10"/>
      <c r="H760" s="10"/>
      <c r="I760" s="10"/>
      <c r="J760" s="10"/>
      <c r="K760" s="10"/>
      <c r="L760" s="10"/>
      <c r="M760" s="10"/>
      <c r="N760" s="10"/>
      <c r="O760" s="10"/>
      <c r="P760" s="10"/>
      <c r="Q760" s="10"/>
      <c r="R760" s="10"/>
    </row>
    <row r="761" spans="2:18" x14ac:dyDescent="0.25">
      <c r="B761" s="10"/>
      <c r="C761" s="10"/>
      <c r="D761" s="10"/>
      <c r="E761" s="10"/>
      <c r="F761" s="10"/>
      <c r="G761" s="10"/>
      <c r="H761" s="10"/>
      <c r="I761" s="10"/>
      <c r="J761" s="10"/>
      <c r="K761" s="10"/>
      <c r="L761" s="10"/>
      <c r="M761" s="10"/>
      <c r="N761" s="10"/>
      <c r="O761" s="10"/>
      <c r="P761" s="10"/>
      <c r="Q761" s="10"/>
      <c r="R761" s="10"/>
    </row>
    <row r="762" spans="2:18" x14ac:dyDescent="0.25">
      <c r="B762" s="10"/>
      <c r="C762" s="10"/>
      <c r="D762" s="10"/>
      <c r="E762" s="10"/>
      <c r="F762" s="10"/>
      <c r="G762" s="10"/>
      <c r="H762" s="10"/>
      <c r="I762" s="10"/>
      <c r="J762" s="10"/>
      <c r="K762" s="10"/>
      <c r="L762" s="10"/>
      <c r="M762" s="10"/>
      <c r="N762" s="10"/>
      <c r="O762" s="10"/>
      <c r="P762" s="10"/>
      <c r="Q762" s="10"/>
      <c r="R762" s="10"/>
    </row>
    <row r="763" spans="2:18" x14ac:dyDescent="0.25">
      <c r="B763" s="10"/>
      <c r="C763" s="10"/>
      <c r="D763" s="10"/>
    </row>
    <row r="764" spans="2:18" x14ac:dyDescent="0.25">
      <c r="B764" s="10"/>
      <c r="C764" s="10"/>
      <c r="D764" s="10"/>
    </row>
    <row r="765" spans="2:18" x14ac:dyDescent="0.25">
      <c r="B765" s="10"/>
      <c r="C765" s="10"/>
      <c r="D765" s="10"/>
    </row>
    <row r="766" spans="2:18" x14ac:dyDescent="0.25">
      <c r="B766" s="10"/>
      <c r="C766" s="10"/>
      <c r="D766" s="10"/>
    </row>
    <row r="767" spans="2:18" x14ac:dyDescent="0.25">
      <c r="B767" s="10"/>
      <c r="C767" s="10"/>
      <c r="D767" s="10"/>
    </row>
    <row r="768" spans="2:18" x14ac:dyDescent="0.25">
      <c r="B768" s="10"/>
      <c r="C768" s="10"/>
      <c r="D768" s="10"/>
    </row>
    <row r="769" spans="2:4" x14ac:dyDescent="0.25">
      <c r="B769" s="10"/>
      <c r="C769" s="10"/>
      <c r="D769" s="10"/>
    </row>
    <row r="770" spans="2:4" x14ac:dyDescent="0.25">
      <c r="B770" s="10"/>
      <c r="C770" s="10"/>
      <c r="D770" s="10"/>
    </row>
    <row r="771" spans="2:4" x14ac:dyDescent="0.25">
      <c r="B771" s="10"/>
      <c r="C771" s="10"/>
      <c r="D771" s="10"/>
    </row>
    <row r="772" spans="2:4" x14ac:dyDescent="0.25">
      <c r="B772" s="10"/>
      <c r="C772" s="10"/>
      <c r="D772" s="10"/>
    </row>
    <row r="773" spans="2:4" x14ac:dyDescent="0.25">
      <c r="B773" s="10"/>
      <c r="C773" s="10"/>
      <c r="D773" s="10"/>
    </row>
    <row r="774" spans="2:4" x14ac:dyDescent="0.25">
      <c r="B774" s="10"/>
      <c r="C774" s="10"/>
      <c r="D774" s="10"/>
    </row>
    <row r="775" spans="2:4" x14ac:dyDescent="0.25">
      <c r="B775" s="10"/>
      <c r="C775" s="10"/>
      <c r="D775" s="10"/>
    </row>
    <row r="776" spans="2:4" x14ac:dyDescent="0.25">
      <c r="B776" s="10"/>
      <c r="C776" s="10"/>
      <c r="D776" s="10"/>
    </row>
    <row r="777" spans="2:4" x14ac:dyDescent="0.25">
      <c r="B777" s="10"/>
      <c r="C777" s="10"/>
      <c r="D777" s="10"/>
    </row>
    <row r="778" spans="2:4" x14ac:dyDescent="0.25">
      <c r="B778" s="10"/>
      <c r="C778" s="10"/>
      <c r="D778" s="10"/>
    </row>
    <row r="779" spans="2:4" x14ac:dyDescent="0.25">
      <c r="B779" s="10"/>
      <c r="C779" s="10"/>
      <c r="D779" s="10"/>
    </row>
    <row r="780" spans="2:4" x14ac:dyDescent="0.25">
      <c r="B780" s="10"/>
      <c r="C780" s="10"/>
      <c r="D780" s="10"/>
    </row>
    <row r="781" spans="2:4" x14ac:dyDescent="0.25">
      <c r="B781" s="10"/>
      <c r="C781" s="10"/>
      <c r="D781" s="10"/>
    </row>
    <row r="782" spans="2:4" x14ac:dyDescent="0.25">
      <c r="B782" s="10"/>
      <c r="C782" s="10"/>
      <c r="D782" s="10"/>
    </row>
    <row r="783" spans="2:4" x14ac:dyDescent="0.25">
      <c r="B783" s="10"/>
      <c r="C783" s="10"/>
      <c r="D783" s="10"/>
    </row>
    <row r="784" spans="2:4" x14ac:dyDescent="0.25">
      <c r="B784" s="10"/>
      <c r="C784" s="10"/>
      <c r="D784" s="10"/>
    </row>
    <row r="785" spans="2:4" x14ac:dyDescent="0.25">
      <c r="B785" s="10"/>
      <c r="C785" s="10"/>
      <c r="D785" s="10"/>
    </row>
    <row r="786" spans="2:4" x14ac:dyDescent="0.25">
      <c r="B786" s="10"/>
      <c r="C786" s="10"/>
      <c r="D786" s="10"/>
    </row>
    <row r="787" spans="2:4" x14ac:dyDescent="0.25">
      <c r="B787" s="10"/>
      <c r="C787" s="10"/>
      <c r="D787" s="10"/>
    </row>
    <row r="788" spans="2:4" x14ac:dyDescent="0.25">
      <c r="B788" s="10"/>
      <c r="C788" s="10"/>
      <c r="D788" s="10"/>
    </row>
    <row r="789" spans="2:4" x14ac:dyDescent="0.25">
      <c r="B789" s="10"/>
      <c r="C789" s="10"/>
      <c r="D789" s="10"/>
    </row>
    <row r="790" spans="2:4" x14ac:dyDescent="0.25">
      <c r="B790" s="10"/>
      <c r="C790" s="10"/>
      <c r="D790" s="10"/>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3"/>
  <sheetViews>
    <sheetView zoomScale="85" zoomScaleNormal="85" workbookViewId="0"/>
  </sheetViews>
  <sheetFormatPr defaultColWidth="9.140625" defaultRowHeight="15" x14ac:dyDescent="0.25"/>
  <cols>
    <col min="1" max="1" width="16.5703125" style="18" customWidth="1"/>
    <col min="2" max="2" width="59.7109375" style="18" customWidth="1"/>
    <col min="3" max="10" width="24.42578125" style="18" customWidth="1"/>
    <col min="11" max="16384" width="9.140625" style="18"/>
  </cols>
  <sheetData>
    <row r="1" spans="1:10" ht="34.5" x14ac:dyDescent="0.25">
      <c r="A1" s="255" t="s">
        <v>292</v>
      </c>
    </row>
    <row r="4" spans="1:10" x14ac:dyDescent="0.25">
      <c r="A4" s="10" t="s">
        <v>269</v>
      </c>
      <c r="B4" s="32" t="s">
        <v>563</v>
      </c>
      <c r="C4" s="32"/>
      <c r="D4" s="32"/>
      <c r="I4" s="32"/>
      <c r="J4" s="16"/>
    </row>
    <row r="5" spans="1:10" x14ac:dyDescent="0.25">
      <c r="B5" s="35"/>
      <c r="C5" s="20">
        <v>2014</v>
      </c>
      <c r="D5" s="20">
        <v>2015</v>
      </c>
      <c r="E5" s="20">
        <v>2016</v>
      </c>
      <c r="I5" s="31"/>
      <c r="J5" s="32"/>
    </row>
    <row r="6" spans="1:10" x14ac:dyDescent="0.25">
      <c r="A6" s="10"/>
      <c r="B6" s="34" t="s">
        <v>5</v>
      </c>
      <c r="C6" s="147">
        <v>127.44537600000001</v>
      </c>
      <c r="D6" s="147">
        <v>439.17308300000002</v>
      </c>
      <c r="E6" s="147">
        <v>1305.7973001600001</v>
      </c>
      <c r="I6" s="31"/>
      <c r="J6" s="31"/>
    </row>
    <row r="7" spans="1:10" x14ac:dyDescent="0.25">
      <c r="A7" s="10"/>
      <c r="B7" s="34" t="s">
        <v>6</v>
      </c>
      <c r="C7" s="147">
        <v>79.796875999999997</v>
      </c>
      <c r="D7" s="147">
        <v>112.692885</v>
      </c>
      <c r="E7" s="147">
        <v>282.65713599999998</v>
      </c>
      <c r="I7" s="31"/>
      <c r="J7" s="31"/>
    </row>
    <row r="8" spans="1:10" x14ac:dyDescent="0.25">
      <c r="B8" s="18" t="s">
        <v>1063</v>
      </c>
      <c r="I8" s="31"/>
      <c r="J8" s="31"/>
    </row>
    <row r="9" spans="1:10" x14ac:dyDescent="0.25">
      <c r="I9" s="31"/>
      <c r="J9" s="31"/>
    </row>
    <row r="10" spans="1:10" x14ac:dyDescent="0.25">
      <c r="A10" s="10" t="s">
        <v>270</v>
      </c>
      <c r="B10" s="32" t="s">
        <v>554</v>
      </c>
      <c r="C10" s="32"/>
      <c r="D10" s="32"/>
      <c r="I10" s="31"/>
      <c r="J10" s="31"/>
    </row>
    <row r="11" spans="1:10" x14ac:dyDescent="0.25">
      <c r="B11" s="35"/>
      <c r="C11" s="20">
        <v>2014</v>
      </c>
      <c r="D11" s="20">
        <v>2015</v>
      </c>
      <c r="E11" s="20">
        <v>2016</v>
      </c>
      <c r="I11" s="32"/>
      <c r="J11" s="31"/>
    </row>
    <row r="12" spans="1:10" x14ac:dyDescent="0.25">
      <c r="A12" s="10"/>
      <c r="B12" s="34" t="s">
        <v>3</v>
      </c>
      <c r="C12" s="73">
        <v>941</v>
      </c>
      <c r="D12" s="73">
        <v>794</v>
      </c>
      <c r="E12" s="73">
        <v>1897</v>
      </c>
      <c r="I12" s="16"/>
      <c r="J12" s="453"/>
    </row>
    <row r="13" spans="1:10" x14ac:dyDescent="0.25">
      <c r="A13" s="10"/>
      <c r="B13" s="34" t="s">
        <v>94</v>
      </c>
      <c r="C13" s="73">
        <v>589</v>
      </c>
      <c r="D13" s="73">
        <v>295</v>
      </c>
      <c r="E13" s="73">
        <v>474</v>
      </c>
    </row>
    <row r="14" spans="1:10" x14ac:dyDescent="0.25">
      <c r="B14" s="18" t="s">
        <v>1063</v>
      </c>
    </row>
    <row r="16" spans="1:10" x14ac:dyDescent="0.25">
      <c r="A16" s="10" t="s">
        <v>271</v>
      </c>
      <c r="B16" s="99" t="s">
        <v>555</v>
      </c>
      <c r="C16" s="25"/>
      <c r="D16" s="25"/>
      <c r="E16" s="25"/>
      <c r="F16" s="25"/>
      <c r="G16" s="25"/>
      <c r="H16" s="25"/>
      <c r="I16" s="25"/>
      <c r="J16" s="25"/>
    </row>
    <row r="17" spans="1:10" ht="30" x14ac:dyDescent="0.25">
      <c r="B17" s="75"/>
      <c r="C17" s="264" t="s">
        <v>472</v>
      </c>
      <c r="D17" s="264" t="s">
        <v>305</v>
      </c>
      <c r="E17" s="264" t="s">
        <v>306</v>
      </c>
      <c r="F17" s="264" t="s">
        <v>473</v>
      </c>
      <c r="G17" s="264" t="s">
        <v>474</v>
      </c>
      <c r="H17" s="264" t="s">
        <v>475</v>
      </c>
      <c r="I17" s="264" t="s">
        <v>171</v>
      </c>
      <c r="J17" s="264" t="s">
        <v>31</v>
      </c>
    </row>
    <row r="18" spans="1:10" x14ac:dyDescent="0.25">
      <c r="B18" s="75" t="s">
        <v>312</v>
      </c>
      <c r="C18" s="72">
        <v>274.16071713999997</v>
      </c>
      <c r="D18" s="72">
        <v>168.79553000000001</v>
      </c>
      <c r="E18" s="72">
        <v>471.66466604999999</v>
      </c>
      <c r="F18" s="72">
        <v>107.85848257000001</v>
      </c>
      <c r="G18" s="72">
        <v>134.3001859</v>
      </c>
      <c r="H18" s="72">
        <v>75.585004999999995</v>
      </c>
      <c r="I18" s="72">
        <v>73.432713500000006</v>
      </c>
      <c r="J18" s="72">
        <v>1305.7973001600001</v>
      </c>
    </row>
    <row r="19" spans="1:10" x14ac:dyDescent="0.25">
      <c r="B19" s="75" t="s">
        <v>6</v>
      </c>
      <c r="C19" s="72">
        <v>84.165513000000004</v>
      </c>
      <c r="D19" s="72">
        <v>33.5764</v>
      </c>
      <c r="E19" s="72">
        <v>99.564937499999999</v>
      </c>
      <c r="F19" s="72">
        <v>22.576464000000001</v>
      </c>
      <c r="G19" s="72">
        <v>18.7323545</v>
      </c>
      <c r="H19" s="72">
        <v>16.656288</v>
      </c>
      <c r="I19" s="72">
        <v>7.3851789999999999</v>
      </c>
      <c r="J19" s="72">
        <v>282.65713599999998</v>
      </c>
    </row>
    <row r="20" spans="1:10" x14ac:dyDescent="0.25">
      <c r="B20" s="75" t="s">
        <v>313</v>
      </c>
      <c r="C20" s="334">
        <v>0.29776539234445515</v>
      </c>
      <c r="D20" s="334">
        <v>0.11878843914982568</v>
      </c>
      <c r="E20" s="334">
        <v>0.35224632538553707</v>
      </c>
      <c r="F20" s="334">
        <v>7.9872259089188546E-2</v>
      </c>
      <c r="G20" s="334">
        <v>6.6272356555682366E-2</v>
      </c>
      <c r="H20" s="334">
        <v>5.8927534028364328E-2</v>
      </c>
      <c r="I20" s="334">
        <v>2.6127693446946976E-2</v>
      </c>
      <c r="J20" s="334">
        <v>1.0000000000000002</v>
      </c>
    </row>
    <row r="21" spans="1:10" x14ac:dyDescent="0.25">
      <c r="B21" s="18" t="s">
        <v>1063</v>
      </c>
      <c r="C21" s="770"/>
      <c r="D21" s="770"/>
      <c r="E21" s="770"/>
      <c r="F21" s="770"/>
      <c r="G21" s="770"/>
      <c r="H21" s="770"/>
      <c r="I21" s="770"/>
      <c r="J21" s="770"/>
    </row>
    <row r="23" spans="1:10" x14ac:dyDescent="0.25">
      <c r="A23" s="10" t="s">
        <v>477</v>
      </c>
      <c r="B23" s="78" t="s">
        <v>556</v>
      </c>
      <c r="C23" s="25"/>
      <c r="D23" s="25"/>
      <c r="E23" s="25"/>
      <c r="F23" s="25"/>
      <c r="G23" s="25"/>
      <c r="H23" s="25"/>
      <c r="I23" s="25"/>
      <c r="J23" s="25"/>
    </row>
    <row r="24" spans="1:10" ht="30" x14ac:dyDescent="0.25">
      <c r="B24" s="75"/>
      <c r="C24" s="264" t="s">
        <v>472</v>
      </c>
      <c r="D24" s="264" t="s">
        <v>305</v>
      </c>
      <c r="E24" s="264" t="s">
        <v>306</v>
      </c>
      <c r="F24" s="264" t="s">
        <v>473</v>
      </c>
      <c r="G24" s="264" t="s">
        <v>474</v>
      </c>
      <c r="H24" s="264" t="s">
        <v>475</v>
      </c>
      <c r="I24" s="264" t="s">
        <v>171</v>
      </c>
      <c r="J24" s="264" t="s">
        <v>31</v>
      </c>
    </row>
    <row r="25" spans="1:10" x14ac:dyDescent="0.25">
      <c r="B25" s="75" t="s">
        <v>37</v>
      </c>
      <c r="C25" s="73">
        <v>284</v>
      </c>
      <c r="D25" s="73">
        <v>220</v>
      </c>
      <c r="E25" s="73">
        <v>689</v>
      </c>
      <c r="F25" s="73">
        <v>177</v>
      </c>
      <c r="G25" s="73">
        <v>281</v>
      </c>
      <c r="H25" s="73">
        <v>118</v>
      </c>
      <c r="I25" s="73">
        <v>128</v>
      </c>
      <c r="J25" s="73">
        <v>1897</v>
      </c>
    </row>
    <row r="26" spans="1:10" x14ac:dyDescent="0.25">
      <c r="B26" s="75" t="s">
        <v>94</v>
      </c>
      <c r="C26" s="73">
        <v>80</v>
      </c>
      <c r="D26" s="73">
        <v>64</v>
      </c>
      <c r="E26" s="73">
        <v>186</v>
      </c>
      <c r="F26" s="73">
        <v>37</v>
      </c>
      <c r="G26" s="73">
        <v>52</v>
      </c>
      <c r="H26" s="73">
        <v>33</v>
      </c>
      <c r="I26" s="73">
        <v>22</v>
      </c>
      <c r="J26" s="73">
        <v>474</v>
      </c>
    </row>
    <row r="27" spans="1:10" ht="15" customHeight="1" x14ac:dyDescent="0.25">
      <c r="B27" s="782" t="s">
        <v>1078</v>
      </c>
      <c r="C27" s="770"/>
      <c r="D27" s="770"/>
      <c r="E27" s="770"/>
      <c r="F27" s="770"/>
      <c r="G27" s="770"/>
      <c r="H27" s="770"/>
      <c r="I27" s="770"/>
      <c r="J27" s="770"/>
    </row>
    <row r="28" spans="1:10" x14ac:dyDescent="0.25">
      <c r="B28" s="188"/>
      <c r="C28" s="25"/>
      <c r="D28" s="25"/>
      <c r="E28" s="25"/>
      <c r="F28" s="25"/>
      <c r="G28" s="25"/>
      <c r="H28" s="25"/>
      <c r="I28" s="25"/>
      <c r="J28" s="25"/>
    </row>
    <row r="29" spans="1:10" x14ac:dyDescent="0.25">
      <c r="B29" s="188"/>
      <c r="C29" s="25"/>
      <c r="D29" s="25"/>
      <c r="E29" s="25"/>
      <c r="F29" s="25"/>
      <c r="G29" s="25"/>
      <c r="H29" s="25"/>
      <c r="I29" s="25"/>
      <c r="J29" s="25"/>
    </row>
    <row r="30" spans="1:10" x14ac:dyDescent="0.25">
      <c r="A30" s="10" t="s">
        <v>246</v>
      </c>
      <c r="B30" s="272" t="s">
        <v>557</v>
      </c>
      <c r="C30" s="53"/>
      <c r="D30" s="53"/>
      <c r="E30" s="53"/>
      <c r="F30" s="53"/>
      <c r="G30" s="53"/>
      <c r="H30" s="53"/>
      <c r="I30" s="242"/>
      <c r="J30" s="52"/>
    </row>
    <row r="31" spans="1:10" x14ac:dyDescent="0.25">
      <c r="B31" s="273" t="s">
        <v>128</v>
      </c>
      <c r="C31" s="73">
        <v>1897</v>
      </c>
      <c r="D31" s="59"/>
      <c r="E31" s="59"/>
      <c r="F31" s="59"/>
      <c r="G31" s="59"/>
      <c r="H31" s="59"/>
      <c r="I31" s="59"/>
      <c r="J31" s="37"/>
    </row>
    <row r="32" spans="1:10" x14ac:dyDescent="0.25">
      <c r="B32" s="273" t="s">
        <v>129</v>
      </c>
      <c r="C32" s="73">
        <v>474</v>
      </c>
      <c r="D32" s="59"/>
      <c r="E32" s="274"/>
      <c r="F32" s="59"/>
      <c r="G32" s="59"/>
      <c r="H32" s="59"/>
      <c r="I32" s="59"/>
      <c r="J32" s="37"/>
    </row>
    <row r="33" spans="1:10" ht="15" customHeight="1" x14ac:dyDescent="0.25">
      <c r="B33" s="524" t="s">
        <v>1089</v>
      </c>
      <c r="C33" s="594"/>
      <c r="D33" s="363"/>
      <c r="E33" s="53"/>
      <c r="F33" s="53"/>
      <c r="G33" s="53"/>
      <c r="H33" s="53"/>
      <c r="I33" s="242"/>
      <c r="J33" s="52"/>
    </row>
    <row r="34" spans="1:10" ht="15" customHeight="1" x14ac:dyDescent="0.25">
      <c r="B34" s="292"/>
      <c r="C34" s="292"/>
      <c r="D34" s="53"/>
      <c r="E34" s="53"/>
      <c r="F34" s="53"/>
      <c r="G34" s="53"/>
      <c r="H34" s="53"/>
      <c r="I34" s="242"/>
      <c r="J34" s="52"/>
    </row>
    <row r="35" spans="1:10" x14ac:dyDescent="0.25">
      <c r="B35" s="275"/>
      <c r="C35" s="53"/>
      <c r="D35" s="53"/>
      <c r="E35" s="53"/>
      <c r="F35" s="53"/>
      <c r="G35" s="53"/>
      <c r="H35" s="53"/>
      <c r="I35" s="242"/>
      <c r="J35" s="52"/>
    </row>
    <row r="36" spans="1:10" x14ac:dyDescent="0.25">
      <c r="A36" s="10" t="s">
        <v>247</v>
      </c>
      <c r="B36" s="90" t="s">
        <v>558</v>
      </c>
      <c r="C36" s="37"/>
      <c r="D36" s="52"/>
      <c r="E36" s="52"/>
      <c r="F36" s="52"/>
      <c r="G36" s="52"/>
      <c r="H36" s="52"/>
      <c r="I36" s="276"/>
      <c r="J36" s="52"/>
    </row>
    <row r="37" spans="1:10" x14ac:dyDescent="0.25">
      <c r="B37" s="373" t="s">
        <v>5</v>
      </c>
      <c r="C37" s="350" t="s">
        <v>698</v>
      </c>
      <c r="D37" s="364"/>
      <c r="E37" s="52"/>
      <c r="F37" s="277"/>
      <c r="G37" s="277"/>
      <c r="H37" s="277"/>
      <c r="I37" s="278"/>
      <c r="J37" s="37"/>
    </row>
    <row r="38" spans="1:10" x14ac:dyDescent="0.25">
      <c r="B38" s="373" t="s">
        <v>153</v>
      </c>
      <c r="C38" s="467" t="s">
        <v>698</v>
      </c>
      <c r="D38" s="52"/>
      <c r="E38" s="52"/>
      <c r="F38" s="277"/>
      <c r="G38" s="277"/>
      <c r="H38" s="277"/>
      <c r="I38" s="278"/>
      <c r="J38" s="37"/>
    </row>
    <row r="39" spans="1:10" x14ac:dyDescent="0.25">
      <c r="B39" s="373" t="s">
        <v>6</v>
      </c>
      <c r="C39" s="350" t="s">
        <v>698</v>
      </c>
      <c r="D39" s="52"/>
      <c r="E39" s="52"/>
      <c r="F39" s="277"/>
      <c r="G39" s="277"/>
      <c r="H39" s="277"/>
      <c r="I39" s="278"/>
      <c r="J39" s="37"/>
    </row>
    <row r="40" spans="1:10" x14ac:dyDescent="0.25">
      <c r="B40" s="373" t="s">
        <v>154</v>
      </c>
      <c r="C40" s="467" t="s">
        <v>698</v>
      </c>
      <c r="D40" s="279"/>
      <c r="E40" s="280"/>
      <c r="F40" s="277"/>
      <c r="G40" s="277"/>
      <c r="H40" s="277"/>
      <c r="I40" s="278"/>
      <c r="J40" s="37"/>
    </row>
    <row r="41" spans="1:10" x14ac:dyDescent="0.25">
      <c r="B41" s="275"/>
      <c r="C41" s="59"/>
      <c r="D41" s="37"/>
      <c r="E41" s="37"/>
      <c r="F41" s="37"/>
      <c r="G41" s="37"/>
      <c r="H41" s="37"/>
      <c r="I41" s="37"/>
      <c r="J41" s="52"/>
    </row>
    <row r="42" spans="1:10" x14ac:dyDescent="0.25">
      <c r="B42" s="275"/>
      <c r="C42" s="37"/>
      <c r="D42" s="37"/>
      <c r="E42" s="37"/>
      <c r="F42" s="37"/>
      <c r="G42" s="37"/>
      <c r="H42" s="37"/>
      <c r="I42" s="37"/>
      <c r="J42" s="52"/>
    </row>
    <row r="43" spans="1:10" x14ac:dyDescent="0.25">
      <c r="A43" s="10" t="s">
        <v>248</v>
      </c>
      <c r="B43" s="281" t="s">
        <v>559</v>
      </c>
      <c r="C43" s="52"/>
      <c r="D43" s="52"/>
      <c r="E43" s="52"/>
      <c r="F43" s="52"/>
      <c r="G43" s="52"/>
      <c r="H43" s="52"/>
      <c r="I43" s="52"/>
      <c r="J43" s="52"/>
    </row>
    <row r="44" spans="1:10" x14ac:dyDescent="0.25">
      <c r="B44" s="62" t="s">
        <v>9</v>
      </c>
      <c r="C44" s="72">
        <v>0.59632306999999996</v>
      </c>
      <c r="D44" s="282"/>
      <c r="E44" s="52"/>
      <c r="F44" s="57"/>
      <c r="G44" s="57"/>
      <c r="H44" s="57"/>
      <c r="I44" s="283"/>
      <c r="J44" s="52"/>
    </row>
    <row r="45" spans="1:10" x14ac:dyDescent="0.25">
      <c r="B45" s="275"/>
      <c r="C45" s="271"/>
      <c r="D45" s="282"/>
      <c r="E45" s="52"/>
      <c r="F45" s="57"/>
      <c r="G45" s="57"/>
      <c r="H45" s="57"/>
      <c r="I45" s="283"/>
      <c r="J45" s="52"/>
    </row>
    <row r="46" spans="1:10" x14ac:dyDescent="0.25">
      <c r="A46" s="10"/>
      <c r="B46" s="89"/>
      <c r="C46" s="57"/>
      <c r="D46" s="25"/>
      <c r="E46" s="25"/>
      <c r="F46" s="16"/>
      <c r="G46" s="16"/>
      <c r="H46" s="37"/>
      <c r="I46" s="52"/>
      <c r="J46" s="52"/>
    </row>
    <row r="47" spans="1:10" x14ac:dyDescent="0.25">
      <c r="A47" s="10" t="s">
        <v>249</v>
      </c>
      <c r="B47" s="30" t="s">
        <v>607</v>
      </c>
      <c r="C47" s="25"/>
      <c r="D47" s="16"/>
      <c r="E47" s="25"/>
      <c r="F47" s="25"/>
      <c r="G47" s="25"/>
      <c r="H47" s="52"/>
      <c r="I47" s="52"/>
      <c r="J47" s="52"/>
    </row>
    <row r="48" spans="1:10" x14ac:dyDescent="0.25">
      <c r="B48" s="34"/>
      <c r="C48" s="721" t="s">
        <v>591</v>
      </c>
      <c r="D48" s="722" t="s">
        <v>590</v>
      </c>
      <c r="E48" s="25"/>
      <c r="F48" s="25"/>
      <c r="G48" s="25"/>
      <c r="H48" s="37"/>
      <c r="I48" s="42"/>
      <c r="J48" s="52"/>
    </row>
    <row r="49" spans="1:14" x14ac:dyDescent="0.25">
      <c r="A49" s="30"/>
      <c r="B49" s="34" t="s">
        <v>52</v>
      </c>
      <c r="C49" s="34">
        <v>41</v>
      </c>
      <c r="D49" s="338">
        <v>2.1613073273589878</v>
      </c>
      <c r="E49" s="25"/>
      <c r="F49" s="25"/>
      <c r="G49" s="25"/>
      <c r="H49" s="37"/>
      <c r="I49" s="42"/>
      <c r="J49" s="52"/>
    </row>
    <row r="50" spans="1:14" x14ac:dyDescent="0.25">
      <c r="A50" s="30"/>
      <c r="B50" s="34" t="s">
        <v>53</v>
      </c>
      <c r="C50" s="34">
        <v>1400</v>
      </c>
      <c r="D50" s="338">
        <v>73.800738007380076</v>
      </c>
      <c r="E50" s="25"/>
      <c r="F50" s="25"/>
      <c r="G50" s="25"/>
      <c r="H50" s="37"/>
      <c r="I50" s="37"/>
      <c r="J50" s="52"/>
    </row>
    <row r="51" spans="1:14" x14ac:dyDescent="0.25">
      <c r="A51" s="30"/>
      <c r="B51" s="34" t="s">
        <v>54</v>
      </c>
      <c r="C51" s="34">
        <v>207</v>
      </c>
      <c r="D51" s="338">
        <v>10.911966262519767</v>
      </c>
      <c r="E51" s="25"/>
      <c r="F51" s="25"/>
      <c r="G51" s="25"/>
      <c r="H51" s="37"/>
      <c r="I51" s="37"/>
      <c r="J51" s="52"/>
    </row>
    <row r="52" spans="1:14" x14ac:dyDescent="0.25">
      <c r="A52" s="30"/>
      <c r="B52" s="34" t="s">
        <v>55</v>
      </c>
      <c r="C52" s="34">
        <v>238</v>
      </c>
      <c r="D52" s="338">
        <v>12.546125461254611</v>
      </c>
      <c r="E52" s="25"/>
      <c r="F52" s="25"/>
      <c r="G52" s="25"/>
      <c r="H52" s="52"/>
      <c r="I52" s="52"/>
      <c r="J52" s="52"/>
    </row>
    <row r="53" spans="1:14" x14ac:dyDescent="0.25">
      <c r="A53" s="30"/>
      <c r="B53" s="34" t="s">
        <v>56</v>
      </c>
      <c r="C53" s="34">
        <v>11</v>
      </c>
      <c r="D53" s="338">
        <v>0.5798629414865577</v>
      </c>
      <c r="E53" s="25"/>
      <c r="F53" s="25"/>
      <c r="G53" s="25"/>
      <c r="H53" s="52"/>
      <c r="I53" s="52"/>
      <c r="J53" s="52"/>
    </row>
    <row r="54" spans="1:14" x14ac:dyDescent="0.25">
      <c r="A54" s="30"/>
      <c r="B54" s="34" t="s">
        <v>57</v>
      </c>
      <c r="C54" s="34"/>
      <c r="D54" s="338"/>
      <c r="E54" s="25"/>
      <c r="F54" s="25"/>
      <c r="G54" s="25"/>
      <c r="H54" s="52"/>
      <c r="I54" s="52"/>
      <c r="J54" s="52"/>
    </row>
    <row r="55" spans="1:14" x14ac:dyDescent="0.25">
      <c r="A55" s="30"/>
      <c r="B55" s="35" t="s">
        <v>31</v>
      </c>
      <c r="C55" s="34">
        <v>1897</v>
      </c>
      <c r="D55" s="365">
        <v>99.999999999999986</v>
      </c>
      <c r="E55" s="25"/>
      <c r="F55" s="25"/>
      <c r="G55" s="25"/>
      <c r="H55" s="52"/>
      <c r="I55" s="52"/>
      <c r="J55" s="52"/>
    </row>
    <row r="56" spans="1:14" x14ac:dyDescent="0.25">
      <c r="A56" s="30"/>
      <c r="B56" s="32"/>
      <c r="D56" s="16"/>
      <c r="E56" s="25"/>
      <c r="F56" s="25"/>
      <c r="G56" s="25"/>
      <c r="H56" s="52"/>
      <c r="I56" s="52"/>
      <c r="J56" s="52"/>
      <c r="K56" s="52"/>
      <c r="L56" s="52"/>
      <c r="M56" s="52"/>
      <c r="N56" s="52"/>
    </row>
    <row r="57" spans="1:14" x14ac:dyDescent="0.25">
      <c r="A57" s="30"/>
      <c r="B57" s="187"/>
      <c r="E57" s="25"/>
      <c r="F57" s="25"/>
      <c r="G57" s="25"/>
      <c r="H57" s="52"/>
      <c r="I57" s="52"/>
      <c r="J57" s="52"/>
      <c r="K57" s="52"/>
      <c r="L57" s="52"/>
      <c r="M57" s="52"/>
      <c r="N57" s="52"/>
    </row>
    <row r="58" spans="1:14" x14ac:dyDescent="0.25">
      <c r="A58" s="10" t="s">
        <v>250</v>
      </c>
      <c r="B58" s="30" t="s">
        <v>606</v>
      </c>
      <c r="E58" s="25"/>
      <c r="F58" s="25"/>
      <c r="G58" s="25"/>
      <c r="H58" s="52"/>
      <c r="I58" s="52"/>
      <c r="J58" s="52"/>
      <c r="K58" s="52"/>
      <c r="L58" s="52"/>
      <c r="M58" s="52"/>
      <c r="N58" s="52"/>
    </row>
    <row r="59" spans="1:14" x14ac:dyDescent="0.25">
      <c r="A59" s="30"/>
      <c r="B59" s="34"/>
      <c r="C59" s="35" t="s">
        <v>591</v>
      </c>
      <c r="D59" s="35" t="s">
        <v>590</v>
      </c>
      <c r="E59" s="25"/>
      <c r="F59" s="25"/>
      <c r="G59" s="25"/>
      <c r="H59" s="52"/>
      <c r="I59" s="52"/>
      <c r="J59" s="52"/>
      <c r="K59" s="52"/>
      <c r="L59" s="52"/>
      <c r="M59" s="52"/>
      <c r="N59" s="52"/>
    </row>
    <row r="60" spans="1:14" x14ac:dyDescent="0.25">
      <c r="A60" s="30"/>
      <c r="B60" s="34" t="s">
        <v>52</v>
      </c>
      <c r="C60" s="34">
        <v>9</v>
      </c>
      <c r="D60" s="34">
        <v>1.89873417721519</v>
      </c>
      <c r="E60" s="25"/>
      <c r="F60" s="25"/>
      <c r="G60" s="25"/>
      <c r="H60" s="52"/>
      <c r="I60" s="52"/>
      <c r="J60" s="52"/>
      <c r="K60" s="52"/>
      <c r="L60" s="52"/>
      <c r="M60" s="52"/>
      <c r="N60" s="52"/>
    </row>
    <row r="61" spans="1:14" x14ac:dyDescent="0.25">
      <c r="A61" s="30"/>
      <c r="B61" s="34" t="s">
        <v>53</v>
      </c>
      <c r="C61" s="34">
        <v>372</v>
      </c>
      <c r="D61" s="34">
        <v>78.48101265822784</v>
      </c>
      <c r="E61" s="25"/>
      <c r="F61" s="25"/>
      <c r="G61" s="25"/>
      <c r="H61" s="52"/>
      <c r="I61" s="52"/>
      <c r="J61" s="52"/>
      <c r="K61" s="52"/>
      <c r="L61" s="52"/>
      <c r="M61" s="52"/>
      <c r="N61" s="52"/>
    </row>
    <row r="62" spans="1:14" x14ac:dyDescent="0.25">
      <c r="A62" s="30"/>
      <c r="B62" s="34" t="s">
        <v>54</v>
      </c>
      <c r="C62" s="34">
        <v>45</v>
      </c>
      <c r="D62" s="34">
        <v>9.4936708860759502</v>
      </c>
      <c r="E62" s="25"/>
      <c r="F62" s="25"/>
      <c r="G62" s="25"/>
      <c r="H62" s="52"/>
      <c r="I62" s="52"/>
      <c r="J62" s="52"/>
      <c r="K62" s="52"/>
      <c r="L62" s="52"/>
      <c r="M62" s="52"/>
      <c r="N62" s="52"/>
    </row>
    <row r="63" spans="1:14" x14ac:dyDescent="0.25">
      <c r="A63" s="30"/>
      <c r="B63" s="34" t="s">
        <v>55</v>
      </c>
      <c r="C63" s="34">
        <v>46</v>
      </c>
      <c r="D63" s="34">
        <v>9.7046413502109701</v>
      </c>
      <c r="E63" s="25"/>
      <c r="F63" s="25"/>
      <c r="G63" s="25"/>
      <c r="H63" s="52"/>
      <c r="I63" s="52"/>
      <c r="J63" s="52"/>
      <c r="K63" s="52"/>
      <c r="L63" s="52"/>
      <c r="M63" s="52"/>
      <c r="N63" s="52"/>
    </row>
    <row r="64" spans="1:14" x14ac:dyDescent="0.25">
      <c r="A64" s="30"/>
      <c r="B64" s="34" t="s">
        <v>56</v>
      </c>
      <c r="C64" s="34">
        <v>2</v>
      </c>
      <c r="D64" s="34">
        <v>0.42194092827004215</v>
      </c>
      <c r="E64" s="25"/>
      <c r="F64" s="25"/>
      <c r="G64" s="25"/>
      <c r="H64" s="52"/>
      <c r="I64" s="52"/>
      <c r="J64" s="52"/>
      <c r="K64" s="52"/>
      <c r="L64" s="52"/>
      <c r="M64" s="52"/>
      <c r="N64" s="52"/>
    </row>
    <row r="65" spans="1:14" x14ac:dyDescent="0.25">
      <c r="A65" s="30"/>
      <c r="B65" s="34" t="s">
        <v>57</v>
      </c>
      <c r="C65" s="34"/>
      <c r="D65" s="34"/>
      <c r="E65" s="25"/>
      <c r="F65" s="25"/>
      <c r="G65" s="25"/>
      <c r="H65" s="52"/>
      <c r="I65" s="52"/>
      <c r="J65" s="52"/>
      <c r="K65" s="52"/>
      <c r="L65" s="52"/>
      <c r="M65" s="52"/>
      <c r="N65" s="52"/>
    </row>
    <row r="66" spans="1:14" x14ac:dyDescent="0.25">
      <c r="A66" s="30"/>
      <c r="B66" s="35" t="s">
        <v>31</v>
      </c>
      <c r="C66" s="34">
        <v>474</v>
      </c>
      <c r="D66" s="34">
        <v>99.999999999999986</v>
      </c>
      <c r="E66" s="25"/>
      <c r="F66" s="25"/>
      <c r="G66" s="25"/>
      <c r="H66" s="52"/>
      <c r="I66" s="52"/>
      <c r="J66" s="52"/>
      <c r="K66" s="52"/>
      <c r="L66" s="52"/>
      <c r="M66" s="52"/>
      <c r="N66" s="52"/>
    </row>
    <row r="67" spans="1:14" x14ac:dyDescent="0.25">
      <c r="A67" s="30"/>
      <c r="B67" s="32"/>
      <c r="E67" s="25"/>
      <c r="F67" s="25"/>
      <c r="G67" s="25"/>
      <c r="H67" s="52"/>
      <c r="I67" s="52"/>
      <c r="J67" s="52"/>
      <c r="K67" s="52"/>
      <c r="L67" s="52"/>
      <c r="M67" s="52"/>
      <c r="N67" s="52"/>
    </row>
    <row r="68" spans="1:14" x14ac:dyDescent="0.25">
      <c r="A68" s="30"/>
      <c r="B68" s="31"/>
      <c r="E68" s="25"/>
      <c r="F68" s="25"/>
      <c r="G68" s="25"/>
      <c r="H68" s="52"/>
      <c r="I68" s="52"/>
      <c r="J68" s="52"/>
      <c r="K68" s="52"/>
      <c r="L68" s="52"/>
      <c r="M68" s="52"/>
      <c r="N68" s="52"/>
    </row>
    <row r="69" spans="1:14" x14ac:dyDescent="0.25">
      <c r="A69" s="10" t="s">
        <v>251</v>
      </c>
      <c r="B69" s="30" t="s">
        <v>605</v>
      </c>
      <c r="E69" s="25"/>
      <c r="F69" s="25"/>
      <c r="G69" s="25"/>
      <c r="H69" s="52"/>
      <c r="I69" s="52"/>
      <c r="J69" s="52"/>
      <c r="K69" s="52"/>
      <c r="L69" s="52"/>
      <c r="M69" s="52"/>
      <c r="N69" s="52"/>
    </row>
    <row r="70" spans="1:14" x14ac:dyDescent="0.25">
      <c r="A70" s="30"/>
      <c r="B70" s="34"/>
      <c r="C70" s="35" t="s">
        <v>728</v>
      </c>
      <c r="D70" s="35" t="s">
        <v>590</v>
      </c>
      <c r="E70" s="25"/>
      <c r="F70" s="25"/>
      <c r="G70" s="25"/>
      <c r="H70" s="52"/>
      <c r="I70" s="52"/>
      <c r="J70" s="52"/>
      <c r="K70" s="52"/>
      <c r="L70" s="52"/>
      <c r="M70" s="52"/>
      <c r="N70" s="52"/>
    </row>
    <row r="71" spans="1:14" x14ac:dyDescent="0.25">
      <c r="A71" s="30"/>
      <c r="B71" s="34" t="s">
        <v>52</v>
      </c>
      <c r="C71" s="36">
        <v>2.7159390000000001</v>
      </c>
      <c r="D71" s="36">
        <v>0.20799085736103257</v>
      </c>
      <c r="E71" s="25"/>
      <c r="F71" s="25"/>
      <c r="G71" s="25"/>
      <c r="H71" s="52"/>
      <c r="I71" s="52"/>
      <c r="J71" s="52"/>
      <c r="K71" s="52"/>
      <c r="L71" s="52"/>
      <c r="M71" s="52"/>
      <c r="N71" s="52"/>
    </row>
    <row r="72" spans="1:14" x14ac:dyDescent="0.25">
      <c r="A72" s="30"/>
      <c r="B72" s="34" t="s">
        <v>53</v>
      </c>
      <c r="C72" s="36">
        <v>529.95569637000006</v>
      </c>
      <c r="D72" s="36">
        <v>40.58483627627843</v>
      </c>
      <c r="E72" s="25"/>
      <c r="F72" s="25"/>
      <c r="G72" s="25"/>
      <c r="H72" s="52"/>
      <c r="I72" s="52"/>
      <c r="J72" s="52"/>
      <c r="K72" s="52"/>
      <c r="L72" s="52"/>
      <c r="M72" s="52"/>
      <c r="N72" s="52"/>
    </row>
    <row r="73" spans="1:14" x14ac:dyDescent="0.25">
      <c r="A73" s="30"/>
      <c r="B73" s="34" t="s">
        <v>54</v>
      </c>
      <c r="C73" s="36">
        <v>120.07839265</v>
      </c>
      <c r="D73" s="36">
        <v>9.1957911565054342</v>
      </c>
      <c r="E73" s="25"/>
      <c r="F73" s="25"/>
      <c r="G73" s="25"/>
      <c r="H73" s="52"/>
      <c r="I73" s="52"/>
      <c r="J73" s="52"/>
      <c r="K73" s="52"/>
      <c r="L73" s="52"/>
      <c r="M73" s="52"/>
      <c r="N73" s="52"/>
    </row>
    <row r="74" spans="1:14" x14ac:dyDescent="0.25">
      <c r="A74" s="30"/>
      <c r="B74" s="34" t="s">
        <v>55</v>
      </c>
      <c r="C74" s="36">
        <v>596.02107713999999</v>
      </c>
      <c r="D74" s="36">
        <v>45.644226486528126</v>
      </c>
      <c r="E74" s="25"/>
      <c r="F74" s="25"/>
      <c r="G74" s="25"/>
      <c r="H74" s="52"/>
      <c r="I74" s="52"/>
      <c r="J74" s="52"/>
      <c r="K74" s="52"/>
      <c r="L74" s="52"/>
      <c r="M74" s="52"/>
      <c r="N74" s="52"/>
    </row>
    <row r="75" spans="1:14" x14ac:dyDescent="0.25">
      <c r="A75" s="30"/>
      <c r="B75" s="34" t="s">
        <v>56</v>
      </c>
      <c r="C75" s="36">
        <v>57.026195000000001</v>
      </c>
      <c r="D75" s="36">
        <v>4.3671552233269706</v>
      </c>
      <c r="E75" s="25"/>
      <c r="F75" s="25"/>
      <c r="G75" s="25"/>
      <c r="H75" s="52"/>
      <c r="I75" s="52"/>
      <c r="J75" s="52"/>
      <c r="K75" s="52"/>
      <c r="L75" s="52"/>
      <c r="M75" s="52"/>
      <c r="N75" s="52"/>
    </row>
    <row r="76" spans="1:14" x14ac:dyDescent="0.25">
      <c r="A76" s="30"/>
      <c r="B76" s="34" t="s">
        <v>57</v>
      </c>
      <c r="C76" s="36"/>
      <c r="D76" s="36">
        <v>0</v>
      </c>
      <c r="E76" s="25"/>
      <c r="F76" s="25"/>
      <c r="G76" s="25"/>
      <c r="H76" s="52"/>
      <c r="I76" s="52"/>
      <c r="J76" s="52"/>
      <c r="K76" s="52"/>
      <c r="L76" s="52"/>
      <c r="M76" s="52"/>
      <c r="N76" s="52"/>
    </row>
    <row r="77" spans="1:14" x14ac:dyDescent="0.25">
      <c r="A77" s="30"/>
      <c r="B77" s="35" t="s">
        <v>31</v>
      </c>
      <c r="C77" s="36">
        <v>1305.7973001599998</v>
      </c>
      <c r="D77" s="36">
        <v>100</v>
      </c>
      <c r="E77" s="25"/>
      <c r="F77" s="25"/>
      <c r="G77" s="25"/>
      <c r="H77" s="52"/>
      <c r="I77" s="52"/>
      <c r="J77" s="52"/>
      <c r="K77" s="52"/>
      <c r="L77" s="52"/>
      <c r="M77" s="52"/>
      <c r="N77" s="52"/>
    </row>
    <row r="78" spans="1:14" x14ac:dyDescent="0.25">
      <c r="A78" s="30"/>
      <c r="B78" s="32"/>
      <c r="E78" s="25"/>
      <c r="F78" s="25"/>
      <c r="G78" s="25"/>
      <c r="H78" s="52"/>
      <c r="I78" s="52"/>
      <c r="J78" s="52"/>
      <c r="K78" s="52"/>
      <c r="L78" s="52"/>
      <c r="M78" s="52"/>
      <c r="N78" s="52"/>
    </row>
    <row r="79" spans="1:14" x14ac:dyDescent="0.25">
      <c r="A79" s="30"/>
      <c r="B79" s="187"/>
      <c r="E79" s="25"/>
      <c r="F79" s="25"/>
      <c r="G79" s="25"/>
      <c r="H79" s="52"/>
      <c r="I79" s="52"/>
      <c r="J79" s="52"/>
      <c r="K79" s="52"/>
      <c r="L79" s="52"/>
      <c r="M79" s="52"/>
      <c r="N79" s="52"/>
    </row>
    <row r="80" spans="1:14" x14ac:dyDescent="0.25">
      <c r="A80" s="10" t="s">
        <v>252</v>
      </c>
      <c r="B80" s="30" t="s">
        <v>604</v>
      </c>
      <c r="E80" s="25"/>
      <c r="F80" s="25"/>
      <c r="G80" s="25"/>
      <c r="H80" s="52"/>
      <c r="I80" s="52"/>
      <c r="J80" s="52"/>
      <c r="K80" s="52"/>
      <c r="L80" s="52"/>
      <c r="M80" s="52"/>
      <c r="N80" s="52"/>
    </row>
    <row r="81" spans="1:14" x14ac:dyDescent="0.25">
      <c r="A81" s="30"/>
      <c r="B81" s="34"/>
      <c r="C81" s="35" t="s">
        <v>728</v>
      </c>
      <c r="D81" s="35" t="s">
        <v>590</v>
      </c>
      <c r="E81" s="25"/>
      <c r="F81" s="25"/>
      <c r="G81" s="25"/>
      <c r="H81" s="52"/>
      <c r="I81" s="52"/>
      <c r="J81" s="52"/>
      <c r="K81" s="52"/>
      <c r="L81" s="52"/>
      <c r="M81" s="52"/>
      <c r="N81" s="52"/>
    </row>
    <row r="82" spans="1:14" x14ac:dyDescent="0.25">
      <c r="A82" s="30"/>
      <c r="B82" s="34" t="s">
        <v>52</v>
      </c>
      <c r="C82" s="36">
        <v>0.671041</v>
      </c>
      <c r="D82" s="36">
        <v>0.23740458475458412</v>
      </c>
      <c r="E82" s="25"/>
      <c r="F82" s="25"/>
      <c r="G82" s="25"/>
      <c r="H82" s="52"/>
      <c r="I82" s="52"/>
      <c r="J82" s="52"/>
      <c r="K82" s="52"/>
      <c r="L82" s="52"/>
      <c r="M82" s="52"/>
      <c r="N82" s="52"/>
    </row>
    <row r="83" spans="1:14" x14ac:dyDescent="0.25">
      <c r="A83" s="30"/>
      <c r="B83" s="34" t="s">
        <v>53</v>
      </c>
      <c r="C83" s="36">
        <v>132.56106299999999</v>
      </c>
      <c r="D83" s="36">
        <v>46.898183741591438</v>
      </c>
      <c r="E83" s="25"/>
      <c r="F83" s="25"/>
      <c r="G83" s="25"/>
      <c r="H83" s="52"/>
      <c r="I83" s="52"/>
      <c r="J83" s="52"/>
      <c r="K83" s="52"/>
      <c r="L83" s="52"/>
      <c r="M83" s="52"/>
      <c r="N83" s="52"/>
    </row>
    <row r="84" spans="1:14" x14ac:dyDescent="0.25">
      <c r="A84" s="30"/>
      <c r="B84" s="34" t="s">
        <v>54</v>
      </c>
      <c r="C84" s="36">
        <v>26.368431999999999</v>
      </c>
      <c r="D84" s="36">
        <v>9.3287692549180861</v>
      </c>
      <c r="E84" s="25"/>
      <c r="F84" s="25"/>
      <c r="G84" s="25"/>
      <c r="H84" s="52"/>
      <c r="I84" s="52"/>
      <c r="J84" s="52"/>
    </row>
    <row r="85" spans="1:14" x14ac:dyDescent="0.25">
      <c r="A85" s="30"/>
      <c r="B85" s="34" t="s">
        <v>55</v>
      </c>
      <c r="C85" s="36">
        <v>113.0566</v>
      </c>
      <c r="D85" s="36">
        <v>39.997787283884463</v>
      </c>
      <c r="E85" s="25"/>
      <c r="F85" s="25"/>
      <c r="G85" s="25"/>
      <c r="H85" s="52"/>
      <c r="I85" s="52"/>
      <c r="J85" s="52"/>
    </row>
    <row r="86" spans="1:14" x14ac:dyDescent="0.25">
      <c r="A86" s="30"/>
      <c r="B86" s="34" t="s">
        <v>56</v>
      </c>
      <c r="C86" s="36">
        <v>10</v>
      </c>
      <c r="D86" s="36">
        <v>3.5378551348514335</v>
      </c>
      <c r="E86" s="25"/>
      <c r="F86" s="25"/>
      <c r="G86" s="25"/>
      <c r="H86" s="52"/>
      <c r="I86" s="52"/>
      <c r="J86" s="52"/>
    </row>
    <row r="87" spans="1:14" x14ac:dyDescent="0.25">
      <c r="A87" s="30"/>
      <c r="B87" s="34" t="s">
        <v>57</v>
      </c>
      <c r="C87" s="36"/>
      <c r="D87" s="36"/>
      <c r="E87" s="25"/>
      <c r="F87" s="25"/>
      <c r="G87" s="25"/>
      <c r="H87" s="52"/>
      <c r="I87" s="52"/>
      <c r="J87" s="52"/>
    </row>
    <row r="88" spans="1:14" x14ac:dyDescent="0.25">
      <c r="A88" s="30"/>
      <c r="B88" s="35" t="s">
        <v>31</v>
      </c>
      <c r="C88" s="457">
        <v>282.65713599999998</v>
      </c>
      <c r="D88" s="457">
        <v>100</v>
      </c>
      <c r="E88" s="25"/>
      <c r="F88" s="25"/>
      <c r="G88" s="25"/>
      <c r="H88" s="52"/>
      <c r="I88" s="52"/>
      <c r="J88" s="52"/>
    </row>
    <row r="89" spans="1:14" x14ac:dyDescent="0.25">
      <c r="A89" s="30"/>
      <c r="B89" s="32"/>
      <c r="D89" s="16"/>
      <c r="E89" s="25"/>
      <c r="F89" s="25"/>
      <c r="G89" s="25"/>
      <c r="H89" s="52"/>
      <c r="I89" s="52"/>
      <c r="J89" s="52"/>
    </row>
    <row r="90" spans="1:14" x14ac:dyDescent="0.25">
      <c r="A90" s="30"/>
      <c r="B90" s="187"/>
      <c r="D90" s="16"/>
      <c r="E90" s="25"/>
      <c r="F90" s="25"/>
      <c r="G90" s="25"/>
      <c r="H90" s="52"/>
      <c r="I90" s="52"/>
      <c r="J90" s="52"/>
    </row>
    <row r="91" spans="1:14" x14ac:dyDescent="0.25">
      <c r="B91" s="275"/>
      <c r="C91" s="37"/>
      <c r="D91" s="52"/>
      <c r="E91" s="52"/>
      <c r="F91" s="37"/>
      <c r="G91" s="37"/>
      <c r="H91" s="52"/>
      <c r="I91" s="52"/>
      <c r="J91" s="52"/>
    </row>
    <row r="92" spans="1:14" x14ac:dyDescent="0.25">
      <c r="A92" s="10" t="s">
        <v>342</v>
      </c>
      <c r="B92" s="281" t="s">
        <v>560</v>
      </c>
      <c r="C92" s="52"/>
      <c r="D92" s="52"/>
      <c r="E92" s="52"/>
      <c r="F92" s="52"/>
      <c r="G92" s="52"/>
      <c r="H92" s="37"/>
      <c r="I92" s="37"/>
      <c r="J92" s="37"/>
    </row>
    <row r="93" spans="1:14" x14ac:dyDescent="0.25">
      <c r="B93" s="86" t="s">
        <v>329</v>
      </c>
      <c r="C93" s="334">
        <v>0.24986821296784398</v>
      </c>
      <c r="D93" s="52"/>
      <c r="E93" s="52"/>
      <c r="F93" s="37"/>
      <c r="G93" s="37"/>
      <c r="H93" s="38"/>
      <c r="I93" s="60"/>
      <c r="J93" s="60"/>
    </row>
    <row r="94" spans="1:14" x14ac:dyDescent="0.25">
      <c r="B94" s="86" t="s">
        <v>394</v>
      </c>
      <c r="C94" s="334">
        <v>0.21646325656008469</v>
      </c>
      <c r="D94" s="52"/>
      <c r="E94" s="52"/>
      <c r="F94" s="37"/>
      <c r="G94" s="37"/>
      <c r="H94" s="38"/>
      <c r="I94" s="288"/>
      <c r="J94" s="60"/>
    </row>
    <row r="95" spans="1:14" x14ac:dyDescent="0.25">
      <c r="B95" s="88"/>
      <c r="C95" s="37"/>
      <c r="D95" s="37"/>
      <c r="E95" s="37"/>
      <c r="F95" s="37"/>
      <c r="G95" s="37"/>
      <c r="H95" s="38"/>
      <c r="I95" s="288"/>
      <c r="J95" s="60"/>
    </row>
    <row r="96" spans="1:14" x14ac:dyDescent="0.25">
      <c r="B96" s="275"/>
      <c r="C96" s="37"/>
      <c r="D96" s="37"/>
      <c r="E96" s="37"/>
      <c r="F96" s="37"/>
      <c r="G96" s="37"/>
      <c r="H96" s="38"/>
      <c r="I96" s="288"/>
      <c r="J96" s="60"/>
    </row>
    <row r="97" spans="1:10" x14ac:dyDescent="0.25">
      <c r="A97" s="10" t="s">
        <v>343</v>
      </c>
      <c r="B97" s="281" t="s">
        <v>561</v>
      </c>
      <c r="C97" s="52"/>
      <c r="D97" s="52"/>
      <c r="E97" s="52"/>
      <c r="F97" s="52"/>
      <c r="G97" s="52"/>
      <c r="H97" s="38"/>
      <c r="I97" s="288"/>
      <c r="J97" s="60"/>
    </row>
    <row r="98" spans="1:10" x14ac:dyDescent="0.25">
      <c r="B98" s="373" t="s">
        <v>311</v>
      </c>
      <c r="C98" s="374" t="s">
        <v>698</v>
      </c>
      <c r="D98" s="364"/>
      <c r="E98" s="282"/>
      <c r="F98" s="52"/>
      <c r="G98" s="52"/>
      <c r="H98" s="38"/>
      <c r="I98" s="288"/>
      <c r="J98" s="60"/>
    </row>
    <row r="99" spans="1:10" x14ac:dyDescent="0.25">
      <c r="B99" s="275"/>
      <c r="C99" s="286"/>
      <c r="D99" s="52"/>
      <c r="E99" s="52"/>
      <c r="F99" s="52"/>
      <c r="G99" s="52"/>
      <c r="H99" s="38"/>
      <c r="I99" s="288"/>
      <c r="J99" s="60"/>
    </row>
    <row r="100" spans="1:10" x14ac:dyDescent="0.25">
      <c r="B100" s="275"/>
      <c r="C100" s="286"/>
      <c r="D100" s="52"/>
      <c r="E100" s="52"/>
      <c r="F100" s="52"/>
      <c r="G100" s="52"/>
      <c r="H100" s="38"/>
      <c r="I100" s="288"/>
      <c r="J100" s="60"/>
    </row>
    <row r="101" spans="1:10" x14ac:dyDescent="0.25">
      <c r="A101" s="10" t="s">
        <v>344</v>
      </c>
      <c r="B101" s="287" t="s">
        <v>602</v>
      </c>
      <c r="C101" s="52"/>
      <c r="D101" s="52"/>
      <c r="F101" s="275"/>
      <c r="G101" s="286"/>
      <c r="H101" s="37"/>
      <c r="I101" s="291"/>
      <c r="J101" s="60"/>
    </row>
    <row r="102" spans="1:10" x14ac:dyDescent="0.25">
      <c r="A102" s="10"/>
      <c r="B102" s="103" t="s">
        <v>308</v>
      </c>
      <c r="C102" s="265" t="s">
        <v>6</v>
      </c>
      <c r="D102" s="265" t="s">
        <v>59</v>
      </c>
      <c r="F102" s="275"/>
      <c r="G102" s="286"/>
      <c r="H102" s="59"/>
      <c r="I102" s="59"/>
      <c r="J102" s="59"/>
    </row>
    <row r="103" spans="1:10" x14ac:dyDescent="0.25">
      <c r="A103" s="10"/>
      <c r="B103" s="86" t="s">
        <v>18</v>
      </c>
      <c r="C103" s="260"/>
      <c r="D103" s="260"/>
      <c r="F103" s="275"/>
      <c r="G103" s="286"/>
      <c r="H103" s="59"/>
      <c r="I103" s="59"/>
      <c r="J103" s="59"/>
    </row>
    <row r="104" spans="1:10" x14ac:dyDescent="0.25">
      <c r="A104" s="10"/>
      <c r="B104" s="86" t="s">
        <v>19</v>
      </c>
      <c r="C104" s="260"/>
      <c r="D104" s="260"/>
      <c r="F104" s="275"/>
      <c r="G104" s="286"/>
      <c r="H104" s="59"/>
      <c r="I104" s="59"/>
      <c r="J104" s="59"/>
    </row>
    <row r="105" spans="1:10" x14ac:dyDescent="0.25">
      <c r="A105" s="10"/>
      <c r="B105" s="86" t="s">
        <v>20</v>
      </c>
      <c r="C105" s="260"/>
      <c r="D105" s="260"/>
      <c r="F105" s="275"/>
      <c r="G105" s="286"/>
    </row>
    <row r="106" spans="1:10" x14ac:dyDescent="0.25">
      <c r="A106" s="10"/>
      <c r="B106" s="86" t="s">
        <v>21</v>
      </c>
      <c r="C106" s="260"/>
      <c r="D106" s="260"/>
      <c r="F106" s="275"/>
      <c r="G106" s="286"/>
    </row>
    <row r="107" spans="1:10" x14ac:dyDescent="0.25">
      <c r="A107" s="10"/>
      <c r="B107" s="86" t="s">
        <v>22</v>
      </c>
      <c r="C107" s="260"/>
      <c r="D107" s="260"/>
      <c r="F107" s="275"/>
      <c r="G107" s="286"/>
    </row>
    <row r="108" spans="1:10" x14ac:dyDescent="0.25">
      <c r="A108" s="10"/>
      <c r="B108" s="86" t="s">
        <v>23</v>
      </c>
      <c r="C108" s="260"/>
      <c r="D108" s="260"/>
      <c r="F108" s="275"/>
      <c r="G108" s="286"/>
    </row>
    <row r="109" spans="1:10" x14ac:dyDescent="0.25">
      <c r="A109" s="10"/>
      <c r="B109" s="86" t="s">
        <v>24</v>
      </c>
      <c r="C109" s="260"/>
      <c r="D109" s="260"/>
      <c r="F109" s="275"/>
      <c r="G109" s="286"/>
    </row>
    <row r="110" spans="1:10" x14ac:dyDescent="0.25">
      <c r="A110" s="10"/>
      <c r="B110" s="86" t="s">
        <v>309</v>
      </c>
      <c r="C110" s="260"/>
      <c r="D110" s="260"/>
      <c r="F110" s="275"/>
      <c r="G110" s="286"/>
    </row>
    <row r="111" spans="1:10" x14ac:dyDescent="0.25">
      <c r="A111" s="10"/>
      <c r="B111" s="86" t="s">
        <v>121</v>
      </c>
      <c r="C111" s="260"/>
      <c r="D111" s="260"/>
      <c r="F111" s="275"/>
      <c r="G111" s="286"/>
    </row>
    <row r="112" spans="1:10" x14ac:dyDescent="0.25">
      <c r="A112" s="10"/>
      <c r="B112" s="86" t="s">
        <v>60</v>
      </c>
      <c r="C112" s="260"/>
      <c r="D112" s="260"/>
      <c r="F112" s="275"/>
      <c r="G112" s="286"/>
    </row>
    <row r="113" spans="1:7" x14ac:dyDescent="0.25">
      <c r="A113" s="10"/>
      <c r="B113" s="86" t="s">
        <v>310</v>
      </c>
      <c r="C113" s="260"/>
      <c r="D113" s="260"/>
      <c r="F113" s="275"/>
      <c r="G113" s="286"/>
    </row>
    <row r="114" spans="1:7" x14ac:dyDescent="0.25">
      <c r="A114" s="10"/>
      <c r="B114" s="86" t="s">
        <v>122</v>
      </c>
      <c r="C114" s="260"/>
      <c r="D114" s="260"/>
      <c r="F114" s="275"/>
      <c r="G114" s="286"/>
    </row>
    <row r="115" spans="1:7" x14ac:dyDescent="0.25">
      <c r="A115" s="10"/>
      <c r="B115" s="86" t="s">
        <v>62</v>
      </c>
      <c r="C115" s="260"/>
      <c r="D115" s="260"/>
      <c r="F115" s="275"/>
      <c r="G115" s="286"/>
    </row>
    <row r="116" spans="1:7" x14ac:dyDescent="0.25">
      <c r="A116" s="10"/>
      <c r="B116" s="86" t="s">
        <v>63</v>
      </c>
      <c r="C116" s="260"/>
      <c r="D116" s="260"/>
      <c r="F116" s="275"/>
      <c r="G116" s="286"/>
    </row>
    <row r="117" spans="1:7" x14ac:dyDescent="0.25">
      <c r="A117" s="10"/>
      <c r="B117" s="86" t="s">
        <v>64</v>
      </c>
      <c r="C117" s="260"/>
      <c r="D117" s="260"/>
      <c r="F117" s="275"/>
      <c r="G117" s="286"/>
    </row>
    <row r="118" spans="1:7" x14ac:dyDescent="0.25">
      <c r="A118" s="10"/>
      <c r="B118" s="86" t="s">
        <v>26</v>
      </c>
      <c r="C118" s="260"/>
      <c r="D118" s="260"/>
      <c r="F118" s="275"/>
      <c r="G118" s="286"/>
    </row>
    <row r="119" spans="1:7" x14ac:dyDescent="0.25">
      <c r="A119" s="10"/>
      <c r="B119" s="86" t="s">
        <v>123</v>
      </c>
      <c r="C119" s="260"/>
      <c r="D119" s="260"/>
      <c r="F119" s="275"/>
      <c r="G119" s="286"/>
    </row>
    <row r="120" spans="1:7" x14ac:dyDescent="0.25">
      <c r="A120" s="10"/>
      <c r="B120" s="86" t="s">
        <v>124</v>
      </c>
      <c r="C120" s="260"/>
      <c r="D120" s="260"/>
      <c r="F120" s="275"/>
      <c r="G120" s="286"/>
    </row>
    <row r="121" spans="1:7" x14ac:dyDescent="0.25">
      <c r="A121" s="10"/>
      <c r="B121" s="86" t="s">
        <v>125</v>
      </c>
      <c r="C121" s="260"/>
      <c r="D121" s="260"/>
      <c r="F121" s="275"/>
      <c r="G121" s="286"/>
    </row>
    <row r="122" spans="1:7" x14ac:dyDescent="0.25">
      <c r="A122" s="10"/>
      <c r="B122" s="86" t="s">
        <v>69</v>
      </c>
      <c r="C122" s="147">
        <v>282.65713599999998</v>
      </c>
      <c r="D122" s="459">
        <v>1</v>
      </c>
      <c r="E122" s="366"/>
      <c r="F122" s="275"/>
      <c r="G122" s="286"/>
    </row>
    <row r="123" spans="1:7" x14ac:dyDescent="0.25">
      <c r="A123" s="10"/>
      <c r="B123" s="86" t="s">
        <v>76</v>
      </c>
      <c r="C123" s="317"/>
      <c r="D123" s="452"/>
      <c r="F123" s="275"/>
      <c r="G123" s="286"/>
    </row>
    <row r="124" spans="1:7" x14ac:dyDescent="0.25">
      <c r="A124" s="10"/>
      <c r="B124" s="86" t="s">
        <v>126</v>
      </c>
      <c r="C124" s="317"/>
      <c r="D124" s="452"/>
      <c r="F124" s="275"/>
      <c r="G124" s="286"/>
    </row>
    <row r="125" spans="1:7" x14ac:dyDescent="0.25">
      <c r="A125" s="10"/>
      <c r="B125" s="86" t="s">
        <v>72</v>
      </c>
      <c r="C125" s="317"/>
      <c r="D125" s="452"/>
      <c r="F125" s="275"/>
      <c r="G125" s="286"/>
    </row>
    <row r="126" spans="1:7" x14ac:dyDescent="0.25">
      <c r="A126" s="10"/>
      <c r="B126" s="86" t="s">
        <v>73</v>
      </c>
      <c r="C126" s="317"/>
      <c r="D126" s="452"/>
      <c r="F126" s="275"/>
      <c r="G126" s="286"/>
    </row>
    <row r="127" spans="1:7" x14ac:dyDescent="0.25">
      <c r="A127" s="10"/>
      <c r="B127" s="259" t="s">
        <v>74</v>
      </c>
      <c r="C127" s="317"/>
      <c r="D127" s="452"/>
      <c r="F127" s="275"/>
      <c r="G127" s="286"/>
    </row>
    <row r="128" spans="1:7" x14ac:dyDescent="0.25">
      <c r="A128" s="10"/>
      <c r="B128" s="96" t="s">
        <v>31</v>
      </c>
      <c r="C128" s="458">
        <v>282.65713599999998</v>
      </c>
      <c r="D128" s="452">
        <v>1</v>
      </c>
      <c r="F128" s="275"/>
      <c r="G128" s="286"/>
    </row>
    <row r="129" spans="1:7" x14ac:dyDescent="0.25">
      <c r="B129" s="275" t="s">
        <v>729</v>
      </c>
      <c r="C129" s="286"/>
      <c r="D129" s="52"/>
      <c r="E129" s="52"/>
      <c r="F129" s="52"/>
      <c r="G129" s="52"/>
    </row>
    <row r="130" spans="1:7" x14ac:dyDescent="0.25">
      <c r="B130" s="275"/>
      <c r="C130" s="52"/>
      <c r="D130" s="52"/>
      <c r="E130" s="52"/>
      <c r="F130" s="52"/>
      <c r="G130" s="52"/>
    </row>
    <row r="131" spans="1:7" x14ac:dyDescent="0.25">
      <c r="A131" s="10" t="s">
        <v>345</v>
      </c>
      <c r="B131" s="287" t="s">
        <v>603</v>
      </c>
      <c r="C131" s="52"/>
      <c r="D131" s="52"/>
      <c r="F131" s="52"/>
      <c r="G131" s="52"/>
    </row>
    <row r="132" spans="1:7" x14ac:dyDescent="0.25">
      <c r="A132" s="10"/>
      <c r="B132" s="103" t="s">
        <v>308</v>
      </c>
      <c r="C132" s="265" t="s">
        <v>6</v>
      </c>
      <c r="D132" s="265" t="s">
        <v>59</v>
      </c>
      <c r="F132" s="52"/>
      <c r="G132" s="52"/>
    </row>
    <row r="133" spans="1:7" x14ac:dyDescent="0.25">
      <c r="A133" s="10"/>
      <c r="B133" s="86" t="s">
        <v>18</v>
      </c>
      <c r="C133" s="260"/>
      <c r="D133" s="260"/>
      <c r="F133" s="52"/>
      <c r="G133" s="52"/>
    </row>
    <row r="134" spans="1:7" x14ac:dyDescent="0.25">
      <c r="A134" s="10"/>
      <c r="B134" s="86" t="s">
        <v>19</v>
      </c>
      <c r="C134" s="260"/>
      <c r="D134" s="260"/>
      <c r="F134" s="52"/>
      <c r="G134" s="52"/>
    </row>
    <row r="135" spans="1:7" x14ac:dyDescent="0.25">
      <c r="A135" s="10"/>
      <c r="B135" s="86" t="s">
        <v>20</v>
      </c>
      <c r="C135" s="260"/>
      <c r="D135" s="260"/>
      <c r="F135" s="52"/>
      <c r="G135" s="52"/>
    </row>
    <row r="136" spans="1:7" x14ac:dyDescent="0.25">
      <c r="A136" s="10"/>
      <c r="B136" s="86" t="s">
        <v>21</v>
      </c>
      <c r="C136" s="260"/>
      <c r="D136" s="260"/>
      <c r="F136" s="52"/>
      <c r="G136" s="52"/>
    </row>
    <row r="137" spans="1:7" x14ac:dyDescent="0.25">
      <c r="A137" s="10"/>
      <c r="B137" s="86" t="s">
        <v>22</v>
      </c>
      <c r="C137" s="260"/>
      <c r="D137" s="260"/>
      <c r="F137" s="52"/>
      <c r="G137" s="52"/>
    </row>
    <row r="138" spans="1:7" x14ac:dyDescent="0.25">
      <c r="A138" s="10"/>
      <c r="B138" s="86" t="s">
        <v>23</v>
      </c>
      <c r="C138" s="260"/>
      <c r="D138" s="260"/>
      <c r="F138" s="52"/>
      <c r="G138" s="52"/>
    </row>
    <row r="139" spans="1:7" x14ac:dyDescent="0.25">
      <c r="A139" s="10"/>
      <c r="B139" s="86" t="s">
        <v>24</v>
      </c>
      <c r="C139" s="260"/>
      <c r="D139" s="260"/>
      <c r="F139" s="52"/>
      <c r="G139" s="52"/>
    </row>
    <row r="140" spans="1:7" x14ac:dyDescent="0.25">
      <c r="A140" s="10"/>
      <c r="B140" s="86" t="s">
        <v>309</v>
      </c>
      <c r="C140" s="260"/>
      <c r="D140" s="260"/>
      <c r="F140" s="52"/>
      <c r="G140" s="52"/>
    </row>
    <row r="141" spans="1:7" x14ac:dyDescent="0.25">
      <c r="A141" s="10"/>
      <c r="B141" s="86" t="s">
        <v>121</v>
      </c>
      <c r="C141" s="260"/>
      <c r="D141" s="260"/>
      <c r="F141" s="52"/>
      <c r="G141" s="52"/>
    </row>
    <row r="142" spans="1:7" x14ac:dyDescent="0.25">
      <c r="A142" s="10"/>
      <c r="B142" s="86" t="s">
        <v>60</v>
      </c>
      <c r="C142" s="260"/>
      <c r="D142" s="260"/>
      <c r="F142" s="52"/>
      <c r="G142" s="52"/>
    </row>
    <row r="143" spans="1:7" x14ac:dyDescent="0.25">
      <c r="A143" s="10"/>
      <c r="B143" s="86" t="s">
        <v>310</v>
      </c>
      <c r="C143" s="260"/>
      <c r="D143" s="260"/>
      <c r="F143" s="52"/>
      <c r="G143" s="52"/>
    </row>
    <row r="144" spans="1:7" x14ac:dyDescent="0.25">
      <c r="A144" s="10"/>
      <c r="B144" s="86" t="s">
        <v>122</v>
      </c>
      <c r="C144" s="260"/>
      <c r="D144" s="260"/>
      <c r="F144" s="52"/>
      <c r="G144" s="52"/>
    </row>
    <row r="145" spans="1:7" x14ac:dyDescent="0.25">
      <c r="A145" s="10"/>
      <c r="B145" s="86" t="s">
        <v>62</v>
      </c>
      <c r="C145" s="260"/>
      <c r="D145" s="260"/>
      <c r="F145" s="52"/>
      <c r="G145" s="52"/>
    </row>
    <row r="146" spans="1:7" x14ac:dyDescent="0.25">
      <c r="A146" s="10"/>
      <c r="B146" s="86" t="s">
        <v>63</v>
      </c>
      <c r="C146" s="260"/>
      <c r="D146" s="260"/>
      <c r="F146" s="290"/>
      <c r="G146" s="290"/>
    </row>
    <row r="147" spans="1:7" x14ac:dyDescent="0.25">
      <c r="A147" s="10"/>
      <c r="B147" s="86" t="s">
        <v>64</v>
      </c>
      <c r="C147" s="260"/>
      <c r="D147" s="260"/>
      <c r="F147" s="59"/>
      <c r="G147" s="59"/>
    </row>
    <row r="148" spans="1:7" x14ac:dyDescent="0.25">
      <c r="A148" s="10"/>
      <c r="B148" s="86" t="s">
        <v>26</v>
      </c>
      <c r="C148" s="260"/>
      <c r="D148" s="260"/>
      <c r="F148" s="59"/>
      <c r="G148" s="59"/>
    </row>
    <row r="149" spans="1:7" x14ac:dyDescent="0.25">
      <c r="A149" s="10"/>
      <c r="B149" s="86" t="s">
        <v>123</v>
      </c>
      <c r="C149" s="260"/>
      <c r="D149" s="260"/>
      <c r="F149" s="59"/>
      <c r="G149" s="59"/>
    </row>
    <row r="150" spans="1:7" x14ac:dyDescent="0.25">
      <c r="A150" s="10"/>
      <c r="B150" s="86" t="s">
        <v>124</v>
      </c>
      <c r="C150" s="260"/>
      <c r="D150" s="260"/>
    </row>
    <row r="151" spans="1:7" x14ac:dyDescent="0.25">
      <c r="A151" s="10"/>
      <c r="B151" s="86" t="s">
        <v>125</v>
      </c>
      <c r="C151" s="260"/>
      <c r="D151" s="260"/>
    </row>
    <row r="152" spans="1:7" x14ac:dyDescent="0.25">
      <c r="A152" s="10"/>
      <c r="B152" s="86" t="s">
        <v>69</v>
      </c>
      <c r="C152" s="317">
        <v>282.65713599999998</v>
      </c>
      <c r="D152" s="451">
        <v>1</v>
      </c>
      <c r="E152" s="366"/>
    </row>
    <row r="153" spans="1:7" x14ac:dyDescent="0.25">
      <c r="A153" s="10"/>
      <c r="B153" s="86" t="s">
        <v>76</v>
      </c>
      <c r="C153" s="317"/>
      <c r="D153" s="451"/>
    </row>
    <row r="154" spans="1:7" x14ac:dyDescent="0.25">
      <c r="A154" s="10"/>
      <c r="B154" s="86" t="s">
        <v>126</v>
      </c>
      <c r="C154" s="317"/>
      <c r="D154" s="451"/>
    </row>
    <row r="155" spans="1:7" x14ac:dyDescent="0.25">
      <c r="A155" s="10"/>
      <c r="B155" s="86" t="s">
        <v>72</v>
      </c>
      <c r="C155" s="317"/>
      <c r="D155" s="451"/>
    </row>
    <row r="156" spans="1:7" x14ac:dyDescent="0.25">
      <c r="A156" s="10"/>
      <c r="B156" s="86" t="s">
        <v>73</v>
      </c>
      <c r="C156" s="317"/>
      <c r="D156" s="451"/>
    </row>
    <row r="157" spans="1:7" x14ac:dyDescent="0.25">
      <c r="A157" s="10"/>
      <c r="B157" s="259" t="s">
        <v>74</v>
      </c>
      <c r="C157" s="317"/>
      <c r="D157" s="451"/>
    </row>
    <row r="158" spans="1:7" x14ac:dyDescent="0.25">
      <c r="A158" s="10"/>
      <c r="B158" s="96" t="s">
        <v>31</v>
      </c>
      <c r="C158" s="367">
        <v>282.65713599999998</v>
      </c>
      <c r="D158" s="452">
        <v>1</v>
      </c>
    </row>
    <row r="159" spans="1:7" x14ac:dyDescent="0.25">
      <c r="A159" s="10"/>
      <c r="B159" s="275" t="s">
        <v>729</v>
      </c>
      <c r="C159" s="277"/>
      <c r="D159" s="306"/>
    </row>
    <row r="160" spans="1:7" x14ac:dyDescent="0.25">
      <c r="A160" s="10"/>
      <c r="B160" s="305"/>
      <c r="C160" s="277"/>
      <c r="D160" s="306"/>
    </row>
    <row r="161" spans="1:6" x14ac:dyDescent="0.25">
      <c r="A161" s="10" t="s">
        <v>253</v>
      </c>
      <c r="B161" s="107" t="s">
        <v>618</v>
      </c>
      <c r="C161" s="52"/>
      <c r="D161" s="52"/>
      <c r="E161" s="52"/>
    </row>
    <row r="162" spans="1:6" x14ac:dyDescent="0.25">
      <c r="B162" s="284"/>
      <c r="C162" s="265" t="s">
        <v>178</v>
      </c>
      <c r="D162" s="265" t="s">
        <v>59</v>
      </c>
      <c r="E162" s="293" t="s">
        <v>452</v>
      </c>
      <c r="F162" s="180" t="s">
        <v>59</v>
      </c>
    </row>
    <row r="163" spans="1:6" x14ac:dyDescent="0.25">
      <c r="B163" s="62" t="s">
        <v>162</v>
      </c>
      <c r="C163" s="262">
        <v>247</v>
      </c>
      <c r="D163" s="334">
        <v>0.52109704641350207</v>
      </c>
      <c r="E163" s="58">
        <v>183.33926500000001</v>
      </c>
      <c r="F163" s="334">
        <v>0.64862776010013778</v>
      </c>
    </row>
    <row r="164" spans="1:6" x14ac:dyDescent="0.25">
      <c r="B164" s="62" t="s">
        <v>163</v>
      </c>
      <c r="C164" s="262">
        <v>102</v>
      </c>
      <c r="D164" s="334">
        <v>0.21518987341772153</v>
      </c>
      <c r="E164" s="58">
        <v>41.520846499999998</v>
      </c>
      <c r="F164" s="334">
        <v>0.14689473999340316</v>
      </c>
    </row>
    <row r="165" spans="1:6" x14ac:dyDescent="0.25">
      <c r="B165" s="62" t="s">
        <v>164</v>
      </c>
      <c r="C165" s="262">
        <v>39</v>
      </c>
      <c r="D165" s="334">
        <v>8.2278481012658222E-2</v>
      </c>
      <c r="E165" s="58">
        <v>16.107294</v>
      </c>
      <c r="F165" s="334">
        <v>5.6985272786461684E-2</v>
      </c>
    </row>
    <row r="166" spans="1:6" x14ac:dyDescent="0.25">
      <c r="B166" s="62" t="s">
        <v>165</v>
      </c>
      <c r="C166" s="262">
        <v>25</v>
      </c>
      <c r="D166" s="334">
        <v>5.2742616033755275E-2</v>
      </c>
      <c r="E166" s="58">
        <v>11.800642</v>
      </c>
      <c r="F166" s="334">
        <v>4.1748961894243493E-2</v>
      </c>
    </row>
    <row r="167" spans="1:6" x14ac:dyDescent="0.25">
      <c r="B167" s="62" t="s">
        <v>166</v>
      </c>
      <c r="C167" s="262">
        <v>61</v>
      </c>
      <c r="D167" s="334">
        <v>0.12869198312236288</v>
      </c>
      <c r="E167" s="58">
        <v>29.8890885</v>
      </c>
      <c r="F167" s="334">
        <v>0.10574326522575393</v>
      </c>
    </row>
    <row r="168" spans="1:6" x14ac:dyDescent="0.25">
      <c r="B168" s="62" t="s">
        <v>87</v>
      </c>
      <c r="C168" s="58"/>
      <c r="D168" s="334">
        <v>0</v>
      </c>
      <c r="E168" s="58"/>
      <c r="F168" s="334">
        <v>0</v>
      </c>
    </row>
    <row r="169" spans="1:6" x14ac:dyDescent="0.25">
      <c r="B169" s="62" t="s">
        <v>167</v>
      </c>
      <c r="C169" s="262"/>
      <c r="D169" s="334">
        <v>0</v>
      </c>
      <c r="E169" s="58"/>
      <c r="F169" s="334">
        <v>0</v>
      </c>
    </row>
    <row r="170" spans="1:6" x14ac:dyDescent="0.25">
      <c r="B170" s="284" t="s">
        <v>31</v>
      </c>
      <c r="C170" s="285">
        <v>474</v>
      </c>
      <c r="D170" s="344">
        <v>1</v>
      </c>
      <c r="E170" s="368">
        <v>282.65713600000004</v>
      </c>
      <c r="F170" s="344">
        <v>1</v>
      </c>
    </row>
    <row r="171" spans="1:6" x14ac:dyDescent="0.25">
      <c r="B171" s="280"/>
      <c r="C171" s="42"/>
      <c r="D171" s="42"/>
      <c r="E171" s="52"/>
    </row>
    <row r="172" spans="1:6" x14ac:dyDescent="0.25">
      <c r="B172" s="275"/>
      <c r="C172" s="37"/>
      <c r="D172" s="37"/>
      <c r="E172" s="52"/>
    </row>
    <row r="173" spans="1:6" x14ac:dyDescent="0.25">
      <c r="A173" s="10" t="s">
        <v>254</v>
      </c>
      <c r="B173" s="281" t="s">
        <v>562</v>
      </c>
      <c r="C173" s="52"/>
      <c r="D173" s="52"/>
      <c r="E173" s="52"/>
    </row>
    <row r="174" spans="1:6" x14ac:dyDescent="0.25">
      <c r="B174" s="284"/>
      <c r="C174" s="265" t="s">
        <v>178</v>
      </c>
      <c r="D174" s="265" t="s">
        <v>59</v>
      </c>
      <c r="E174" s="52"/>
    </row>
    <row r="175" spans="1:6" x14ac:dyDescent="0.25">
      <c r="B175" s="289" t="s">
        <v>168</v>
      </c>
      <c r="C175" s="262">
        <v>451</v>
      </c>
      <c r="D175" s="334">
        <v>0.95147679324894507</v>
      </c>
      <c r="E175" s="370"/>
    </row>
    <row r="176" spans="1:6" x14ac:dyDescent="0.25">
      <c r="B176" s="62" t="s">
        <v>169</v>
      </c>
      <c r="C176" s="262">
        <v>23</v>
      </c>
      <c r="D176" s="334">
        <v>4.852320675105485E-2</v>
      </c>
      <c r="E176" s="52"/>
    </row>
    <row r="177" spans="1:5" x14ac:dyDescent="0.25">
      <c r="B177" s="62" t="s">
        <v>170</v>
      </c>
      <c r="C177" s="58"/>
      <c r="D177" s="334">
        <v>0</v>
      </c>
      <c r="E177" s="52"/>
    </row>
    <row r="178" spans="1:5" x14ac:dyDescent="0.25">
      <c r="B178" s="62" t="s">
        <v>167</v>
      </c>
      <c r="C178" s="262"/>
      <c r="D178" s="334">
        <v>0</v>
      </c>
      <c r="E178" s="52"/>
    </row>
    <row r="179" spans="1:5" x14ac:dyDescent="0.25">
      <c r="B179" s="284" t="s">
        <v>31</v>
      </c>
      <c r="C179" s="47">
        <v>474</v>
      </c>
      <c r="D179" s="344">
        <v>1</v>
      </c>
      <c r="E179" s="52"/>
    </row>
    <row r="180" spans="1:5" x14ac:dyDescent="0.25">
      <c r="B180" s="18" t="s">
        <v>730</v>
      </c>
    </row>
    <row r="183" spans="1:5" x14ac:dyDescent="0.25">
      <c r="A183" s="146"/>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3"/>
  <sheetViews>
    <sheetView zoomScaleNormal="100" workbookViewId="0"/>
  </sheetViews>
  <sheetFormatPr defaultColWidth="9.140625" defaultRowHeight="15" x14ac:dyDescent="0.25"/>
  <cols>
    <col min="1" max="1" width="20.42578125" style="79" customWidth="1"/>
    <col min="2" max="2" width="69.28515625" style="79" customWidth="1"/>
    <col min="3" max="11" width="33.7109375" style="18" customWidth="1"/>
    <col min="12" max="12" width="33.85546875" style="18" customWidth="1"/>
    <col min="13" max="13" width="10" style="18" bestFit="1" customWidth="1"/>
    <col min="14" max="16384" width="9.140625" style="18"/>
  </cols>
  <sheetData>
    <row r="1" spans="1:13" s="3" customFormat="1" ht="33" x14ac:dyDescent="0.25">
      <c r="A1" s="2" t="s">
        <v>332</v>
      </c>
    </row>
    <row r="2" spans="1:13" s="3" customFormat="1" ht="15" customHeight="1" x14ac:dyDescent="0.25">
      <c r="A2" s="2"/>
    </row>
    <row r="4" spans="1:13" ht="21.75" thickBot="1" x14ac:dyDescent="0.3">
      <c r="A4" s="44" t="s">
        <v>699</v>
      </c>
      <c r="B4" s="51"/>
      <c r="C4" s="51"/>
      <c r="D4" s="51"/>
      <c r="E4" s="51"/>
      <c r="F4" s="51"/>
      <c r="G4" s="51"/>
      <c r="H4" s="51"/>
      <c r="I4" s="51"/>
      <c r="J4" s="51"/>
      <c r="K4" s="51"/>
    </row>
    <row r="6" spans="1:13" x14ac:dyDescent="0.25">
      <c r="A6" s="10" t="s">
        <v>272</v>
      </c>
      <c r="B6" s="32" t="s">
        <v>514</v>
      </c>
      <c r="C6" s="32"/>
      <c r="D6" s="32"/>
    </row>
    <row r="7" spans="1:13" x14ac:dyDescent="0.25">
      <c r="A7" s="12"/>
      <c r="B7" s="35"/>
      <c r="C7" s="297">
        <v>2014</v>
      </c>
      <c r="D7" s="297">
        <v>2015</v>
      </c>
      <c r="E7" s="297">
        <v>2016</v>
      </c>
    </row>
    <row r="8" spans="1:13" x14ac:dyDescent="0.25">
      <c r="A8" s="10"/>
      <c r="B8" s="34" t="s">
        <v>5</v>
      </c>
      <c r="C8" s="493">
        <v>202</v>
      </c>
      <c r="D8" s="493">
        <v>189.08</v>
      </c>
      <c r="E8" s="493">
        <v>239.625</v>
      </c>
      <c r="L8" s="165"/>
      <c r="M8" s="165"/>
    </row>
    <row r="9" spans="1:13" x14ac:dyDescent="0.25">
      <c r="A9" s="10"/>
      <c r="B9" s="34" t="s">
        <v>6</v>
      </c>
      <c r="C9" s="493">
        <v>134</v>
      </c>
      <c r="D9" s="493">
        <v>115.096</v>
      </c>
      <c r="E9" s="493">
        <v>128.053</v>
      </c>
      <c r="L9" s="32"/>
      <c r="M9" s="16"/>
    </row>
    <row r="10" spans="1:13" x14ac:dyDescent="0.25">
      <c r="B10" s="782" t="s">
        <v>1090</v>
      </c>
      <c r="L10" s="31"/>
      <c r="M10" s="32"/>
    </row>
    <row r="11" spans="1:13" x14ac:dyDescent="0.25">
      <c r="B11" s="79" t="s">
        <v>1063</v>
      </c>
      <c r="L11" s="31"/>
      <c r="M11" s="31"/>
    </row>
    <row r="12" spans="1:13" x14ac:dyDescent="0.25">
      <c r="L12" s="31"/>
      <c r="M12" s="31"/>
    </row>
    <row r="13" spans="1:13" x14ac:dyDescent="0.25">
      <c r="A13" s="10" t="s">
        <v>333</v>
      </c>
      <c r="B13" s="112" t="s">
        <v>545</v>
      </c>
      <c r="C13" s="113"/>
      <c r="D13" s="113"/>
      <c r="E13" s="113"/>
      <c r="F13" s="113"/>
      <c r="G13" s="113"/>
      <c r="H13" s="113"/>
      <c r="I13" s="113"/>
      <c r="J13" s="113"/>
      <c r="L13" s="31"/>
      <c r="M13" s="31"/>
    </row>
    <row r="14" spans="1:13" x14ac:dyDescent="0.25">
      <c r="A14" s="18"/>
      <c r="B14" s="109"/>
      <c r="C14" s="494">
        <v>2010</v>
      </c>
      <c r="D14" s="494">
        <v>2011</v>
      </c>
      <c r="E14" s="494">
        <v>2012</v>
      </c>
      <c r="F14" s="494">
        <v>2013</v>
      </c>
      <c r="G14" s="494">
        <v>2014</v>
      </c>
      <c r="H14" s="494">
        <v>2015</v>
      </c>
      <c r="I14" s="494">
        <v>2016</v>
      </c>
      <c r="J14" s="371"/>
      <c r="L14" s="31"/>
      <c r="M14" s="31"/>
    </row>
    <row r="15" spans="1:13" x14ac:dyDescent="0.25">
      <c r="A15" s="18"/>
      <c r="B15" s="110" t="s">
        <v>37</v>
      </c>
      <c r="C15" s="46">
        <v>210</v>
      </c>
      <c r="D15" s="46">
        <v>232</v>
      </c>
      <c r="E15" s="46">
        <v>211</v>
      </c>
      <c r="F15" s="46">
        <v>215</v>
      </c>
      <c r="G15" s="46">
        <v>202</v>
      </c>
      <c r="H15" s="46">
        <v>182</v>
      </c>
      <c r="I15" s="46">
        <v>229</v>
      </c>
      <c r="J15" s="59"/>
      <c r="L15" s="31"/>
      <c r="M15" s="31"/>
    </row>
    <row r="16" spans="1:13" x14ac:dyDescent="0.25">
      <c r="A16" s="18"/>
      <c r="B16" s="110" t="s">
        <v>94</v>
      </c>
      <c r="C16" s="46">
        <v>145</v>
      </c>
      <c r="D16" s="46">
        <v>129</v>
      </c>
      <c r="E16" s="46">
        <v>122</v>
      </c>
      <c r="F16" s="46">
        <v>120</v>
      </c>
      <c r="G16" s="46">
        <v>134</v>
      </c>
      <c r="H16" s="46">
        <v>111</v>
      </c>
      <c r="I16" s="46">
        <v>121</v>
      </c>
      <c r="J16" s="59"/>
      <c r="L16" s="31"/>
      <c r="M16" s="31"/>
    </row>
    <row r="17" spans="1:13" x14ac:dyDescent="0.25">
      <c r="A17" s="18"/>
      <c r="B17" s="114" t="s">
        <v>1090</v>
      </c>
      <c r="C17" s="65"/>
      <c r="D17" s="65"/>
      <c r="E17" s="65"/>
      <c r="F17" s="65"/>
      <c r="G17" s="65"/>
      <c r="H17" s="113"/>
      <c r="I17" s="113"/>
      <c r="J17" s="119"/>
      <c r="L17" s="32"/>
      <c r="M17" s="31"/>
    </row>
    <row r="18" spans="1:13" x14ac:dyDescent="0.25">
      <c r="B18" s="79" t="s">
        <v>1063</v>
      </c>
      <c r="L18" s="16"/>
      <c r="M18" s="31"/>
    </row>
    <row r="19" spans="1:13" x14ac:dyDescent="0.25">
      <c r="A19" s="38"/>
      <c r="B19" s="115"/>
      <c r="C19" s="113"/>
      <c r="D19" s="113"/>
      <c r="E19" s="113"/>
      <c r="F19" s="113"/>
      <c r="G19" s="113"/>
      <c r="H19" s="113"/>
      <c r="I19" s="113"/>
      <c r="J19" s="113"/>
      <c r="K19" s="38"/>
      <c r="L19" s="165"/>
      <c r="M19" s="165"/>
    </row>
    <row r="20" spans="1:13" x14ac:dyDescent="0.25">
      <c r="A20" s="10" t="s">
        <v>256</v>
      </c>
      <c r="B20" s="116" t="s">
        <v>515</v>
      </c>
      <c r="C20" s="38"/>
      <c r="D20" s="66"/>
      <c r="E20" s="66"/>
      <c r="F20" s="66"/>
      <c r="G20" s="66"/>
      <c r="H20" s="63"/>
      <c r="I20" s="113"/>
      <c r="J20" s="113"/>
      <c r="K20" s="38"/>
      <c r="L20" s="165"/>
      <c r="M20" s="165"/>
    </row>
    <row r="21" spans="1:13" x14ac:dyDescent="0.25">
      <c r="A21" s="18"/>
      <c r="B21" s="110" t="s">
        <v>118</v>
      </c>
      <c r="C21" s="493">
        <v>239.625</v>
      </c>
      <c r="D21" s="67"/>
      <c r="E21" s="38"/>
      <c r="F21" s="68"/>
      <c r="G21" s="68"/>
      <c r="H21" s="69"/>
      <c r="I21" s="113"/>
      <c r="J21" s="113"/>
      <c r="K21" s="38"/>
      <c r="L21" s="165"/>
      <c r="M21" s="165"/>
    </row>
    <row r="22" spans="1:13" x14ac:dyDescent="0.25">
      <c r="A22" s="18"/>
      <c r="B22" s="110" t="s">
        <v>153</v>
      </c>
      <c r="C22" s="495" t="s">
        <v>700</v>
      </c>
      <c r="D22" s="67"/>
      <c r="E22" s="38"/>
      <c r="F22" s="68"/>
      <c r="G22" s="68"/>
      <c r="H22" s="69"/>
      <c r="I22" s="113"/>
      <c r="J22" s="113"/>
      <c r="K22" s="38"/>
    </row>
    <row r="23" spans="1:13" x14ac:dyDescent="0.25">
      <c r="A23" s="38"/>
      <c r="B23" s="110" t="s">
        <v>6</v>
      </c>
      <c r="C23" s="493">
        <v>128.053</v>
      </c>
      <c r="D23" s="67"/>
      <c r="E23" s="38"/>
      <c r="F23" s="68"/>
      <c r="G23" s="68"/>
      <c r="H23" s="69"/>
      <c r="I23" s="113"/>
      <c r="J23" s="113"/>
      <c r="K23" s="38"/>
    </row>
    <row r="24" spans="1:13" x14ac:dyDescent="0.25">
      <c r="A24" s="38"/>
      <c r="B24" s="110" t="s">
        <v>154</v>
      </c>
      <c r="C24" s="495" t="s">
        <v>700</v>
      </c>
      <c r="D24" s="61"/>
      <c r="E24" s="38"/>
      <c r="F24" s="68"/>
      <c r="G24" s="68"/>
      <c r="H24" s="69"/>
      <c r="I24" s="113"/>
      <c r="J24" s="113"/>
      <c r="K24" s="38"/>
    </row>
    <row r="25" spans="1:13" x14ac:dyDescent="0.25">
      <c r="A25" s="38"/>
      <c r="B25" s="117" t="s">
        <v>743</v>
      </c>
      <c r="C25" s="70"/>
      <c r="D25" s="38"/>
      <c r="E25" s="38"/>
      <c r="F25" s="68"/>
      <c r="G25" s="68"/>
      <c r="H25" s="69"/>
      <c r="I25" s="113"/>
      <c r="J25" s="113"/>
      <c r="K25" s="38"/>
    </row>
    <row r="26" spans="1:13" x14ac:dyDescent="0.25">
      <c r="A26" s="38"/>
      <c r="B26" s="117"/>
      <c r="C26" s="70"/>
      <c r="D26" s="38"/>
      <c r="E26" s="38"/>
      <c r="F26" s="68"/>
      <c r="G26" s="68"/>
      <c r="H26" s="69"/>
      <c r="I26" s="113"/>
      <c r="J26" s="113"/>
      <c r="K26" s="38"/>
    </row>
    <row r="27" spans="1:13" x14ac:dyDescent="0.25">
      <c r="A27" s="38"/>
      <c r="B27" s="117"/>
      <c r="C27" s="70"/>
      <c r="D27" s="38"/>
      <c r="E27" s="38"/>
      <c r="F27" s="68"/>
      <c r="G27" s="68"/>
      <c r="H27" s="69"/>
      <c r="I27" s="113"/>
      <c r="J27" s="113"/>
      <c r="K27" s="38"/>
    </row>
    <row r="28" spans="1:13" x14ac:dyDescent="0.25">
      <c r="A28" s="10" t="s">
        <v>737</v>
      </c>
      <c r="B28" s="95" t="s">
        <v>516</v>
      </c>
      <c r="C28" s="102"/>
      <c r="D28" s="38"/>
      <c r="E28" s="38"/>
      <c r="G28" s="68"/>
      <c r="H28" s="69"/>
      <c r="I28" s="113"/>
      <c r="J28" s="113"/>
      <c r="K28" s="38"/>
    </row>
    <row r="29" spans="1:13" x14ac:dyDescent="0.25">
      <c r="A29" s="38"/>
      <c r="B29" s="105" t="s">
        <v>9</v>
      </c>
      <c r="C29" s="486">
        <v>1.05829</v>
      </c>
      <c r="D29" s="38"/>
      <c r="E29" s="38"/>
      <c r="F29" s="68"/>
      <c r="G29" s="68"/>
      <c r="H29" s="69"/>
      <c r="I29" s="113"/>
      <c r="J29" s="113"/>
      <c r="K29" s="38"/>
    </row>
    <row r="30" spans="1:13" x14ac:dyDescent="0.25">
      <c r="A30" s="38"/>
      <c r="B30" s="117"/>
      <c r="C30" s="68"/>
      <c r="D30" s="38"/>
      <c r="E30" s="38"/>
      <c r="F30" s="68"/>
      <c r="G30" s="68"/>
      <c r="H30" s="69"/>
      <c r="I30" s="113"/>
      <c r="J30" s="113"/>
      <c r="K30" s="38"/>
    </row>
    <row r="31" spans="1:13" x14ac:dyDescent="0.25">
      <c r="A31" s="38"/>
      <c r="B31" s="117"/>
      <c r="C31" s="68"/>
      <c r="D31" s="38"/>
      <c r="E31" s="38"/>
      <c r="F31" s="68"/>
      <c r="G31" s="68"/>
      <c r="H31" s="69"/>
      <c r="I31" s="113"/>
      <c r="J31" s="113"/>
      <c r="K31" s="38"/>
    </row>
    <row r="32" spans="1:13" x14ac:dyDescent="0.25">
      <c r="A32" s="10" t="s">
        <v>257</v>
      </c>
      <c r="B32" s="116" t="s">
        <v>517</v>
      </c>
      <c r="C32" s="59"/>
      <c r="D32" s="38"/>
      <c r="E32" s="118"/>
      <c r="F32" s="68"/>
      <c r="G32" s="68"/>
      <c r="H32" s="69"/>
      <c r="I32" s="113"/>
      <c r="J32" s="113"/>
      <c r="K32" s="38"/>
    </row>
    <row r="33" spans="1:11" x14ac:dyDescent="0.25">
      <c r="A33" s="38"/>
      <c r="B33" s="86" t="s">
        <v>329</v>
      </c>
      <c r="C33" s="476">
        <v>0.52838427947598299</v>
      </c>
      <c r="D33" s="38"/>
      <c r="E33" s="38"/>
      <c r="F33" s="68"/>
      <c r="G33" s="68"/>
      <c r="H33" s="69"/>
      <c r="I33" s="113"/>
      <c r="J33" s="113"/>
      <c r="K33" s="38"/>
    </row>
    <row r="34" spans="1:11" x14ac:dyDescent="0.25">
      <c r="A34" s="38"/>
      <c r="B34" s="117"/>
      <c r="C34" s="496"/>
      <c r="D34" s="38"/>
      <c r="E34" s="38"/>
      <c r="F34" s="68"/>
      <c r="G34" s="68"/>
      <c r="H34" s="69"/>
      <c r="I34" s="113"/>
      <c r="J34" s="113"/>
      <c r="K34" s="38"/>
    </row>
    <row r="35" spans="1:11" x14ac:dyDescent="0.25">
      <c r="A35" s="10"/>
      <c r="B35" s="117"/>
      <c r="C35" s="68"/>
      <c r="D35" s="38"/>
      <c r="E35" s="38"/>
      <c r="F35" s="68"/>
      <c r="G35" s="68"/>
      <c r="H35" s="69"/>
      <c r="I35" s="113"/>
      <c r="J35" s="113"/>
      <c r="K35" s="38"/>
    </row>
    <row r="36" spans="1:11" x14ac:dyDescent="0.25">
      <c r="A36" s="10" t="s">
        <v>258</v>
      </c>
      <c r="B36" s="116" t="s">
        <v>518</v>
      </c>
      <c r="C36" s="59"/>
      <c r="D36" s="37"/>
      <c r="E36" s="37"/>
      <c r="F36" s="37"/>
      <c r="G36" s="37"/>
      <c r="H36" s="42"/>
      <c r="I36" s="113"/>
      <c r="J36" s="113"/>
      <c r="K36" s="38"/>
    </row>
    <row r="37" spans="1:11" x14ac:dyDescent="0.25">
      <c r="A37" s="38"/>
      <c r="B37" s="110" t="s">
        <v>113</v>
      </c>
      <c r="C37" s="497">
        <v>2</v>
      </c>
      <c r="D37" s="56"/>
      <c r="E37" s="37"/>
      <c r="F37" s="37"/>
      <c r="G37" s="37"/>
      <c r="H37" s="42"/>
      <c r="I37" s="113"/>
      <c r="J37" s="113"/>
      <c r="K37" s="38"/>
    </row>
    <row r="38" spans="1:11" x14ac:dyDescent="0.25">
      <c r="A38" s="38"/>
      <c r="B38" s="117"/>
      <c r="C38" s="37"/>
      <c r="D38" s="37"/>
      <c r="E38" s="37"/>
      <c r="F38" s="37"/>
      <c r="G38" s="37"/>
      <c r="H38" s="42"/>
      <c r="I38" s="113"/>
      <c r="J38" s="113"/>
      <c r="K38" s="38"/>
    </row>
    <row r="39" spans="1:11" x14ac:dyDescent="0.25">
      <c r="A39" s="38"/>
      <c r="B39" s="115"/>
      <c r="C39" s="113"/>
      <c r="D39" s="113"/>
      <c r="E39" s="122"/>
      <c r="F39" s="113"/>
      <c r="G39" s="113"/>
      <c r="H39" s="113"/>
      <c r="I39" s="113"/>
      <c r="J39" s="113"/>
      <c r="K39" s="38"/>
    </row>
    <row r="40" spans="1:11" x14ac:dyDescent="0.25">
      <c r="A40" s="10" t="s">
        <v>259</v>
      </c>
      <c r="B40" s="107" t="s">
        <v>519</v>
      </c>
      <c r="C40" s="113"/>
      <c r="D40" s="113"/>
      <c r="E40" s="113"/>
      <c r="F40" s="122"/>
      <c r="G40" s="113"/>
      <c r="H40" s="113"/>
      <c r="I40" s="113"/>
      <c r="J40" s="113"/>
      <c r="K40" s="38"/>
    </row>
    <row r="41" spans="1:11" x14ac:dyDescent="0.25">
      <c r="A41" s="38"/>
      <c r="B41" s="110"/>
      <c r="C41" s="498" t="s">
        <v>173</v>
      </c>
      <c r="D41" s="498" t="s">
        <v>172</v>
      </c>
      <c r="E41" s="498" t="s">
        <v>174</v>
      </c>
      <c r="F41" s="113"/>
      <c r="G41" s="113"/>
      <c r="H41" s="113"/>
      <c r="I41" s="113"/>
      <c r="J41" s="113"/>
      <c r="K41" s="38"/>
    </row>
    <row r="42" spans="1:11" x14ac:dyDescent="0.25">
      <c r="A42" s="38"/>
      <c r="B42" s="110" t="s">
        <v>37</v>
      </c>
      <c r="C42" s="43">
        <v>103</v>
      </c>
      <c r="D42" s="43">
        <v>116</v>
      </c>
      <c r="E42" s="43">
        <v>10</v>
      </c>
      <c r="F42" s="119"/>
      <c r="G42" s="64"/>
      <c r="H42" s="113"/>
      <c r="I42" s="113"/>
      <c r="J42" s="113"/>
      <c r="K42" s="38"/>
    </row>
    <row r="43" spans="1:11" x14ac:dyDescent="0.25">
      <c r="A43" s="38"/>
      <c r="B43" s="110" t="s">
        <v>94</v>
      </c>
      <c r="C43" s="43">
        <v>58</v>
      </c>
      <c r="D43" s="43">
        <v>62</v>
      </c>
      <c r="E43" s="43">
        <v>1</v>
      </c>
      <c r="F43" s="119"/>
      <c r="G43" s="64"/>
      <c r="H43" s="113"/>
      <c r="I43" s="113"/>
      <c r="J43" s="113"/>
      <c r="K43" s="38"/>
    </row>
    <row r="44" spans="1:11" x14ac:dyDescent="0.25">
      <c r="A44" s="38"/>
      <c r="B44" s="117" t="s">
        <v>742</v>
      </c>
      <c r="C44" s="113"/>
      <c r="D44" s="113"/>
      <c r="E44" s="477"/>
      <c r="F44" s="122"/>
      <c r="G44" s="113"/>
      <c r="H44" s="113"/>
      <c r="I44" s="113"/>
      <c r="J44" s="113"/>
      <c r="K44" s="38"/>
    </row>
    <row r="45" spans="1:11" x14ac:dyDescent="0.25">
      <c r="A45" s="38"/>
      <c r="B45" s="117"/>
      <c r="C45" s="59"/>
      <c r="D45" s="64" t="s">
        <v>58</v>
      </c>
      <c r="E45" s="113"/>
      <c r="F45" s="122"/>
      <c r="G45" s="113"/>
      <c r="H45" s="113"/>
      <c r="I45" s="113"/>
      <c r="J45" s="113"/>
      <c r="K45" s="38"/>
    </row>
    <row r="46" spans="1:11" x14ac:dyDescent="0.25">
      <c r="A46" s="38"/>
      <c r="B46" s="120"/>
      <c r="C46" s="121"/>
      <c r="D46" s="113"/>
      <c r="E46" s="113"/>
      <c r="F46" s="122"/>
      <c r="G46" s="113"/>
      <c r="H46" s="113"/>
      <c r="I46" s="113"/>
      <c r="J46" s="113"/>
      <c r="K46" s="38"/>
    </row>
    <row r="47" spans="1:11" x14ac:dyDescent="0.25">
      <c r="A47" s="10" t="s">
        <v>260</v>
      </c>
      <c r="B47" s="107" t="s">
        <v>520</v>
      </c>
      <c r="C47" s="113"/>
      <c r="D47" s="113"/>
      <c r="E47" s="113"/>
      <c r="F47" s="122"/>
      <c r="G47" s="113"/>
      <c r="H47" s="113"/>
      <c r="I47" s="113"/>
      <c r="J47" s="113"/>
      <c r="K47" s="38"/>
    </row>
    <row r="48" spans="1:11" x14ac:dyDescent="0.25">
      <c r="A48" s="38"/>
      <c r="B48" s="110"/>
      <c r="C48" s="293" t="s">
        <v>173</v>
      </c>
      <c r="D48" s="293" t="s">
        <v>172</v>
      </c>
      <c r="E48" s="293" t="s">
        <v>174</v>
      </c>
      <c r="F48" s="113"/>
      <c r="G48" s="113"/>
      <c r="H48" s="113"/>
      <c r="I48" s="113"/>
      <c r="J48" s="113"/>
      <c r="K48" s="38"/>
    </row>
    <row r="49" spans="1:11" x14ac:dyDescent="0.25">
      <c r="A49" s="38"/>
      <c r="B49" s="110" t="s">
        <v>5</v>
      </c>
      <c r="C49" s="43">
        <v>108.14400000000001</v>
      </c>
      <c r="D49" s="43">
        <v>122.801</v>
      </c>
      <c r="E49" s="43">
        <v>8.68</v>
      </c>
      <c r="F49" s="119"/>
      <c r="G49" s="64"/>
      <c r="H49" s="119"/>
      <c r="I49" s="113"/>
      <c r="J49" s="113"/>
      <c r="K49" s="38"/>
    </row>
    <row r="50" spans="1:11" x14ac:dyDescent="0.25">
      <c r="A50" s="38"/>
      <c r="B50" s="110" t="s">
        <v>6</v>
      </c>
      <c r="C50" s="46">
        <v>60.88</v>
      </c>
      <c r="D50" s="46">
        <v>65.888999999999996</v>
      </c>
      <c r="E50" s="46">
        <v>1.284</v>
      </c>
      <c r="F50" s="119"/>
      <c r="G50" s="64"/>
      <c r="H50" s="119"/>
      <c r="I50" s="113"/>
      <c r="J50" s="113"/>
      <c r="K50" s="38"/>
    </row>
    <row r="51" spans="1:11" x14ac:dyDescent="0.25">
      <c r="A51" s="38"/>
      <c r="B51" s="117" t="s">
        <v>175</v>
      </c>
      <c r="C51" s="113"/>
      <c r="D51" s="113"/>
      <c r="E51" s="113"/>
      <c r="F51" s="122"/>
      <c r="G51" s="113"/>
      <c r="H51" s="113"/>
      <c r="I51" s="113"/>
      <c r="J51" s="113"/>
      <c r="K51" s="38"/>
    </row>
    <row r="52" spans="1:11" x14ac:dyDescent="0.25">
      <c r="A52" s="38"/>
      <c r="B52" s="117"/>
      <c r="C52" s="113"/>
      <c r="D52" s="68"/>
      <c r="E52" s="122"/>
      <c r="F52" s="122"/>
      <c r="G52" s="113"/>
      <c r="H52" s="113"/>
      <c r="I52" s="113"/>
      <c r="J52" s="113"/>
      <c r="K52" s="38"/>
    </row>
    <row r="53" spans="1:11" x14ac:dyDescent="0.25">
      <c r="A53" s="197" t="s">
        <v>273</v>
      </c>
      <c r="B53" s="107" t="s">
        <v>738</v>
      </c>
      <c r="C53" s="372"/>
      <c r="D53" s="113"/>
      <c r="E53" s="113"/>
      <c r="F53" s="122"/>
      <c r="G53" s="113"/>
      <c r="H53" s="113"/>
      <c r="I53" s="113"/>
      <c r="J53" s="113"/>
      <c r="K53" s="38"/>
    </row>
    <row r="54" spans="1:11" x14ac:dyDescent="0.25">
      <c r="A54" s="38"/>
      <c r="B54" s="110"/>
      <c r="C54" s="293" t="s">
        <v>173</v>
      </c>
      <c r="D54" s="293" t="s">
        <v>172</v>
      </c>
      <c r="E54" s="293" t="s">
        <v>174</v>
      </c>
      <c r="F54" s="113"/>
      <c r="G54" s="113"/>
      <c r="H54" s="113"/>
      <c r="I54" s="113"/>
      <c r="J54" s="113"/>
      <c r="K54" s="38"/>
    </row>
    <row r="55" spans="1:11" x14ac:dyDescent="0.25">
      <c r="A55" s="38"/>
      <c r="B55" s="110" t="s">
        <v>565</v>
      </c>
      <c r="C55" s="476">
        <v>0.56295309957094197</v>
      </c>
      <c r="D55" s="476">
        <v>0.53655100528497301</v>
      </c>
      <c r="E55" s="476">
        <v>0.147926267281106</v>
      </c>
      <c r="F55" s="113"/>
      <c r="G55" s="113"/>
      <c r="H55" s="113"/>
      <c r="I55" s="113"/>
      <c r="J55" s="113"/>
      <c r="K55" s="38"/>
    </row>
    <row r="56" spans="1:11" x14ac:dyDescent="0.25">
      <c r="A56" s="38"/>
      <c r="B56" s="117"/>
      <c r="C56" s="113"/>
      <c r="D56" s="59"/>
      <c r="E56" s="122"/>
      <c r="F56" s="122"/>
      <c r="G56" s="113"/>
      <c r="H56" s="113"/>
      <c r="I56" s="113"/>
      <c r="J56" s="113"/>
      <c r="K56" s="38"/>
    </row>
    <row r="57" spans="1:11" x14ac:dyDescent="0.25">
      <c r="A57" s="38"/>
      <c r="B57" s="115"/>
      <c r="C57" s="113"/>
      <c r="D57" s="122"/>
      <c r="E57" s="122"/>
      <c r="F57" s="122"/>
      <c r="G57" s="113"/>
      <c r="H57" s="113"/>
      <c r="I57" s="113"/>
      <c r="J57" s="113"/>
      <c r="K57" s="38"/>
    </row>
    <row r="58" spans="1:11" x14ac:dyDescent="0.25">
      <c r="A58" s="10" t="s">
        <v>274</v>
      </c>
      <c r="B58" s="107" t="s">
        <v>521</v>
      </c>
      <c r="C58" s="113"/>
      <c r="D58" s="113"/>
      <c r="E58" s="113"/>
      <c r="F58" s="122"/>
      <c r="G58" s="113"/>
      <c r="H58" s="113"/>
      <c r="I58" s="113"/>
      <c r="J58" s="113"/>
      <c r="K58" s="38"/>
    </row>
    <row r="59" spans="1:11" x14ac:dyDescent="0.25">
      <c r="A59" s="38"/>
      <c r="B59" s="123"/>
      <c r="C59" s="312" t="s">
        <v>176</v>
      </c>
      <c r="D59" s="312" t="s">
        <v>314</v>
      </c>
      <c r="E59" s="312" t="s">
        <v>177</v>
      </c>
      <c r="F59" s="113"/>
      <c r="G59" s="113"/>
      <c r="H59" s="113"/>
      <c r="I59" s="113"/>
      <c r="J59" s="113"/>
      <c r="K59" s="38"/>
    </row>
    <row r="60" spans="1:11" x14ac:dyDescent="0.25">
      <c r="A60" s="38"/>
      <c r="B60" s="123" t="s">
        <v>18</v>
      </c>
      <c r="C60" s="124">
        <v>39</v>
      </c>
      <c r="D60" s="478">
        <v>13.932</v>
      </c>
      <c r="E60" s="476">
        <v>0.10879870053805847</v>
      </c>
      <c r="F60" s="113"/>
      <c r="G60" s="113"/>
      <c r="H60" s="113"/>
      <c r="I60" s="113"/>
      <c r="J60" s="113"/>
      <c r="K60" s="38"/>
    </row>
    <row r="61" spans="1:11" x14ac:dyDescent="0.25">
      <c r="A61" s="38"/>
      <c r="B61" s="123" t="s">
        <v>19</v>
      </c>
      <c r="C61" s="124">
        <v>5</v>
      </c>
      <c r="D61" s="478">
        <v>1.26</v>
      </c>
      <c r="E61" s="476">
        <v>9.8396757592559333E-3</v>
      </c>
      <c r="F61" s="113"/>
      <c r="G61" s="113"/>
      <c r="H61" s="113"/>
      <c r="I61" s="113"/>
      <c r="J61" s="113"/>
      <c r="K61" s="38"/>
    </row>
    <row r="62" spans="1:11" x14ac:dyDescent="0.25">
      <c r="A62" s="38"/>
      <c r="B62" s="123" t="s">
        <v>81</v>
      </c>
      <c r="C62" s="124">
        <v>39</v>
      </c>
      <c r="D62" s="478">
        <v>13.032</v>
      </c>
      <c r="E62" s="476">
        <v>0.10177036071001851</v>
      </c>
      <c r="F62" s="113"/>
      <c r="G62" s="113"/>
      <c r="H62" s="113"/>
      <c r="I62" s="113"/>
      <c r="J62" s="113"/>
      <c r="K62" s="38"/>
    </row>
    <row r="63" spans="1:11" x14ac:dyDescent="0.25">
      <c r="A63" s="38"/>
      <c r="B63" s="123" t="s">
        <v>21</v>
      </c>
      <c r="C63" s="124">
        <v>18</v>
      </c>
      <c r="D63" s="478">
        <v>6.1559999999999997</v>
      </c>
      <c r="E63" s="476">
        <v>4.8073844423793269E-2</v>
      </c>
      <c r="F63" s="113"/>
      <c r="G63" s="113"/>
      <c r="H63" s="113"/>
      <c r="I63" s="113"/>
      <c r="J63" s="113"/>
      <c r="K63" s="38"/>
    </row>
    <row r="64" spans="1:11" x14ac:dyDescent="0.25">
      <c r="A64" s="38"/>
      <c r="B64" s="123" t="s">
        <v>22</v>
      </c>
      <c r="C64" s="124">
        <v>8</v>
      </c>
      <c r="D64" s="478">
        <v>3.1320000000000001</v>
      </c>
      <c r="E64" s="476">
        <v>2.4458622601579036E-2</v>
      </c>
      <c r="F64" s="113"/>
      <c r="G64" s="113"/>
      <c r="H64" s="113"/>
      <c r="I64" s="113"/>
      <c r="J64" s="113"/>
      <c r="K64" s="38"/>
    </row>
    <row r="65" spans="1:11" x14ac:dyDescent="0.25">
      <c r="A65" s="38"/>
      <c r="B65" s="127" t="s">
        <v>23</v>
      </c>
      <c r="C65" s="124">
        <v>2</v>
      </c>
      <c r="D65" s="478">
        <v>0.504</v>
      </c>
      <c r="E65" s="476">
        <v>3.9358703037023733E-3</v>
      </c>
      <c r="F65" s="113"/>
      <c r="G65" s="113"/>
      <c r="H65" s="113"/>
      <c r="I65" s="113"/>
      <c r="J65" s="113"/>
      <c r="K65" s="38"/>
    </row>
    <row r="66" spans="1:11" x14ac:dyDescent="0.25">
      <c r="A66" s="38"/>
      <c r="B66" s="123" t="s">
        <v>24</v>
      </c>
      <c r="C66" s="124">
        <v>5</v>
      </c>
      <c r="D66" s="478">
        <v>1.6919999999999999</v>
      </c>
      <c r="E66" s="476">
        <v>1.321327887671511E-2</v>
      </c>
      <c r="F66" s="113"/>
      <c r="G66" s="113"/>
      <c r="H66" s="113"/>
      <c r="I66" s="113"/>
      <c r="J66" s="113"/>
      <c r="K66" s="38"/>
    </row>
    <row r="67" spans="1:11" x14ac:dyDescent="0.25">
      <c r="A67" s="38"/>
      <c r="B67" s="123" t="s">
        <v>127</v>
      </c>
      <c r="C67" s="124">
        <v>1</v>
      </c>
      <c r="D67" s="478">
        <v>0.36</v>
      </c>
      <c r="E67" s="476">
        <v>2.8113359312159809E-3</v>
      </c>
      <c r="F67" s="113"/>
      <c r="G67" s="113"/>
      <c r="H67" s="113"/>
      <c r="I67" s="113"/>
      <c r="J67" s="113"/>
      <c r="K67" s="38"/>
    </row>
    <row r="68" spans="1:11" x14ac:dyDescent="0.25">
      <c r="A68" s="38"/>
      <c r="B68" s="123" t="s">
        <v>156</v>
      </c>
      <c r="C68" s="124"/>
      <c r="D68" s="478">
        <v>0</v>
      </c>
      <c r="E68" s="476">
        <v>0</v>
      </c>
      <c r="F68" s="113"/>
      <c r="G68" s="113"/>
      <c r="H68" s="113"/>
      <c r="I68" s="113"/>
      <c r="J68" s="113"/>
      <c r="K68" s="38"/>
    </row>
    <row r="69" spans="1:11" x14ac:dyDescent="0.25">
      <c r="A69" s="38"/>
      <c r="B69" s="128" t="s">
        <v>315</v>
      </c>
      <c r="C69" s="124">
        <v>1</v>
      </c>
      <c r="D69" s="478">
        <v>0.252</v>
      </c>
      <c r="E69" s="476">
        <v>1.9679351518511867E-3</v>
      </c>
      <c r="F69" s="113"/>
      <c r="G69" s="113"/>
      <c r="H69" s="113"/>
      <c r="I69" s="113"/>
      <c r="J69" s="113"/>
      <c r="K69" s="38"/>
    </row>
    <row r="70" spans="1:11" x14ac:dyDescent="0.25">
      <c r="A70" s="38"/>
      <c r="B70" s="123" t="s">
        <v>60</v>
      </c>
      <c r="C70" s="124"/>
      <c r="D70" s="478">
        <v>0</v>
      </c>
      <c r="E70" s="476">
        <v>0</v>
      </c>
      <c r="F70" s="113"/>
      <c r="G70" s="113"/>
      <c r="H70" s="113"/>
      <c r="I70" s="113"/>
      <c r="J70" s="113"/>
      <c r="K70" s="38"/>
    </row>
    <row r="71" spans="1:11" x14ac:dyDescent="0.25">
      <c r="A71" s="38"/>
      <c r="B71" s="123" t="s">
        <v>122</v>
      </c>
      <c r="C71" s="124"/>
      <c r="D71" s="478">
        <v>0</v>
      </c>
      <c r="E71" s="476">
        <v>0</v>
      </c>
      <c r="F71" s="113"/>
      <c r="G71" s="113"/>
      <c r="H71" s="113"/>
      <c r="I71" s="113"/>
      <c r="J71" s="113"/>
      <c r="K71" s="38"/>
    </row>
    <row r="72" spans="1:11" x14ac:dyDescent="0.25">
      <c r="A72" s="38"/>
      <c r="B72" s="123" t="s">
        <v>62</v>
      </c>
      <c r="C72" s="124"/>
      <c r="D72" s="478">
        <v>0</v>
      </c>
      <c r="E72" s="476">
        <v>0</v>
      </c>
      <c r="F72" s="113"/>
      <c r="G72" s="113"/>
      <c r="H72" s="113"/>
      <c r="I72" s="113"/>
      <c r="J72" s="113"/>
      <c r="K72" s="38"/>
    </row>
    <row r="73" spans="1:11" x14ac:dyDescent="0.25">
      <c r="A73" s="38"/>
      <c r="B73" s="123" t="s">
        <v>63</v>
      </c>
      <c r="C73" s="124"/>
      <c r="D73" s="478">
        <v>0</v>
      </c>
      <c r="E73" s="476">
        <v>0</v>
      </c>
      <c r="F73" s="113"/>
      <c r="G73" s="113"/>
      <c r="H73" s="113"/>
      <c r="I73" s="113"/>
      <c r="J73" s="113"/>
      <c r="K73" s="38"/>
    </row>
    <row r="74" spans="1:11" x14ac:dyDescent="0.25">
      <c r="A74" s="38"/>
      <c r="B74" s="123" t="s">
        <v>64</v>
      </c>
      <c r="C74" s="124"/>
      <c r="D74" s="478">
        <v>0</v>
      </c>
      <c r="E74" s="476">
        <v>0</v>
      </c>
      <c r="F74" s="113"/>
      <c r="G74" s="113"/>
      <c r="H74" s="113"/>
      <c r="I74" s="113"/>
      <c r="J74" s="113"/>
      <c r="K74" s="38"/>
    </row>
    <row r="75" spans="1:11" x14ac:dyDescent="0.25">
      <c r="A75" s="38"/>
      <c r="B75" s="123" t="s">
        <v>65</v>
      </c>
      <c r="C75" s="124">
        <v>1</v>
      </c>
      <c r="D75" s="478">
        <v>0.71199999999999997</v>
      </c>
      <c r="E75" s="476">
        <v>5.5601977306271623E-3</v>
      </c>
      <c r="F75" s="113"/>
      <c r="G75" s="113"/>
      <c r="H75" s="113"/>
      <c r="I75" s="113"/>
      <c r="J75" s="113"/>
      <c r="K75" s="38"/>
    </row>
    <row r="76" spans="1:11" x14ac:dyDescent="0.25">
      <c r="A76" s="38"/>
      <c r="B76" s="123" t="s">
        <v>157</v>
      </c>
      <c r="C76" s="124"/>
      <c r="D76" s="478">
        <v>0</v>
      </c>
      <c r="E76" s="476">
        <v>0</v>
      </c>
      <c r="F76" s="113"/>
      <c r="G76" s="113"/>
      <c r="H76" s="113"/>
      <c r="I76" s="113"/>
      <c r="J76" s="113"/>
      <c r="K76" s="38"/>
    </row>
    <row r="77" spans="1:11" x14ac:dyDescent="0.25">
      <c r="A77" s="38"/>
      <c r="B77" s="123" t="s">
        <v>158</v>
      </c>
      <c r="C77" s="124"/>
      <c r="D77" s="129">
        <v>0</v>
      </c>
      <c r="E77" s="476">
        <v>0</v>
      </c>
      <c r="F77" s="113"/>
      <c r="G77" s="113"/>
      <c r="H77" s="113"/>
      <c r="I77" s="113"/>
      <c r="J77" s="113"/>
      <c r="K77" s="38"/>
    </row>
    <row r="78" spans="1:11" x14ac:dyDescent="0.25">
      <c r="A78" s="38"/>
      <c r="B78" s="123" t="s">
        <v>159</v>
      </c>
      <c r="C78" s="124"/>
      <c r="D78" s="478">
        <v>0</v>
      </c>
      <c r="E78" s="476">
        <v>0</v>
      </c>
      <c r="F78" s="113"/>
      <c r="G78" s="113"/>
      <c r="H78" s="113"/>
      <c r="I78" s="113"/>
      <c r="J78" s="113"/>
      <c r="K78" s="38"/>
    </row>
    <row r="79" spans="1:11" x14ac:dyDescent="0.25">
      <c r="A79" s="38"/>
      <c r="B79" s="123" t="s">
        <v>160</v>
      </c>
      <c r="C79" s="124">
        <v>115</v>
      </c>
      <c r="D79" s="478">
        <v>82.245999999999995</v>
      </c>
      <c r="E79" s="476">
        <v>0.64228093055219337</v>
      </c>
      <c r="F79" s="113"/>
      <c r="G79" s="113"/>
      <c r="H79" s="113"/>
      <c r="I79" s="113"/>
      <c r="J79" s="113"/>
      <c r="K79" s="38"/>
    </row>
    <row r="80" spans="1:11" x14ac:dyDescent="0.25">
      <c r="A80" s="38"/>
      <c r="B80" s="123" t="s">
        <v>76</v>
      </c>
      <c r="C80" s="124">
        <v>4</v>
      </c>
      <c r="D80" s="478">
        <v>2.8479999999999999</v>
      </c>
      <c r="E80" s="476">
        <v>2.2240790922508649E-2</v>
      </c>
      <c r="F80" s="113"/>
      <c r="G80" s="113"/>
      <c r="H80" s="113"/>
      <c r="I80" s="113"/>
      <c r="J80" s="113"/>
      <c r="K80" s="38"/>
    </row>
    <row r="81" spans="1:11" x14ac:dyDescent="0.25">
      <c r="A81" s="38"/>
      <c r="B81" s="123" t="s">
        <v>155</v>
      </c>
      <c r="C81" s="124"/>
      <c r="D81" s="478">
        <v>0</v>
      </c>
      <c r="E81" s="476">
        <v>0</v>
      </c>
      <c r="F81" s="113"/>
      <c r="G81" s="79"/>
      <c r="H81" s="79"/>
      <c r="I81" s="113"/>
      <c r="J81" s="113"/>
      <c r="K81" s="38"/>
    </row>
    <row r="82" spans="1:11" x14ac:dyDescent="0.25">
      <c r="A82" s="38"/>
      <c r="B82" s="123" t="s">
        <v>126</v>
      </c>
      <c r="C82" s="124">
        <v>1</v>
      </c>
      <c r="D82" s="129">
        <v>0.71199999999999997</v>
      </c>
      <c r="E82" s="476">
        <v>5.5601977306271623E-3</v>
      </c>
      <c r="F82" s="113"/>
      <c r="G82" s="113"/>
      <c r="H82" s="113"/>
      <c r="I82" s="113"/>
      <c r="J82" s="113"/>
      <c r="K82" s="38"/>
    </row>
    <row r="83" spans="1:11" x14ac:dyDescent="0.25">
      <c r="A83" s="38"/>
      <c r="B83" s="123" t="s">
        <v>72</v>
      </c>
      <c r="C83" s="124">
        <v>3</v>
      </c>
      <c r="D83" s="478">
        <v>1.2150000000000001</v>
      </c>
      <c r="E83" s="476">
        <v>9.4882587678539361E-3</v>
      </c>
      <c r="F83" s="113"/>
      <c r="G83" s="79"/>
      <c r="H83" s="79"/>
      <c r="I83" s="113"/>
      <c r="J83" s="113"/>
      <c r="K83" s="38"/>
    </row>
    <row r="84" spans="1:11" x14ac:dyDescent="0.25">
      <c r="A84" s="38"/>
      <c r="B84" s="123" t="s">
        <v>73</v>
      </c>
      <c r="C84" s="124"/>
      <c r="D84" s="478">
        <v>0</v>
      </c>
      <c r="E84" s="476">
        <v>0</v>
      </c>
      <c r="F84" s="113"/>
      <c r="G84" s="79"/>
      <c r="H84" s="79"/>
      <c r="I84" s="113"/>
      <c r="J84" s="113"/>
      <c r="K84" s="38"/>
    </row>
    <row r="85" spans="1:11" x14ac:dyDescent="0.25">
      <c r="A85" s="38"/>
      <c r="B85" s="123" t="s">
        <v>161</v>
      </c>
      <c r="C85" s="124"/>
      <c r="D85" s="478">
        <v>0</v>
      </c>
      <c r="E85" s="476">
        <v>0</v>
      </c>
      <c r="F85" s="113"/>
      <c r="G85" s="113"/>
      <c r="H85" s="113"/>
      <c r="I85" s="113"/>
      <c r="J85" s="113"/>
      <c r="K85" s="38"/>
    </row>
    <row r="86" spans="1:11" x14ac:dyDescent="0.25">
      <c r="A86" s="38"/>
      <c r="B86" s="479" t="s">
        <v>31</v>
      </c>
      <c r="C86" s="515">
        <v>242</v>
      </c>
      <c r="D86" s="516">
        <v>128.053</v>
      </c>
      <c r="E86" s="484">
        <v>1</v>
      </c>
      <c r="F86" s="64"/>
      <c r="G86" s="113"/>
      <c r="H86" s="113"/>
      <c r="I86" s="113"/>
      <c r="J86" s="113"/>
      <c r="K86" s="38"/>
    </row>
    <row r="87" spans="1:11" x14ac:dyDescent="0.25">
      <c r="A87" s="38"/>
      <c r="B87" s="131" t="s">
        <v>741</v>
      </c>
      <c r="C87" s="113"/>
      <c r="D87" s="113"/>
      <c r="E87" s="113"/>
      <c r="F87" s="113"/>
      <c r="G87" s="113"/>
      <c r="H87" s="113"/>
      <c r="I87" s="113"/>
      <c r="J87" s="113"/>
      <c r="K87" s="38"/>
    </row>
    <row r="88" spans="1:11" x14ac:dyDescent="0.25">
      <c r="A88" s="38"/>
      <c r="B88" s="131"/>
      <c r="C88" s="113"/>
      <c r="D88" s="113"/>
      <c r="E88" s="113"/>
      <c r="F88" s="113"/>
      <c r="G88" s="113"/>
      <c r="H88" s="113"/>
      <c r="I88" s="113"/>
      <c r="J88" s="113"/>
      <c r="K88" s="38"/>
    </row>
    <row r="89" spans="1:11" x14ac:dyDescent="0.25">
      <c r="A89" s="38"/>
      <c r="B89" s="115"/>
      <c r="C89" s="113"/>
      <c r="D89" s="113"/>
      <c r="E89" s="113"/>
      <c r="F89" s="113"/>
      <c r="G89" s="113"/>
      <c r="H89" s="113"/>
      <c r="I89" s="113"/>
      <c r="J89" s="113"/>
      <c r="K89" s="38"/>
    </row>
    <row r="90" spans="1:11" x14ac:dyDescent="0.25">
      <c r="A90" s="10" t="s">
        <v>275</v>
      </c>
      <c r="B90" s="107" t="s">
        <v>619</v>
      </c>
      <c r="C90" s="113"/>
      <c r="D90" s="113"/>
      <c r="E90" s="113"/>
      <c r="F90" s="113"/>
      <c r="G90" s="113"/>
      <c r="H90" s="113"/>
      <c r="I90" s="113"/>
      <c r="J90" s="113"/>
      <c r="K90" s="38"/>
    </row>
    <row r="91" spans="1:11" x14ac:dyDescent="0.25">
      <c r="A91" s="38"/>
      <c r="B91" s="284"/>
      <c r="C91" s="265" t="s">
        <v>178</v>
      </c>
      <c r="D91" s="265" t="s">
        <v>59</v>
      </c>
      <c r="E91" s="293" t="s">
        <v>452</v>
      </c>
      <c r="F91" s="180" t="s">
        <v>59</v>
      </c>
      <c r="G91" s="372"/>
      <c r="H91" s="113"/>
      <c r="I91" s="113"/>
      <c r="J91" s="113"/>
      <c r="K91" s="38"/>
    </row>
    <row r="92" spans="1:11" x14ac:dyDescent="0.25">
      <c r="A92" s="38"/>
      <c r="B92" s="62" t="s">
        <v>162</v>
      </c>
      <c r="C92" s="262">
        <v>86</v>
      </c>
      <c r="D92" s="58">
        <v>71.074380165289298</v>
      </c>
      <c r="E92" s="517">
        <v>91.072999999999993</v>
      </c>
      <c r="F92" s="476">
        <v>0.71121332573231399</v>
      </c>
      <c r="G92" s="113"/>
      <c r="H92" s="113"/>
      <c r="I92" s="113"/>
      <c r="J92" s="113"/>
      <c r="K92" s="38"/>
    </row>
    <row r="93" spans="1:11" x14ac:dyDescent="0.25">
      <c r="A93" s="38"/>
      <c r="B93" s="62" t="s">
        <v>163</v>
      </c>
      <c r="C93" s="262">
        <v>15</v>
      </c>
      <c r="D93" s="58">
        <v>12.396694214876</v>
      </c>
      <c r="E93" s="517">
        <v>15.756</v>
      </c>
      <c r="F93" s="476">
        <v>0.123042802589553</v>
      </c>
      <c r="G93" s="113"/>
      <c r="H93" s="113"/>
      <c r="I93" s="113"/>
      <c r="J93" s="113"/>
      <c r="K93" s="38"/>
    </row>
    <row r="94" spans="1:11" x14ac:dyDescent="0.25">
      <c r="A94" s="38"/>
      <c r="B94" s="62" t="s">
        <v>164</v>
      </c>
      <c r="C94" s="262">
        <v>5</v>
      </c>
      <c r="D94" s="58">
        <v>4.1322314049586799</v>
      </c>
      <c r="E94" s="517">
        <v>5.2519999999999998</v>
      </c>
      <c r="F94" s="476">
        <v>4.1014267529850906E-2</v>
      </c>
      <c r="G94" s="113"/>
      <c r="H94" s="113"/>
      <c r="I94" s="113"/>
      <c r="J94" s="113"/>
      <c r="K94" s="38"/>
    </row>
    <row r="95" spans="1:11" x14ac:dyDescent="0.25">
      <c r="A95" s="38"/>
      <c r="B95" s="62" t="s">
        <v>165</v>
      </c>
      <c r="C95" s="262">
        <v>3</v>
      </c>
      <c r="D95" s="58">
        <v>2.4793388429752099</v>
      </c>
      <c r="E95" s="517">
        <v>3.2160000000000002</v>
      </c>
      <c r="F95" s="476">
        <v>2.5114600985529402E-2</v>
      </c>
      <c r="G95" s="113"/>
      <c r="H95" s="113"/>
      <c r="I95" s="113"/>
      <c r="J95" s="113"/>
      <c r="K95" s="38"/>
    </row>
    <row r="96" spans="1:11" x14ac:dyDescent="0.25">
      <c r="A96" s="38"/>
      <c r="B96" s="62" t="s">
        <v>166</v>
      </c>
      <c r="C96" s="262">
        <v>11</v>
      </c>
      <c r="D96" s="58">
        <v>9.0909090909090899</v>
      </c>
      <c r="E96" s="517">
        <v>11.683999999999999</v>
      </c>
      <c r="F96" s="476">
        <v>9.1243469500909793E-2</v>
      </c>
      <c r="G96" s="113"/>
      <c r="H96" s="113"/>
      <c r="I96" s="113"/>
      <c r="J96" s="113"/>
      <c r="K96" s="38"/>
    </row>
    <row r="97" spans="1:11" x14ac:dyDescent="0.25">
      <c r="A97" s="38"/>
      <c r="B97" s="62" t="s">
        <v>87</v>
      </c>
      <c r="C97" s="58">
        <v>1</v>
      </c>
      <c r="D97" s="58">
        <v>0.826446280991736</v>
      </c>
      <c r="E97" s="517">
        <v>1.0720000000000001</v>
      </c>
      <c r="F97" s="476">
        <v>8.3715336618431398E-3</v>
      </c>
      <c r="G97" s="113"/>
      <c r="H97" s="113"/>
      <c r="I97" s="113"/>
      <c r="J97" s="113"/>
      <c r="K97" s="38"/>
    </row>
    <row r="98" spans="1:11" x14ac:dyDescent="0.25">
      <c r="A98" s="38"/>
      <c r="B98" s="62" t="s">
        <v>167</v>
      </c>
      <c r="C98" s="262"/>
      <c r="D98" s="262"/>
      <c r="E98" s="517"/>
      <c r="F98" s="476">
        <v>0</v>
      </c>
      <c r="G98" s="113"/>
      <c r="H98" s="113"/>
      <c r="I98" s="113"/>
      <c r="J98" s="113"/>
      <c r="K98" s="38"/>
    </row>
    <row r="99" spans="1:11" x14ac:dyDescent="0.25">
      <c r="A99" s="38"/>
      <c r="B99" s="284" t="s">
        <v>31</v>
      </c>
      <c r="C99" s="285">
        <v>121</v>
      </c>
      <c r="D99" s="285">
        <v>100.00000000000001</v>
      </c>
      <c r="E99" s="518">
        <v>128.05299999999997</v>
      </c>
      <c r="F99" s="484">
        <v>1.0000000000000002E-2</v>
      </c>
      <c r="G99" s="113"/>
      <c r="H99" s="113"/>
      <c r="I99" s="113"/>
      <c r="J99" s="113"/>
      <c r="K99" s="38"/>
    </row>
    <row r="100" spans="1:11" x14ac:dyDescent="0.25">
      <c r="A100" s="38"/>
      <c r="B100" s="480" t="s">
        <v>740</v>
      </c>
      <c r="C100" s="122"/>
      <c r="D100" s="314"/>
      <c r="E100" s="113"/>
      <c r="F100" s="113"/>
      <c r="G100" s="113"/>
      <c r="H100" s="113"/>
      <c r="I100" s="113"/>
      <c r="J100" s="113"/>
      <c r="K100" s="38"/>
    </row>
    <row r="101" spans="1:11" x14ac:dyDescent="0.25">
      <c r="A101" s="38"/>
      <c r="B101" s="132"/>
      <c r="C101" s="122"/>
      <c r="D101" s="314"/>
      <c r="E101" s="113"/>
      <c r="F101" s="113"/>
      <c r="G101" s="113"/>
      <c r="H101" s="113"/>
      <c r="I101" s="113"/>
      <c r="J101" s="113"/>
      <c r="K101" s="38"/>
    </row>
    <row r="102" spans="1:11" x14ac:dyDescent="0.25">
      <c r="A102" s="10" t="s">
        <v>276</v>
      </c>
      <c r="B102" s="30" t="s">
        <v>609</v>
      </c>
      <c r="C102" s="30"/>
      <c r="D102" s="314"/>
      <c r="E102" s="113"/>
      <c r="F102" s="113"/>
      <c r="G102" s="113"/>
      <c r="H102" s="113"/>
      <c r="I102" s="113"/>
      <c r="J102" s="113"/>
      <c r="K102" s="38"/>
    </row>
    <row r="103" spans="1:11" x14ac:dyDescent="0.25">
      <c r="A103" s="38"/>
      <c r="B103" s="34" t="s">
        <v>88</v>
      </c>
      <c r="C103" s="40"/>
      <c r="D103" s="315" t="s">
        <v>178</v>
      </c>
      <c r="E103" s="316" t="s">
        <v>59</v>
      </c>
      <c r="F103" s="113"/>
      <c r="G103" s="113"/>
      <c r="H103" s="113"/>
      <c r="I103" s="113"/>
      <c r="J103" s="113"/>
      <c r="K103" s="38"/>
    </row>
    <row r="104" spans="1:11" x14ac:dyDescent="0.25">
      <c r="A104" s="38"/>
      <c r="B104" s="34" t="s">
        <v>89</v>
      </c>
      <c r="C104" s="34" t="s">
        <v>128</v>
      </c>
      <c r="D104" s="130">
        <v>121</v>
      </c>
      <c r="E104" s="476">
        <v>0.52838427947598299</v>
      </c>
      <c r="F104" s="113"/>
      <c r="G104" s="113"/>
      <c r="H104" s="113"/>
      <c r="I104" s="113"/>
      <c r="J104" s="113"/>
      <c r="K104" s="38"/>
    </row>
    <row r="105" spans="1:11" x14ac:dyDescent="0.25">
      <c r="A105" s="38"/>
      <c r="B105" s="34"/>
      <c r="C105" s="34" t="s">
        <v>129</v>
      </c>
      <c r="D105" s="130">
        <v>74</v>
      </c>
      <c r="E105" s="476">
        <v>0.61157024793388404</v>
      </c>
      <c r="F105" s="113"/>
      <c r="G105" s="113"/>
      <c r="H105" s="113"/>
      <c r="I105" s="113"/>
      <c r="J105" s="113"/>
      <c r="K105" s="38"/>
    </row>
    <row r="106" spans="1:11" x14ac:dyDescent="0.25">
      <c r="A106" s="38"/>
      <c r="B106" s="34" t="s">
        <v>15</v>
      </c>
      <c r="C106" s="34" t="s">
        <v>128</v>
      </c>
      <c r="D106" s="130">
        <v>59</v>
      </c>
      <c r="E106" s="476">
        <v>0.25764192139738001</v>
      </c>
      <c r="F106" s="113"/>
      <c r="G106" s="113"/>
      <c r="H106" s="113"/>
      <c r="I106" s="113"/>
      <c r="J106" s="113"/>
      <c r="K106" s="38"/>
    </row>
    <row r="107" spans="1:11" x14ac:dyDescent="0.25">
      <c r="A107" s="38"/>
      <c r="B107" s="34"/>
      <c r="C107" s="34" t="s">
        <v>129</v>
      </c>
      <c r="D107" s="130">
        <v>29</v>
      </c>
      <c r="E107" s="476">
        <v>0.23966942148760301</v>
      </c>
      <c r="F107" s="113"/>
      <c r="G107" s="113"/>
      <c r="H107" s="113"/>
      <c r="I107" s="113"/>
      <c r="J107" s="113"/>
      <c r="K107" s="38"/>
    </row>
    <row r="108" spans="1:11" x14ac:dyDescent="0.25">
      <c r="A108" s="38"/>
      <c r="B108" s="34" t="s">
        <v>16</v>
      </c>
      <c r="C108" s="34" t="s">
        <v>128</v>
      </c>
      <c r="D108" s="130">
        <v>14</v>
      </c>
      <c r="E108" s="476">
        <v>6.1135371179039305E-2</v>
      </c>
      <c r="F108" s="113"/>
      <c r="G108" s="113"/>
      <c r="H108" s="113"/>
      <c r="I108" s="113"/>
      <c r="J108" s="113"/>
      <c r="K108" s="38"/>
    </row>
    <row r="109" spans="1:11" x14ac:dyDescent="0.25">
      <c r="A109" s="38"/>
      <c r="B109" s="34"/>
      <c r="C109" s="34" t="s">
        <v>129</v>
      </c>
      <c r="D109" s="130">
        <v>3</v>
      </c>
      <c r="E109" s="476">
        <v>2.4793388429752098E-2</v>
      </c>
      <c r="F109" s="113"/>
      <c r="G109" s="113"/>
      <c r="H109" s="113"/>
      <c r="I109" s="113"/>
      <c r="J109" s="113"/>
      <c r="K109" s="38"/>
    </row>
    <row r="110" spans="1:11" x14ac:dyDescent="0.25">
      <c r="A110" s="38"/>
      <c r="B110" s="34" t="s">
        <v>17</v>
      </c>
      <c r="C110" s="34" t="s">
        <v>128</v>
      </c>
      <c r="D110" s="130">
        <v>1</v>
      </c>
      <c r="E110" s="476">
        <v>4.3668122270742399E-3</v>
      </c>
      <c r="F110" s="113"/>
      <c r="G110" s="113"/>
      <c r="H110" s="113"/>
      <c r="I110" s="113"/>
      <c r="J110" s="113"/>
      <c r="K110" s="38"/>
    </row>
    <row r="111" spans="1:11" x14ac:dyDescent="0.25">
      <c r="A111" s="38"/>
      <c r="B111" s="34"/>
      <c r="C111" s="34" t="s">
        <v>129</v>
      </c>
      <c r="D111" s="130"/>
      <c r="E111" s="476">
        <v>0</v>
      </c>
      <c r="F111" s="113"/>
      <c r="G111" s="113"/>
      <c r="H111" s="113"/>
      <c r="I111" s="113"/>
      <c r="J111" s="113"/>
      <c r="K111" s="38"/>
    </row>
    <row r="112" spans="1:11" x14ac:dyDescent="0.25">
      <c r="A112" s="38"/>
      <c r="B112" s="34" t="s">
        <v>90</v>
      </c>
      <c r="C112" s="34" t="s">
        <v>128</v>
      </c>
      <c r="D112" s="130"/>
      <c r="E112" s="476">
        <v>0</v>
      </c>
      <c r="F112" s="113"/>
      <c r="G112" s="113"/>
      <c r="H112" s="113"/>
      <c r="I112" s="113"/>
      <c r="J112" s="113"/>
      <c r="K112" s="38"/>
    </row>
    <row r="113" spans="1:11" x14ac:dyDescent="0.25">
      <c r="A113" s="38"/>
      <c r="B113" s="34"/>
      <c r="C113" s="34" t="s">
        <v>129</v>
      </c>
      <c r="D113" s="130"/>
      <c r="E113" s="476">
        <v>0</v>
      </c>
      <c r="F113" s="113"/>
      <c r="G113" s="113"/>
      <c r="H113" s="113"/>
      <c r="I113" s="113"/>
      <c r="J113" s="113"/>
      <c r="K113" s="38"/>
    </row>
    <row r="114" spans="1:11" x14ac:dyDescent="0.25">
      <c r="A114" s="38"/>
      <c r="B114" s="34" t="s">
        <v>701</v>
      </c>
      <c r="C114" s="34" t="s">
        <v>128</v>
      </c>
      <c r="D114" s="130">
        <v>34</v>
      </c>
      <c r="E114" s="476">
        <v>0.148471615720524</v>
      </c>
      <c r="F114" s="113"/>
      <c r="G114" s="113"/>
      <c r="H114" s="113"/>
      <c r="I114" s="113"/>
      <c r="J114" s="113"/>
      <c r="K114" s="38"/>
    </row>
    <row r="115" spans="1:11" x14ac:dyDescent="0.25">
      <c r="A115" s="38"/>
      <c r="B115" s="34"/>
      <c r="C115" s="34" t="s">
        <v>129</v>
      </c>
      <c r="D115" s="130">
        <v>15</v>
      </c>
      <c r="E115" s="476">
        <v>0.12396694214876</v>
      </c>
      <c r="F115" s="113"/>
      <c r="G115" s="113"/>
      <c r="H115" s="113"/>
      <c r="I115" s="113"/>
      <c r="J115" s="113"/>
      <c r="K115" s="38"/>
    </row>
    <row r="116" spans="1:11" x14ac:dyDescent="0.25">
      <c r="A116" s="38"/>
      <c r="B116" s="35" t="s">
        <v>610</v>
      </c>
      <c r="C116" s="35"/>
      <c r="D116" s="481">
        <v>229</v>
      </c>
      <c r="E116" s="484">
        <v>1.0000000000000007</v>
      </c>
      <c r="F116" s="113"/>
      <c r="G116" s="113"/>
      <c r="H116" s="113"/>
      <c r="I116" s="113"/>
      <c r="J116" s="113"/>
      <c r="K116" s="38"/>
    </row>
    <row r="117" spans="1:11" x14ac:dyDescent="0.25">
      <c r="A117" s="38"/>
      <c r="B117" s="35" t="s">
        <v>611</v>
      </c>
      <c r="C117" s="35"/>
      <c r="D117" s="481">
        <v>121</v>
      </c>
      <c r="E117" s="484">
        <v>0.99999999999999911</v>
      </c>
      <c r="F117" s="113"/>
      <c r="G117" s="113"/>
      <c r="H117" s="113"/>
      <c r="I117" s="113"/>
      <c r="J117" s="113"/>
      <c r="K117" s="38"/>
    </row>
    <row r="118" spans="1:11" x14ac:dyDescent="0.25">
      <c r="A118" s="38"/>
      <c r="B118" s="32"/>
      <c r="C118" s="31"/>
      <c r="D118" s="314"/>
      <c r="E118" s="122"/>
      <c r="F118" s="113"/>
      <c r="G118" s="113"/>
      <c r="H118" s="113"/>
      <c r="I118" s="113"/>
      <c r="J118" s="113"/>
      <c r="K118" s="38"/>
    </row>
    <row r="119" spans="1:11" x14ac:dyDescent="0.25">
      <c r="A119" s="38"/>
      <c r="B119" s="32"/>
      <c r="C119" s="31"/>
      <c r="D119" s="314"/>
      <c r="E119" s="122"/>
      <c r="F119" s="113"/>
      <c r="G119" s="113"/>
      <c r="H119" s="113"/>
      <c r="I119" s="113"/>
      <c r="J119" s="113"/>
      <c r="K119" s="38"/>
    </row>
    <row r="120" spans="1:11" x14ac:dyDescent="0.25">
      <c r="A120" s="10" t="s">
        <v>277</v>
      </c>
      <c r="B120" s="30" t="s">
        <v>628</v>
      </c>
      <c r="C120" s="30"/>
      <c r="D120" s="314"/>
      <c r="E120" s="122"/>
      <c r="F120" s="113"/>
      <c r="G120" s="113"/>
      <c r="H120" s="113"/>
      <c r="I120" s="113"/>
      <c r="J120" s="113"/>
      <c r="K120" s="38"/>
    </row>
    <row r="121" spans="1:11" x14ac:dyDescent="0.25">
      <c r="A121" s="38"/>
      <c r="B121" s="34" t="s">
        <v>88</v>
      </c>
      <c r="C121" s="40"/>
      <c r="D121" s="315" t="s">
        <v>553</v>
      </c>
      <c r="E121" s="316" t="s">
        <v>59</v>
      </c>
      <c r="F121" s="113"/>
      <c r="H121" s="113"/>
      <c r="I121" s="113"/>
      <c r="J121" s="113"/>
      <c r="K121" s="38"/>
    </row>
    <row r="122" spans="1:11" x14ac:dyDescent="0.25">
      <c r="A122" s="38"/>
      <c r="B122" s="34" t="s">
        <v>89</v>
      </c>
      <c r="C122" s="34" t="s">
        <v>621</v>
      </c>
      <c r="D122" s="130">
        <v>128.41200000000001</v>
      </c>
      <c r="E122" s="476">
        <v>0.53588732394366201</v>
      </c>
      <c r="F122" s="113"/>
      <c r="G122" s="113"/>
      <c r="H122" s="113"/>
      <c r="I122" s="113"/>
      <c r="J122" s="113"/>
      <c r="K122" s="38"/>
    </row>
    <row r="123" spans="1:11" x14ac:dyDescent="0.25">
      <c r="A123" s="38"/>
      <c r="B123" s="34"/>
      <c r="C123" s="34" t="s">
        <v>6</v>
      </c>
      <c r="D123" s="130">
        <v>78.649000000000001</v>
      </c>
      <c r="E123" s="476">
        <v>0.61419099903945995</v>
      </c>
      <c r="F123" s="113"/>
      <c r="G123" s="113"/>
      <c r="H123" s="113"/>
      <c r="I123" s="113"/>
      <c r="J123" s="113"/>
      <c r="K123" s="38"/>
    </row>
    <row r="124" spans="1:11" x14ac:dyDescent="0.25">
      <c r="A124" s="38"/>
      <c r="B124" s="34" t="s">
        <v>15</v>
      </c>
      <c r="C124" s="34" t="s">
        <v>621</v>
      </c>
      <c r="D124" s="130">
        <v>60.548000000000002</v>
      </c>
      <c r="E124" s="476">
        <v>0.25267814293166402</v>
      </c>
      <c r="F124" s="113"/>
      <c r="G124" s="113"/>
      <c r="H124" s="113"/>
      <c r="I124" s="113"/>
      <c r="J124" s="113"/>
      <c r="K124" s="38"/>
    </row>
    <row r="125" spans="1:11" x14ac:dyDescent="0.25">
      <c r="A125" s="38"/>
      <c r="B125" s="34"/>
      <c r="C125" s="34" t="s">
        <v>6</v>
      </c>
      <c r="D125" s="130">
        <v>30.22</v>
      </c>
      <c r="E125" s="476">
        <v>0.23599603289263002</v>
      </c>
      <c r="F125" s="113"/>
      <c r="G125" s="113"/>
      <c r="H125" s="113"/>
      <c r="I125" s="113"/>
      <c r="J125" s="113"/>
      <c r="K125" s="38"/>
    </row>
    <row r="126" spans="1:11" x14ac:dyDescent="0.25">
      <c r="A126" s="38"/>
      <c r="B126" s="34" t="s">
        <v>16</v>
      </c>
      <c r="C126" s="34" t="s">
        <v>621</v>
      </c>
      <c r="D126" s="130">
        <v>14.144</v>
      </c>
      <c r="E126" s="476">
        <v>5.9025560772039604E-2</v>
      </c>
      <c r="F126" s="113"/>
      <c r="G126" s="113"/>
      <c r="H126" s="113"/>
      <c r="I126" s="113"/>
      <c r="J126" s="113"/>
      <c r="K126" s="38"/>
    </row>
    <row r="127" spans="1:11" x14ac:dyDescent="0.25">
      <c r="A127" s="38"/>
      <c r="B127" s="34"/>
      <c r="C127" s="34" t="s">
        <v>6</v>
      </c>
      <c r="D127" s="130">
        <v>2.8919999999999999</v>
      </c>
      <c r="E127" s="476">
        <v>2.2584398647435E-2</v>
      </c>
      <c r="F127" s="113"/>
      <c r="G127" s="113"/>
      <c r="H127" s="113"/>
      <c r="I127" s="113"/>
      <c r="J127" s="113"/>
      <c r="K127" s="38"/>
    </row>
    <row r="128" spans="1:11" x14ac:dyDescent="0.25">
      <c r="A128" s="38"/>
      <c r="B128" s="34" t="s">
        <v>17</v>
      </c>
      <c r="C128" s="34" t="s">
        <v>621</v>
      </c>
      <c r="D128" s="130">
        <v>0.96399999999999997</v>
      </c>
      <c r="E128" s="476">
        <v>4.0229525299947796E-3</v>
      </c>
      <c r="F128" s="113"/>
      <c r="G128" s="113"/>
      <c r="H128" s="113"/>
      <c r="I128" s="113"/>
      <c r="J128" s="113"/>
      <c r="K128" s="38"/>
    </row>
    <row r="129" spans="1:11" x14ac:dyDescent="0.25">
      <c r="A129" s="38"/>
      <c r="B129" s="34"/>
      <c r="C129" s="34" t="s">
        <v>6</v>
      </c>
      <c r="D129" s="130"/>
      <c r="E129" s="476">
        <v>0</v>
      </c>
      <c r="F129" s="113"/>
      <c r="G129" s="113"/>
      <c r="H129" s="113"/>
      <c r="I129" s="113"/>
      <c r="J129" s="113"/>
      <c r="K129" s="38"/>
    </row>
    <row r="130" spans="1:11" x14ac:dyDescent="0.25">
      <c r="A130" s="38"/>
      <c r="B130" s="34" t="s">
        <v>90</v>
      </c>
      <c r="C130" s="34" t="s">
        <v>621</v>
      </c>
      <c r="D130" s="130"/>
      <c r="E130" s="476">
        <v>0</v>
      </c>
      <c r="F130" s="113"/>
      <c r="G130" s="113"/>
      <c r="H130" s="113"/>
      <c r="I130" s="113"/>
      <c r="J130" s="113"/>
      <c r="K130" s="38"/>
    </row>
    <row r="131" spans="1:11" x14ac:dyDescent="0.25">
      <c r="A131" s="38"/>
      <c r="B131" s="34"/>
      <c r="C131" s="34" t="s">
        <v>6</v>
      </c>
      <c r="D131" s="130"/>
      <c r="E131" s="476">
        <v>0</v>
      </c>
      <c r="F131" s="113"/>
      <c r="G131" s="113"/>
      <c r="H131" s="113"/>
      <c r="I131" s="113"/>
      <c r="J131" s="113"/>
      <c r="K131" s="38"/>
    </row>
    <row r="132" spans="1:11" x14ac:dyDescent="0.25">
      <c r="A132" s="38"/>
      <c r="B132" s="34" t="s">
        <v>701</v>
      </c>
      <c r="C132" s="34" t="s">
        <v>621</v>
      </c>
      <c r="D132" s="130">
        <v>35.557000000000002</v>
      </c>
      <c r="E132" s="476">
        <v>0.14838601982263999</v>
      </c>
      <c r="F132" s="113"/>
      <c r="G132" s="113"/>
      <c r="H132" s="113"/>
      <c r="I132" s="113"/>
      <c r="J132" s="113"/>
      <c r="K132" s="38"/>
    </row>
    <row r="133" spans="1:11" x14ac:dyDescent="0.25">
      <c r="A133" s="38"/>
      <c r="B133" s="34"/>
      <c r="C133" s="34" t="s">
        <v>6</v>
      </c>
      <c r="D133" s="130">
        <v>16.292000000000002</v>
      </c>
      <c r="E133" s="476">
        <v>0.127228569420474</v>
      </c>
      <c r="F133" s="113"/>
      <c r="G133" s="113"/>
      <c r="H133" s="113"/>
      <c r="I133" s="113"/>
      <c r="J133" s="113"/>
      <c r="K133" s="38"/>
    </row>
    <row r="134" spans="1:11" x14ac:dyDescent="0.25">
      <c r="A134" s="38"/>
      <c r="B134" s="35" t="s">
        <v>613</v>
      </c>
      <c r="C134" s="35"/>
      <c r="D134" s="481">
        <v>239.625</v>
      </c>
      <c r="E134" s="484">
        <v>1.0000000000000002</v>
      </c>
      <c r="F134" s="113"/>
      <c r="G134" s="113"/>
      <c r="H134" s="113"/>
      <c r="I134" s="113"/>
      <c r="J134" s="113"/>
      <c r="K134" s="38"/>
    </row>
    <row r="135" spans="1:11" x14ac:dyDescent="0.25">
      <c r="A135" s="38"/>
      <c r="B135" s="35" t="s">
        <v>614</v>
      </c>
      <c r="C135" s="35"/>
      <c r="D135" s="481">
        <v>128.053</v>
      </c>
      <c r="E135" s="484">
        <v>0.999999999999999</v>
      </c>
      <c r="F135" s="113"/>
      <c r="G135" s="113"/>
      <c r="H135" s="113"/>
      <c r="I135" s="113"/>
      <c r="J135" s="113"/>
      <c r="K135" s="38"/>
    </row>
    <row r="136" spans="1:11" x14ac:dyDescent="0.25">
      <c r="A136" s="38"/>
      <c r="B136" s="32"/>
      <c r="C136" s="31"/>
      <c r="D136" s="314"/>
      <c r="E136" s="122"/>
      <c r="F136" s="113"/>
      <c r="G136" s="113"/>
      <c r="H136" s="113"/>
      <c r="I136" s="113"/>
      <c r="J136" s="113"/>
      <c r="K136" s="38"/>
    </row>
    <row r="137" spans="1:11" x14ac:dyDescent="0.25">
      <c r="A137" s="38"/>
      <c r="B137" s="32"/>
      <c r="C137" s="31"/>
      <c r="D137" s="314"/>
      <c r="E137" s="122"/>
      <c r="F137" s="113"/>
      <c r="G137" s="113"/>
      <c r="H137" s="113"/>
      <c r="I137" s="113"/>
      <c r="J137" s="113"/>
      <c r="K137" s="38"/>
    </row>
    <row r="138" spans="1:11" x14ac:dyDescent="0.25">
      <c r="A138" s="10" t="s">
        <v>278</v>
      </c>
      <c r="B138" s="30" t="s">
        <v>629</v>
      </c>
      <c r="C138" s="30"/>
      <c r="D138" s="314"/>
      <c r="E138" s="122"/>
      <c r="F138" s="113"/>
      <c r="G138" s="113"/>
      <c r="H138" s="113"/>
      <c r="I138" s="113"/>
      <c r="J138" s="113"/>
      <c r="K138" s="38"/>
    </row>
    <row r="139" spans="1:11" x14ac:dyDescent="0.25">
      <c r="A139" s="38"/>
      <c r="B139" s="34" t="s">
        <v>88</v>
      </c>
      <c r="C139" s="40"/>
      <c r="D139" s="316" t="s">
        <v>59</v>
      </c>
      <c r="E139" s="122"/>
      <c r="F139" s="113"/>
      <c r="G139" s="113"/>
      <c r="H139" s="113"/>
      <c r="I139" s="113"/>
      <c r="J139" s="113"/>
      <c r="K139" s="38"/>
    </row>
    <row r="140" spans="1:11" x14ac:dyDescent="0.25">
      <c r="A140" s="38"/>
      <c r="B140" s="34" t="s">
        <v>89</v>
      </c>
      <c r="C140" s="34" t="s">
        <v>622</v>
      </c>
      <c r="D140" s="476">
        <v>0.61157024793388404</v>
      </c>
      <c r="E140" s="122"/>
      <c r="F140" s="113"/>
      <c r="G140" s="113"/>
      <c r="H140" s="113"/>
      <c r="I140" s="113"/>
      <c r="J140" s="113"/>
      <c r="K140" s="38"/>
    </row>
    <row r="141" spans="1:11" x14ac:dyDescent="0.25">
      <c r="A141" s="38"/>
      <c r="B141" s="34"/>
      <c r="C141" s="34" t="s">
        <v>298</v>
      </c>
      <c r="D141" s="476">
        <v>0.612473912095443</v>
      </c>
      <c r="E141" s="122"/>
      <c r="F141" s="113"/>
      <c r="G141" s="113"/>
      <c r="H141" s="113"/>
      <c r="I141" s="113"/>
      <c r="J141" s="113"/>
      <c r="K141" s="38"/>
    </row>
    <row r="142" spans="1:11" x14ac:dyDescent="0.25">
      <c r="A142" s="38"/>
      <c r="B142" s="34" t="s">
        <v>15</v>
      </c>
      <c r="C142" s="34" t="s">
        <v>622</v>
      </c>
      <c r="D142" s="476">
        <v>0.49152542372881397</v>
      </c>
      <c r="E142" s="122"/>
      <c r="F142" s="113"/>
      <c r="G142" s="113"/>
      <c r="H142" s="113"/>
      <c r="I142" s="113"/>
      <c r="J142" s="113"/>
      <c r="K142" s="38"/>
    </row>
    <row r="143" spans="1:11" x14ac:dyDescent="0.25">
      <c r="A143" s="38"/>
      <c r="B143" s="34"/>
      <c r="C143" s="34" t="s">
        <v>298</v>
      </c>
      <c r="D143" s="476">
        <v>0.49910814560348798</v>
      </c>
      <c r="E143" s="122"/>
      <c r="F143" s="113"/>
      <c r="G143" s="113"/>
      <c r="H143" s="113"/>
      <c r="I143" s="113"/>
      <c r="J143" s="113"/>
      <c r="K143" s="38"/>
    </row>
    <row r="144" spans="1:11" x14ac:dyDescent="0.25">
      <c r="A144" s="38"/>
      <c r="B144" s="34" t="s">
        <v>16</v>
      </c>
      <c r="C144" s="34" t="s">
        <v>622</v>
      </c>
      <c r="D144" s="476">
        <v>0.214285714285714</v>
      </c>
      <c r="E144" s="122"/>
      <c r="F144" s="113"/>
      <c r="G144" s="113"/>
      <c r="H144" s="113"/>
      <c r="I144" s="113"/>
      <c r="J144" s="113"/>
      <c r="K144" s="38"/>
    </row>
    <row r="145" spans="1:11" x14ac:dyDescent="0.25">
      <c r="A145" s="38"/>
      <c r="B145" s="34"/>
      <c r="C145" s="34" t="s">
        <v>298</v>
      </c>
      <c r="D145" s="476">
        <v>0.204468325791855</v>
      </c>
      <c r="E145" s="122"/>
      <c r="F145" s="113"/>
      <c r="G145" s="113"/>
      <c r="H145" s="113"/>
      <c r="I145" s="113"/>
      <c r="J145" s="113"/>
      <c r="K145" s="38"/>
    </row>
    <row r="146" spans="1:11" x14ac:dyDescent="0.25">
      <c r="A146" s="38"/>
      <c r="B146" s="34" t="s">
        <v>17</v>
      </c>
      <c r="C146" s="34" t="s">
        <v>622</v>
      </c>
      <c r="D146" s="476">
        <v>0</v>
      </c>
      <c r="E146" s="122"/>
      <c r="F146" s="113"/>
      <c r="G146" s="113"/>
      <c r="H146" s="113"/>
      <c r="I146" s="113"/>
      <c r="J146" s="113"/>
      <c r="K146" s="38"/>
    </row>
    <row r="147" spans="1:11" x14ac:dyDescent="0.25">
      <c r="A147" s="38"/>
      <c r="B147" s="34"/>
      <c r="C147" s="34" t="s">
        <v>298</v>
      </c>
      <c r="D147" s="476">
        <v>0</v>
      </c>
      <c r="E147" s="122"/>
      <c r="F147" s="113"/>
      <c r="G147" s="113"/>
      <c r="H147" s="113"/>
      <c r="I147" s="113"/>
      <c r="J147" s="113"/>
      <c r="K147" s="38"/>
    </row>
    <row r="148" spans="1:11" x14ac:dyDescent="0.25">
      <c r="A148" s="38"/>
      <c r="B148" s="34" t="s">
        <v>90</v>
      </c>
      <c r="C148" s="34" t="s">
        <v>622</v>
      </c>
      <c r="D148" s="476">
        <v>0</v>
      </c>
      <c r="E148" s="122"/>
      <c r="F148" s="113"/>
      <c r="G148" s="113"/>
      <c r="H148" s="113"/>
      <c r="I148" s="113"/>
      <c r="J148" s="113"/>
      <c r="K148" s="38"/>
    </row>
    <row r="149" spans="1:11" x14ac:dyDescent="0.25">
      <c r="A149" s="38"/>
      <c r="B149" s="34"/>
      <c r="C149" s="34" t="s">
        <v>298</v>
      </c>
      <c r="D149" s="476">
        <v>0</v>
      </c>
      <c r="E149" s="122"/>
      <c r="F149" s="113"/>
      <c r="G149" s="113"/>
      <c r="H149" s="113"/>
      <c r="I149" s="113"/>
      <c r="J149" s="113"/>
      <c r="K149" s="38"/>
    </row>
    <row r="150" spans="1:11" x14ac:dyDescent="0.25">
      <c r="A150" s="38"/>
      <c r="B150" s="34" t="s">
        <v>701</v>
      </c>
      <c r="C150" s="34" t="s">
        <v>622</v>
      </c>
      <c r="D150" s="476">
        <v>0.441176470588235</v>
      </c>
      <c r="E150" s="122"/>
      <c r="F150" s="113"/>
      <c r="G150" s="113"/>
      <c r="H150" s="113"/>
      <c r="I150" s="113"/>
      <c r="J150" s="113"/>
      <c r="K150" s="38"/>
    </row>
    <row r="151" spans="1:11" x14ac:dyDescent="0.25">
      <c r="A151" s="38"/>
      <c r="B151" s="34"/>
      <c r="C151" s="34" t="s">
        <v>298</v>
      </c>
      <c r="D151" s="476">
        <v>0.458193885873386</v>
      </c>
      <c r="E151" s="122"/>
      <c r="F151" s="113"/>
      <c r="G151" s="113"/>
      <c r="H151" s="113"/>
      <c r="I151" s="113"/>
      <c r="J151" s="113"/>
      <c r="K151" s="38"/>
    </row>
    <row r="152" spans="1:11" x14ac:dyDescent="0.25">
      <c r="A152" s="38"/>
      <c r="B152" s="35" t="s">
        <v>613</v>
      </c>
      <c r="C152" s="35" t="s">
        <v>622</v>
      </c>
      <c r="D152" s="492">
        <v>0.53438914971309337</v>
      </c>
      <c r="E152" s="376"/>
      <c r="F152" s="113"/>
      <c r="G152" s="113"/>
      <c r="H152" s="113"/>
      <c r="I152" s="113"/>
      <c r="J152" s="113"/>
      <c r="K152" s="38"/>
    </row>
    <row r="153" spans="1:11" x14ac:dyDescent="0.25">
      <c r="A153" s="38"/>
      <c r="B153" s="35" t="s">
        <v>614</v>
      </c>
      <c r="C153" s="35" t="s">
        <v>298</v>
      </c>
      <c r="D153" s="492">
        <v>0.52838427947598254</v>
      </c>
      <c r="E153" s="122"/>
      <c r="F153" s="113"/>
      <c r="G153" s="113"/>
      <c r="H153" s="113"/>
      <c r="I153" s="113"/>
      <c r="J153" s="113"/>
      <c r="K153" s="38"/>
    </row>
    <row r="154" spans="1:11" x14ac:dyDescent="0.25">
      <c r="A154" s="38"/>
      <c r="B154" s="32"/>
      <c r="C154" s="31"/>
      <c r="D154" s="314"/>
      <c r="E154" s="122"/>
      <c r="F154" s="113"/>
      <c r="G154" s="113"/>
      <c r="H154" s="113"/>
      <c r="I154" s="113"/>
      <c r="J154" s="113"/>
      <c r="K154" s="38"/>
    </row>
    <row r="155" spans="1:11" x14ac:dyDescent="0.25">
      <c r="A155" s="38"/>
      <c r="B155" s="132"/>
      <c r="C155" s="122"/>
      <c r="D155" s="314"/>
      <c r="F155" s="113"/>
      <c r="G155" s="113"/>
      <c r="H155" s="113"/>
      <c r="I155" s="113"/>
      <c r="J155" s="113"/>
      <c r="K155" s="38"/>
    </row>
    <row r="156" spans="1:11" x14ac:dyDescent="0.25">
      <c r="A156" s="10" t="s">
        <v>279</v>
      </c>
      <c r="B156" s="107" t="s">
        <v>522</v>
      </c>
      <c r="C156" s="113"/>
      <c r="D156" s="113"/>
      <c r="E156" s="113"/>
      <c r="F156" s="113"/>
      <c r="G156" s="113"/>
      <c r="H156" s="113"/>
      <c r="I156" s="113"/>
      <c r="J156" s="113"/>
      <c r="K156" s="38"/>
    </row>
    <row r="157" spans="1:11" x14ac:dyDescent="0.25">
      <c r="A157" s="38"/>
      <c r="B157" s="108" t="s">
        <v>168</v>
      </c>
      <c r="C157" s="476">
        <v>0.27272727272727298</v>
      </c>
      <c r="D157" s="434"/>
      <c r="E157" s="113"/>
      <c r="F157" s="113"/>
      <c r="G157" s="113"/>
      <c r="H157" s="113"/>
      <c r="I157" s="113"/>
      <c r="J157" s="113"/>
      <c r="K157" s="38"/>
    </row>
    <row r="158" spans="1:11" x14ac:dyDescent="0.25">
      <c r="A158" s="38"/>
      <c r="B158" s="105" t="s">
        <v>169</v>
      </c>
      <c r="C158" s="476">
        <v>0.23140495867768598</v>
      </c>
      <c r="D158" s="129"/>
      <c r="E158" s="113"/>
      <c r="F158" s="113"/>
      <c r="G158" s="113"/>
      <c r="H158" s="113"/>
      <c r="I158" s="113"/>
      <c r="J158" s="113"/>
      <c r="K158" s="38"/>
    </row>
    <row r="159" spans="1:11" x14ac:dyDescent="0.25">
      <c r="A159" s="38"/>
      <c r="B159" s="105" t="s">
        <v>170</v>
      </c>
      <c r="C159" s="476">
        <v>0.495867768595041</v>
      </c>
      <c r="D159" s="129"/>
      <c r="E159" s="113"/>
      <c r="F159" s="113"/>
      <c r="G159" s="113"/>
      <c r="H159" s="113"/>
      <c r="I159" s="113"/>
      <c r="J159" s="113"/>
      <c r="K159" s="38"/>
    </row>
    <row r="160" spans="1:11" x14ac:dyDescent="0.25">
      <c r="A160" s="38"/>
      <c r="B160" s="105" t="s">
        <v>167</v>
      </c>
      <c r="C160" s="476">
        <v>0</v>
      </c>
      <c r="D160" s="113"/>
      <c r="E160" s="113"/>
      <c r="F160" s="113"/>
      <c r="G160" s="113"/>
      <c r="H160" s="113"/>
      <c r="I160" s="113"/>
      <c r="J160" s="113"/>
      <c r="K160" s="38"/>
    </row>
    <row r="161" spans="1:20" x14ac:dyDescent="0.25">
      <c r="A161" s="38"/>
      <c r="B161" s="479" t="s">
        <v>31</v>
      </c>
      <c r="C161" s="484">
        <v>0.01</v>
      </c>
      <c r="D161" s="113"/>
      <c r="E161" s="113"/>
      <c r="F161" s="113"/>
      <c r="G161" s="113"/>
      <c r="H161" s="113"/>
      <c r="I161" s="113"/>
      <c r="J161" s="113"/>
      <c r="K161" s="38"/>
    </row>
    <row r="162" spans="1:20" x14ac:dyDescent="0.25">
      <c r="A162" s="38"/>
      <c r="B162" s="490" t="s">
        <v>739</v>
      </c>
      <c r="C162" s="491"/>
      <c r="D162" s="113"/>
      <c r="E162" s="113"/>
      <c r="F162" s="113"/>
      <c r="G162" s="113"/>
      <c r="H162" s="113"/>
      <c r="I162" s="113"/>
      <c r="J162" s="113"/>
      <c r="K162" s="38"/>
    </row>
    <row r="163" spans="1:20" x14ac:dyDescent="0.25">
      <c r="A163" s="10" t="s">
        <v>280</v>
      </c>
      <c r="B163" s="78" t="s">
        <v>566</v>
      </c>
      <c r="C163" s="79"/>
      <c r="D163" s="79"/>
      <c r="E163" s="79"/>
      <c r="F163" s="79"/>
      <c r="G163" s="79"/>
      <c r="H163" s="79"/>
      <c r="I163" s="79"/>
      <c r="J163" s="79"/>
      <c r="K163" s="79"/>
      <c r="L163" s="79"/>
      <c r="M163" s="25"/>
      <c r="N163" s="25"/>
      <c r="O163" s="25"/>
      <c r="P163" s="25"/>
      <c r="Q163" s="25"/>
      <c r="R163" s="25"/>
      <c r="S163" s="25"/>
      <c r="T163" s="25"/>
    </row>
    <row r="164" spans="1:20" ht="30" x14ac:dyDescent="0.25">
      <c r="A164" s="25"/>
      <c r="B164" s="81"/>
      <c r="C164" s="264" t="s">
        <v>305</v>
      </c>
      <c r="D164" s="264" t="s">
        <v>306</v>
      </c>
      <c r="E164" s="264" t="s">
        <v>473</v>
      </c>
      <c r="F164" s="264" t="s">
        <v>474</v>
      </c>
      <c r="G164" s="264" t="s">
        <v>475</v>
      </c>
      <c r="H164" s="264" t="s">
        <v>702</v>
      </c>
      <c r="I164" s="264" t="s">
        <v>171</v>
      </c>
      <c r="J164" s="264" t="s">
        <v>31</v>
      </c>
      <c r="L164" s="79"/>
      <c r="M164" s="25"/>
      <c r="N164" s="25"/>
      <c r="O164" s="25"/>
      <c r="P164" s="25"/>
      <c r="Q164" s="25"/>
      <c r="R164" s="25"/>
      <c r="S164" s="25"/>
      <c r="T164" s="25"/>
    </row>
    <row r="165" spans="1:20" x14ac:dyDescent="0.25">
      <c r="A165" s="25"/>
      <c r="B165" s="81" t="s">
        <v>141</v>
      </c>
      <c r="C165" s="485"/>
      <c r="D165" s="485"/>
      <c r="E165" s="485"/>
      <c r="F165" s="485"/>
      <c r="G165" s="485"/>
      <c r="H165" s="485"/>
      <c r="I165" s="485">
        <v>2</v>
      </c>
      <c r="J165" s="485">
        <v>2</v>
      </c>
      <c r="L165" s="79"/>
      <c r="M165" s="25"/>
      <c r="N165" s="25"/>
      <c r="O165" s="25"/>
      <c r="P165" s="25"/>
      <c r="Q165" s="25"/>
      <c r="R165" s="25"/>
      <c r="S165" s="25"/>
      <c r="T165" s="25"/>
    </row>
    <row r="166" spans="1:20" x14ac:dyDescent="0.25">
      <c r="A166" s="25"/>
      <c r="B166" s="81" t="s">
        <v>142</v>
      </c>
      <c r="C166" s="485">
        <v>4</v>
      </c>
      <c r="D166" s="485">
        <v>9</v>
      </c>
      <c r="E166" s="485">
        <v>1</v>
      </c>
      <c r="F166" s="485">
        <v>15</v>
      </c>
      <c r="G166" s="485">
        <v>4</v>
      </c>
      <c r="H166" s="485"/>
      <c r="I166" s="485">
        <v>10</v>
      </c>
      <c r="J166" s="485">
        <v>43</v>
      </c>
      <c r="L166" s="79"/>
      <c r="M166" s="25"/>
      <c r="N166" s="25"/>
      <c r="O166" s="25"/>
      <c r="P166" s="25"/>
      <c r="Q166" s="25"/>
      <c r="R166" s="25"/>
      <c r="S166" s="25"/>
      <c r="T166" s="25"/>
    </row>
    <row r="167" spans="1:20" x14ac:dyDescent="0.25">
      <c r="A167" s="25"/>
      <c r="B167" s="81" t="s">
        <v>143</v>
      </c>
      <c r="C167" s="485">
        <v>27</v>
      </c>
      <c r="D167" s="485">
        <v>31</v>
      </c>
      <c r="E167" s="485">
        <v>13</v>
      </c>
      <c r="F167" s="485">
        <v>1</v>
      </c>
      <c r="G167" s="485">
        <v>17</v>
      </c>
      <c r="H167" s="485">
        <v>76</v>
      </c>
      <c r="I167" s="485">
        <v>19</v>
      </c>
      <c r="J167" s="485">
        <v>184</v>
      </c>
      <c r="L167" s="79"/>
      <c r="M167" s="25"/>
      <c r="N167" s="25"/>
      <c r="O167" s="25"/>
      <c r="P167" s="25"/>
      <c r="Q167" s="25"/>
      <c r="R167" s="25"/>
      <c r="S167" s="25"/>
      <c r="T167" s="25"/>
    </row>
    <row r="168" spans="1:20" x14ac:dyDescent="0.25">
      <c r="A168" s="25"/>
      <c r="B168" s="81" t="s">
        <v>144</v>
      </c>
      <c r="C168" s="485"/>
      <c r="D168" s="485"/>
      <c r="E168" s="485"/>
      <c r="F168" s="485"/>
      <c r="G168" s="485"/>
      <c r="H168" s="485"/>
      <c r="I168" s="485"/>
      <c r="J168" s="485">
        <v>0</v>
      </c>
      <c r="L168" s="79"/>
      <c r="M168" s="25"/>
      <c r="N168" s="25"/>
      <c r="O168" s="25"/>
      <c r="P168" s="25"/>
      <c r="Q168" s="25"/>
      <c r="R168" s="25"/>
      <c r="S168" s="25"/>
      <c r="T168" s="25"/>
    </row>
    <row r="169" spans="1:20" x14ac:dyDescent="0.25">
      <c r="A169" s="25"/>
      <c r="B169" s="81" t="s">
        <v>145</v>
      </c>
      <c r="C169" s="485"/>
      <c r="D169" s="485"/>
      <c r="E169" s="485"/>
      <c r="F169" s="485"/>
      <c r="G169" s="485"/>
      <c r="H169" s="485"/>
      <c r="I169" s="485"/>
      <c r="J169" s="485">
        <v>0</v>
      </c>
      <c r="L169" s="79"/>
      <c r="M169" s="25"/>
      <c r="N169" s="25"/>
      <c r="O169" s="25"/>
      <c r="P169" s="25"/>
      <c r="Q169" s="25"/>
      <c r="R169" s="25"/>
      <c r="S169" s="25"/>
      <c r="T169" s="25"/>
    </row>
    <row r="170" spans="1:20" x14ac:dyDescent="0.25">
      <c r="A170" s="25"/>
      <c r="B170" s="81" t="s">
        <v>146</v>
      </c>
      <c r="C170" s="485"/>
      <c r="D170" s="485"/>
      <c r="E170" s="485"/>
      <c r="F170" s="485"/>
      <c r="G170" s="485"/>
      <c r="H170" s="485"/>
      <c r="I170" s="485"/>
      <c r="J170" s="485">
        <v>0</v>
      </c>
      <c r="L170" s="79"/>
      <c r="M170" s="25"/>
      <c r="N170" s="25"/>
      <c r="O170" s="25"/>
      <c r="P170" s="25"/>
      <c r="Q170" s="25"/>
      <c r="R170" s="25"/>
      <c r="S170" s="25"/>
      <c r="T170" s="25"/>
    </row>
    <row r="171" spans="1:20" x14ac:dyDescent="0.25">
      <c r="A171" s="25"/>
      <c r="B171" s="81" t="s">
        <v>147</v>
      </c>
      <c r="C171" s="485"/>
      <c r="D171" s="485"/>
      <c r="E171" s="485"/>
      <c r="F171" s="485"/>
      <c r="G171" s="485"/>
      <c r="H171" s="485"/>
      <c r="I171" s="485"/>
      <c r="J171" s="485">
        <v>0</v>
      </c>
      <c r="L171" s="79"/>
      <c r="M171" s="25"/>
      <c r="N171" s="25"/>
      <c r="O171" s="25"/>
      <c r="P171" s="25"/>
      <c r="Q171" s="25"/>
      <c r="R171" s="25"/>
      <c r="S171" s="25"/>
      <c r="T171" s="25"/>
    </row>
    <row r="172" spans="1:20" x14ac:dyDescent="0.25">
      <c r="A172" s="25"/>
      <c r="B172" s="81" t="s">
        <v>148</v>
      </c>
      <c r="C172" s="485"/>
      <c r="D172" s="485"/>
      <c r="E172" s="485"/>
      <c r="F172" s="485"/>
      <c r="G172" s="485"/>
      <c r="H172" s="485"/>
      <c r="I172" s="485"/>
      <c r="J172" s="485">
        <v>0</v>
      </c>
      <c r="L172" s="79"/>
      <c r="M172" s="25"/>
      <c r="N172" s="25"/>
      <c r="O172" s="25"/>
      <c r="P172" s="25"/>
      <c r="Q172" s="25"/>
      <c r="R172" s="25"/>
      <c r="S172" s="25"/>
      <c r="T172" s="25"/>
    </row>
    <row r="173" spans="1:20" x14ac:dyDescent="0.25">
      <c r="A173" s="25"/>
      <c r="B173" s="482" t="s">
        <v>31</v>
      </c>
      <c r="C173" s="50">
        <v>31</v>
      </c>
      <c r="D173" s="50">
        <v>40</v>
      </c>
      <c r="E173" s="50">
        <v>14</v>
      </c>
      <c r="F173" s="50">
        <v>16</v>
      </c>
      <c r="G173" s="50">
        <v>21</v>
      </c>
      <c r="H173" s="50">
        <v>76</v>
      </c>
      <c r="I173" s="50">
        <v>31</v>
      </c>
      <c r="J173" s="50">
        <v>229</v>
      </c>
      <c r="L173" s="79"/>
      <c r="M173" s="25"/>
      <c r="N173" s="25"/>
      <c r="O173" s="25"/>
      <c r="P173" s="25"/>
      <c r="Q173" s="25"/>
      <c r="R173" s="25"/>
      <c r="S173" s="25"/>
      <c r="T173" s="25"/>
    </row>
    <row r="174" spans="1:20" x14ac:dyDescent="0.25">
      <c r="A174" s="25"/>
      <c r="B174" s="134"/>
      <c r="C174" s="111"/>
      <c r="D174" s="111"/>
      <c r="E174" s="111"/>
      <c r="F174" s="111"/>
      <c r="G174" s="111"/>
      <c r="H174" s="111"/>
      <c r="I174" s="111"/>
      <c r="J174" s="111"/>
      <c r="K174" s="111"/>
      <c r="L174" s="79"/>
      <c r="M174" s="25"/>
      <c r="N174" s="25"/>
      <c r="O174" s="25"/>
      <c r="P174" s="25"/>
      <c r="Q174" s="25"/>
      <c r="R174" s="25"/>
      <c r="S174" s="25"/>
      <c r="T174" s="25"/>
    </row>
    <row r="175" spans="1:20" x14ac:dyDescent="0.25">
      <c r="A175" s="25"/>
      <c r="B175" s="82"/>
      <c r="C175" s="79"/>
      <c r="D175" s="79"/>
      <c r="E175" s="79"/>
      <c r="F175" s="79"/>
      <c r="G175" s="79"/>
      <c r="H175" s="79"/>
      <c r="I175" s="79"/>
      <c r="J175" s="79"/>
      <c r="K175" s="79"/>
      <c r="L175" s="79"/>
      <c r="M175" s="25"/>
      <c r="N175" s="25"/>
      <c r="O175" s="25"/>
      <c r="P175" s="25"/>
      <c r="Q175" s="25"/>
      <c r="R175" s="25"/>
      <c r="S175" s="25"/>
      <c r="T175" s="25"/>
    </row>
    <row r="176" spans="1:20" x14ac:dyDescent="0.25">
      <c r="A176" s="10" t="s">
        <v>281</v>
      </c>
      <c r="B176" s="78" t="s">
        <v>573</v>
      </c>
      <c r="C176" s="79"/>
      <c r="D176" s="79"/>
      <c r="E176" s="79"/>
      <c r="F176" s="79"/>
      <c r="G176" s="79"/>
      <c r="H176" s="79"/>
      <c r="I176" s="79"/>
      <c r="J176" s="79"/>
      <c r="K176" s="79"/>
      <c r="L176" s="79"/>
      <c r="M176" s="25"/>
      <c r="N176" s="25"/>
      <c r="O176" s="25"/>
      <c r="P176" s="25"/>
      <c r="Q176" s="25"/>
      <c r="R176" s="25"/>
      <c r="S176" s="25"/>
      <c r="T176" s="25"/>
    </row>
    <row r="177" spans="1:20" ht="30" x14ac:dyDescent="0.25">
      <c r="A177" s="25"/>
      <c r="B177" s="81"/>
      <c r="C177" s="264" t="s">
        <v>305</v>
      </c>
      <c r="D177" s="264" t="s">
        <v>306</v>
      </c>
      <c r="E177" s="264" t="s">
        <v>473</v>
      </c>
      <c r="F177" s="264" t="s">
        <v>474</v>
      </c>
      <c r="G177" s="264" t="s">
        <v>475</v>
      </c>
      <c r="H177" s="264" t="s">
        <v>702</v>
      </c>
      <c r="I177" s="264" t="s">
        <v>171</v>
      </c>
      <c r="J177" s="264" t="s">
        <v>31</v>
      </c>
      <c r="L177" s="79"/>
      <c r="M177" s="25"/>
      <c r="N177" s="25"/>
      <c r="O177" s="25"/>
      <c r="P177" s="25"/>
      <c r="Q177" s="25"/>
      <c r="R177" s="25"/>
      <c r="S177" s="25"/>
      <c r="T177" s="25"/>
    </row>
    <row r="178" spans="1:20" x14ac:dyDescent="0.25">
      <c r="A178" s="25"/>
      <c r="B178" s="81" t="s">
        <v>141</v>
      </c>
      <c r="C178" s="476">
        <v>0</v>
      </c>
      <c r="D178" s="476">
        <v>0</v>
      </c>
      <c r="E178" s="476">
        <v>0</v>
      </c>
      <c r="F178" s="476">
        <v>0</v>
      </c>
      <c r="G178" s="476">
        <v>0</v>
      </c>
      <c r="H178" s="476">
        <v>0</v>
      </c>
      <c r="I178" s="476">
        <v>8.7336244541484694E-3</v>
      </c>
      <c r="J178" s="476">
        <v>8.7336244541484694E-3</v>
      </c>
      <c r="L178" s="79"/>
      <c r="M178" s="25"/>
      <c r="N178" s="25"/>
      <c r="O178" s="25"/>
      <c r="P178" s="25"/>
      <c r="Q178" s="25"/>
      <c r="R178" s="25"/>
      <c r="S178" s="25"/>
      <c r="T178" s="25"/>
    </row>
    <row r="179" spans="1:20" x14ac:dyDescent="0.25">
      <c r="A179" s="25"/>
      <c r="B179" s="81" t="s">
        <v>142</v>
      </c>
      <c r="C179" s="476">
        <v>1.7467248908296901E-2</v>
      </c>
      <c r="D179" s="476">
        <v>3.9301310043668096E-2</v>
      </c>
      <c r="E179" s="476">
        <v>4.3668122270742399E-3</v>
      </c>
      <c r="F179" s="476">
        <v>6.5502183406113496E-2</v>
      </c>
      <c r="G179" s="476">
        <v>1.7467248908296901E-2</v>
      </c>
      <c r="H179" s="476">
        <v>0</v>
      </c>
      <c r="I179" s="476">
        <v>4.3668122270742397E-2</v>
      </c>
      <c r="J179" s="476">
        <v>0.18777292576419202</v>
      </c>
      <c r="L179" s="79"/>
      <c r="M179" s="25"/>
      <c r="N179" s="25"/>
      <c r="O179" s="25"/>
      <c r="P179" s="25"/>
      <c r="Q179" s="25"/>
      <c r="R179" s="25"/>
      <c r="S179" s="25"/>
      <c r="T179" s="25"/>
    </row>
    <row r="180" spans="1:20" x14ac:dyDescent="0.25">
      <c r="A180" s="25"/>
      <c r="B180" s="81" t="s">
        <v>143</v>
      </c>
      <c r="C180" s="476">
        <v>0.117903930131004</v>
      </c>
      <c r="D180" s="476">
        <v>0.13537117903930102</v>
      </c>
      <c r="E180" s="476">
        <v>5.6768558951965094E-2</v>
      </c>
      <c r="F180" s="476">
        <v>4.3668122270742399E-3</v>
      </c>
      <c r="G180" s="476">
        <v>7.4235807860262001E-2</v>
      </c>
      <c r="H180" s="476">
        <v>0.33187772925764203</v>
      </c>
      <c r="I180" s="476">
        <v>8.2969432314410507E-2</v>
      </c>
      <c r="J180" s="476">
        <v>0.80349344978165871</v>
      </c>
      <c r="L180" s="79"/>
      <c r="M180" s="25"/>
      <c r="N180" s="25"/>
      <c r="O180" s="25"/>
      <c r="P180" s="25"/>
      <c r="Q180" s="25"/>
      <c r="R180" s="25"/>
      <c r="S180" s="25"/>
      <c r="T180" s="25"/>
    </row>
    <row r="181" spans="1:20" x14ac:dyDescent="0.25">
      <c r="A181" s="25"/>
      <c r="B181" s="81" t="s">
        <v>144</v>
      </c>
      <c r="C181" s="476">
        <v>0</v>
      </c>
      <c r="D181" s="476">
        <v>0</v>
      </c>
      <c r="E181" s="476">
        <v>0</v>
      </c>
      <c r="F181" s="476">
        <v>0</v>
      </c>
      <c r="G181" s="476">
        <v>0</v>
      </c>
      <c r="H181" s="476">
        <v>0</v>
      </c>
      <c r="I181" s="476">
        <v>0</v>
      </c>
      <c r="J181" s="476">
        <v>0</v>
      </c>
      <c r="L181" s="79"/>
      <c r="M181" s="25"/>
      <c r="N181" s="25"/>
      <c r="O181" s="25"/>
      <c r="P181" s="25"/>
      <c r="Q181" s="25"/>
      <c r="R181" s="25"/>
      <c r="S181" s="25"/>
      <c r="T181" s="25"/>
    </row>
    <row r="182" spans="1:20" x14ac:dyDescent="0.25">
      <c r="A182" s="25"/>
      <c r="B182" s="81" t="s">
        <v>145</v>
      </c>
      <c r="C182" s="476">
        <v>0</v>
      </c>
      <c r="D182" s="476">
        <v>0</v>
      </c>
      <c r="E182" s="476">
        <v>0</v>
      </c>
      <c r="F182" s="476">
        <v>0</v>
      </c>
      <c r="G182" s="476">
        <v>0</v>
      </c>
      <c r="H182" s="476">
        <v>0</v>
      </c>
      <c r="I182" s="476">
        <v>0</v>
      </c>
      <c r="J182" s="476">
        <v>0</v>
      </c>
      <c r="L182" s="79"/>
      <c r="M182" s="25"/>
      <c r="N182" s="25"/>
      <c r="O182" s="25"/>
      <c r="P182" s="25"/>
      <c r="Q182" s="25"/>
      <c r="R182" s="25"/>
      <c r="S182" s="25"/>
      <c r="T182" s="25"/>
    </row>
    <row r="183" spans="1:20" x14ac:dyDescent="0.25">
      <c r="A183" s="25"/>
      <c r="B183" s="81" t="s">
        <v>146</v>
      </c>
      <c r="C183" s="476">
        <v>0</v>
      </c>
      <c r="D183" s="476">
        <v>0</v>
      </c>
      <c r="E183" s="476">
        <v>0</v>
      </c>
      <c r="F183" s="476">
        <v>0</v>
      </c>
      <c r="G183" s="476">
        <v>0</v>
      </c>
      <c r="H183" s="476">
        <v>0</v>
      </c>
      <c r="I183" s="476">
        <v>0</v>
      </c>
      <c r="J183" s="476">
        <v>0</v>
      </c>
      <c r="L183" s="79"/>
      <c r="M183" s="25"/>
      <c r="N183" s="25"/>
      <c r="O183" s="25"/>
      <c r="P183" s="25"/>
      <c r="Q183" s="25"/>
      <c r="R183" s="25"/>
      <c r="S183" s="25"/>
      <c r="T183" s="25"/>
    </row>
    <row r="184" spans="1:20" x14ac:dyDescent="0.25">
      <c r="A184" s="25"/>
      <c r="B184" s="81" t="s">
        <v>147</v>
      </c>
      <c r="C184" s="476">
        <v>0</v>
      </c>
      <c r="D184" s="476">
        <v>0</v>
      </c>
      <c r="E184" s="476">
        <v>0</v>
      </c>
      <c r="F184" s="476">
        <v>0</v>
      </c>
      <c r="G184" s="476">
        <v>0</v>
      </c>
      <c r="H184" s="476">
        <v>0</v>
      </c>
      <c r="I184" s="476">
        <v>0</v>
      </c>
      <c r="J184" s="476">
        <v>0</v>
      </c>
      <c r="L184" s="79"/>
      <c r="M184" s="25"/>
      <c r="N184" s="25"/>
      <c r="O184" s="25"/>
      <c r="P184" s="25"/>
      <c r="Q184" s="25"/>
      <c r="R184" s="25"/>
      <c r="S184" s="25"/>
      <c r="T184" s="25"/>
    </row>
    <row r="185" spans="1:20" x14ac:dyDescent="0.25">
      <c r="A185" s="25"/>
      <c r="B185" s="81" t="s">
        <v>148</v>
      </c>
      <c r="C185" s="476">
        <v>0</v>
      </c>
      <c r="D185" s="476">
        <v>0</v>
      </c>
      <c r="E185" s="476">
        <v>0</v>
      </c>
      <c r="F185" s="476">
        <v>0</v>
      </c>
      <c r="G185" s="476">
        <v>0</v>
      </c>
      <c r="H185" s="476">
        <v>0</v>
      </c>
      <c r="I185" s="476">
        <v>0</v>
      </c>
      <c r="J185" s="476">
        <v>0</v>
      </c>
      <c r="L185" s="79"/>
      <c r="M185" s="25"/>
      <c r="N185" s="25"/>
      <c r="O185" s="25"/>
      <c r="P185" s="25"/>
      <c r="Q185" s="25"/>
      <c r="R185" s="25"/>
      <c r="S185" s="25"/>
      <c r="T185" s="25"/>
    </row>
    <row r="186" spans="1:20" x14ac:dyDescent="0.25">
      <c r="A186" s="25"/>
      <c r="B186" s="482" t="s">
        <v>31</v>
      </c>
      <c r="C186" s="484">
        <v>0.1353711790393009</v>
      </c>
      <c r="D186" s="484">
        <v>0.17467248908296909</v>
      </c>
      <c r="E186" s="484">
        <v>6.113537117903934E-2</v>
      </c>
      <c r="F186" s="484">
        <v>6.9868995633187742E-2</v>
      </c>
      <c r="G186" s="484">
        <v>9.1703056768558888E-2</v>
      </c>
      <c r="H186" s="484">
        <v>0.33187772925764203</v>
      </c>
      <c r="I186" s="484">
        <v>0.13537117903930138</v>
      </c>
      <c r="J186" s="484">
        <v>0.99999999999999933</v>
      </c>
      <c r="L186" s="79"/>
      <c r="M186" s="25"/>
      <c r="N186" s="25"/>
      <c r="O186" s="25"/>
      <c r="P186" s="25"/>
      <c r="Q186" s="25"/>
      <c r="R186" s="25"/>
      <c r="S186" s="25"/>
      <c r="T186" s="25"/>
    </row>
    <row r="187" spans="1:20" x14ac:dyDescent="0.25">
      <c r="A187" s="25"/>
      <c r="B187" s="134"/>
      <c r="C187" s="111"/>
      <c r="D187" s="111"/>
      <c r="E187" s="111"/>
      <c r="F187" s="111"/>
      <c r="G187" s="111"/>
      <c r="H187" s="111"/>
      <c r="I187" s="136"/>
      <c r="J187" s="136"/>
      <c r="K187" s="135"/>
      <c r="L187" s="79"/>
      <c r="M187" s="25"/>
      <c r="N187" s="25"/>
      <c r="O187" s="25"/>
      <c r="P187" s="25"/>
      <c r="Q187" s="25"/>
      <c r="R187" s="25"/>
      <c r="S187" s="25"/>
      <c r="T187" s="25"/>
    </row>
    <row r="188" spans="1:20" x14ac:dyDescent="0.25">
      <c r="A188" s="25"/>
      <c r="B188" s="82"/>
      <c r="C188" s="79"/>
      <c r="D188" s="79"/>
      <c r="E188" s="79"/>
      <c r="F188" s="79"/>
      <c r="G188" s="79"/>
      <c r="H188" s="79"/>
      <c r="I188" s="79"/>
      <c r="J188" s="79"/>
      <c r="K188" s="79"/>
      <c r="L188" s="79"/>
      <c r="M188" s="25"/>
      <c r="N188" s="25"/>
      <c r="O188" s="25"/>
      <c r="P188" s="25"/>
      <c r="Q188" s="25"/>
      <c r="R188" s="25"/>
      <c r="S188" s="25"/>
      <c r="T188" s="25"/>
    </row>
    <row r="189" spans="1:20" x14ac:dyDescent="0.25">
      <c r="A189" s="10" t="s">
        <v>282</v>
      </c>
      <c r="B189" s="78" t="s">
        <v>567</v>
      </c>
      <c r="C189" s="79"/>
      <c r="D189" s="79"/>
      <c r="E189" s="79"/>
      <c r="F189" s="79"/>
      <c r="G189" s="79"/>
      <c r="H189" s="79"/>
      <c r="I189" s="79"/>
      <c r="J189" s="79"/>
      <c r="K189" s="79"/>
      <c r="L189" s="79"/>
      <c r="M189" s="25"/>
      <c r="N189" s="25"/>
      <c r="O189" s="25"/>
      <c r="P189" s="25"/>
      <c r="Q189" s="25"/>
      <c r="R189" s="25"/>
      <c r="S189" s="25"/>
      <c r="T189" s="25"/>
    </row>
    <row r="190" spans="1:20" ht="30" x14ac:dyDescent="0.25">
      <c r="A190" s="25"/>
      <c r="B190" s="81"/>
      <c r="C190" s="264" t="s">
        <v>305</v>
      </c>
      <c r="D190" s="264" t="s">
        <v>306</v>
      </c>
      <c r="E190" s="264" t="s">
        <v>473</v>
      </c>
      <c r="F190" s="264" t="s">
        <v>474</v>
      </c>
      <c r="G190" s="264" t="s">
        <v>475</v>
      </c>
      <c r="H190" s="264" t="s">
        <v>702</v>
      </c>
      <c r="I190" s="264" t="s">
        <v>171</v>
      </c>
      <c r="J190" s="264" t="s">
        <v>31</v>
      </c>
      <c r="L190" s="79"/>
      <c r="M190" s="25"/>
      <c r="N190" s="25"/>
      <c r="O190" s="25"/>
      <c r="P190" s="25"/>
      <c r="Q190" s="25"/>
      <c r="R190" s="25"/>
      <c r="S190" s="25"/>
      <c r="T190" s="25"/>
    </row>
    <row r="191" spans="1:20" x14ac:dyDescent="0.25">
      <c r="A191" s="25"/>
      <c r="B191" s="81" t="s">
        <v>141</v>
      </c>
      <c r="C191" s="485"/>
      <c r="D191" s="485"/>
      <c r="E191" s="485"/>
      <c r="F191" s="485"/>
      <c r="G191" s="485"/>
      <c r="H191" s="485"/>
      <c r="I191" s="485"/>
      <c r="J191" s="485">
        <v>0</v>
      </c>
      <c r="L191" s="79"/>
      <c r="M191" s="25"/>
      <c r="N191" s="25"/>
      <c r="O191" s="25"/>
      <c r="P191" s="25"/>
      <c r="Q191" s="25"/>
      <c r="R191" s="25"/>
      <c r="S191" s="25"/>
      <c r="T191" s="25"/>
    </row>
    <row r="192" spans="1:20" x14ac:dyDescent="0.25">
      <c r="A192" s="25"/>
      <c r="B192" s="81" t="s">
        <v>142</v>
      </c>
      <c r="C192" s="485">
        <v>3</v>
      </c>
      <c r="D192" s="485">
        <v>3</v>
      </c>
      <c r="E192" s="485"/>
      <c r="F192" s="485">
        <v>4</v>
      </c>
      <c r="G192" s="485">
        <v>5</v>
      </c>
      <c r="H192" s="485">
        <v>1</v>
      </c>
      <c r="I192" s="485">
        <v>4</v>
      </c>
      <c r="J192" s="485">
        <v>20</v>
      </c>
      <c r="L192" s="79"/>
      <c r="M192" s="25"/>
      <c r="N192" s="25"/>
      <c r="O192" s="25"/>
      <c r="P192" s="25"/>
      <c r="Q192" s="25"/>
      <c r="R192" s="25"/>
      <c r="S192" s="25"/>
      <c r="T192" s="25"/>
    </row>
    <row r="193" spans="1:20" x14ac:dyDescent="0.25">
      <c r="A193" s="25"/>
      <c r="B193" s="81" t="s">
        <v>143</v>
      </c>
      <c r="C193" s="485">
        <v>11</v>
      </c>
      <c r="D193" s="485">
        <v>18</v>
      </c>
      <c r="E193" s="485">
        <v>9</v>
      </c>
      <c r="F193" s="485">
        <v>1</v>
      </c>
      <c r="G193" s="485">
        <v>9</v>
      </c>
      <c r="H193" s="485">
        <v>46</v>
      </c>
      <c r="I193" s="485">
        <v>7</v>
      </c>
      <c r="J193" s="485">
        <v>101</v>
      </c>
      <c r="L193" s="79"/>
      <c r="M193" s="25"/>
      <c r="N193" s="25"/>
      <c r="O193" s="25"/>
      <c r="P193" s="25"/>
      <c r="Q193" s="25"/>
      <c r="R193" s="25"/>
      <c r="S193" s="25"/>
      <c r="T193" s="25"/>
    </row>
    <row r="194" spans="1:20" x14ac:dyDescent="0.25">
      <c r="A194" s="25"/>
      <c r="B194" s="81" t="s">
        <v>144</v>
      </c>
      <c r="C194" s="485"/>
      <c r="D194" s="485"/>
      <c r="E194" s="485"/>
      <c r="F194" s="485"/>
      <c r="G194" s="485"/>
      <c r="H194" s="485"/>
      <c r="I194" s="485"/>
      <c r="J194" s="485">
        <v>0</v>
      </c>
      <c r="L194" s="79"/>
      <c r="M194" s="25"/>
      <c r="N194" s="25"/>
      <c r="O194" s="25"/>
      <c r="P194" s="25"/>
      <c r="Q194" s="25"/>
      <c r="R194" s="25"/>
      <c r="S194" s="25"/>
      <c r="T194" s="25"/>
    </row>
    <row r="195" spans="1:20" x14ac:dyDescent="0.25">
      <c r="A195" s="25"/>
      <c r="B195" s="81" t="s">
        <v>145</v>
      </c>
      <c r="C195" s="485"/>
      <c r="D195" s="485"/>
      <c r="E195" s="485"/>
      <c r="F195" s="485"/>
      <c r="G195" s="485"/>
      <c r="H195" s="485"/>
      <c r="I195" s="485"/>
      <c r="J195" s="485">
        <v>0</v>
      </c>
      <c r="L195" s="79"/>
      <c r="M195" s="25"/>
      <c r="N195" s="25"/>
      <c r="O195" s="25"/>
      <c r="P195" s="25"/>
      <c r="Q195" s="25"/>
      <c r="R195" s="25"/>
      <c r="S195" s="25"/>
      <c r="T195" s="25"/>
    </row>
    <row r="196" spans="1:20" x14ac:dyDescent="0.25">
      <c r="A196" s="25"/>
      <c r="B196" s="81" t="s">
        <v>146</v>
      </c>
      <c r="C196" s="485"/>
      <c r="D196" s="485"/>
      <c r="E196" s="485"/>
      <c r="F196" s="485"/>
      <c r="G196" s="485"/>
      <c r="H196" s="485"/>
      <c r="I196" s="485"/>
      <c r="J196" s="485">
        <v>0</v>
      </c>
      <c r="L196" s="79"/>
      <c r="M196" s="25"/>
      <c r="N196" s="25"/>
      <c r="O196" s="25"/>
      <c r="P196" s="25"/>
      <c r="Q196" s="25"/>
      <c r="R196" s="25"/>
      <c r="S196" s="25"/>
      <c r="T196" s="25"/>
    </row>
    <row r="197" spans="1:20" x14ac:dyDescent="0.25">
      <c r="A197" s="25"/>
      <c r="B197" s="81" t="s">
        <v>147</v>
      </c>
      <c r="C197" s="485"/>
      <c r="D197" s="485"/>
      <c r="E197" s="485"/>
      <c r="F197" s="485"/>
      <c r="G197" s="485"/>
      <c r="H197" s="485"/>
      <c r="I197" s="485"/>
      <c r="J197" s="485">
        <v>0</v>
      </c>
      <c r="L197" s="79"/>
      <c r="M197" s="25"/>
      <c r="N197" s="25"/>
      <c r="O197" s="25"/>
      <c r="P197" s="25"/>
      <c r="Q197" s="25"/>
      <c r="R197" s="25"/>
      <c r="S197" s="25"/>
      <c r="T197" s="25"/>
    </row>
    <row r="198" spans="1:20" x14ac:dyDescent="0.25">
      <c r="A198" s="25"/>
      <c r="B198" s="81" t="s">
        <v>148</v>
      </c>
      <c r="C198" s="485"/>
      <c r="D198" s="485"/>
      <c r="E198" s="485"/>
      <c r="F198" s="485"/>
      <c r="G198" s="485"/>
      <c r="H198" s="485"/>
      <c r="I198" s="485"/>
      <c r="J198" s="485">
        <v>0</v>
      </c>
      <c r="L198" s="79"/>
      <c r="M198" s="25"/>
      <c r="N198" s="25"/>
      <c r="O198" s="25"/>
      <c r="P198" s="25"/>
      <c r="Q198" s="25"/>
      <c r="R198" s="25"/>
      <c r="S198" s="25"/>
      <c r="T198" s="25"/>
    </row>
    <row r="199" spans="1:20" x14ac:dyDescent="0.25">
      <c r="A199" s="25"/>
      <c r="B199" s="482" t="s">
        <v>31</v>
      </c>
      <c r="C199" s="50">
        <v>14</v>
      </c>
      <c r="D199" s="50">
        <v>21</v>
      </c>
      <c r="E199" s="50">
        <v>9</v>
      </c>
      <c r="F199" s="50">
        <v>5</v>
      </c>
      <c r="G199" s="50">
        <v>14</v>
      </c>
      <c r="H199" s="50">
        <v>47</v>
      </c>
      <c r="I199" s="50">
        <v>11</v>
      </c>
      <c r="J199" s="50">
        <v>121</v>
      </c>
      <c r="L199" s="79"/>
      <c r="M199" s="25"/>
      <c r="N199" s="25"/>
      <c r="O199" s="25"/>
      <c r="P199" s="25"/>
      <c r="Q199" s="25"/>
      <c r="R199" s="25"/>
      <c r="S199" s="25"/>
      <c r="T199" s="25"/>
    </row>
    <row r="200" spans="1:20" x14ac:dyDescent="0.25">
      <c r="A200" s="25"/>
      <c r="B200" s="134"/>
      <c r="C200" s="111"/>
      <c r="D200" s="111"/>
      <c r="E200" s="111"/>
      <c r="F200" s="111"/>
      <c r="G200" s="111"/>
      <c r="H200" s="111"/>
      <c r="I200" s="111"/>
      <c r="J200" s="111"/>
      <c r="K200" s="111"/>
      <c r="L200" s="79"/>
      <c r="M200" s="25"/>
      <c r="N200" s="25"/>
      <c r="O200" s="25"/>
      <c r="P200" s="25"/>
      <c r="Q200" s="25"/>
      <c r="R200" s="25"/>
      <c r="S200" s="25"/>
      <c r="T200" s="25"/>
    </row>
    <row r="201" spans="1:20" x14ac:dyDescent="0.25">
      <c r="A201" s="25"/>
      <c r="B201" s="82"/>
      <c r="C201" s="79"/>
      <c r="D201" s="79"/>
      <c r="E201" s="79"/>
      <c r="F201" s="79"/>
      <c r="G201" s="79"/>
      <c r="H201" s="79"/>
      <c r="I201" s="79"/>
      <c r="J201" s="79"/>
      <c r="K201" s="79"/>
      <c r="L201" s="79"/>
      <c r="M201" s="25"/>
      <c r="N201" s="25"/>
      <c r="O201" s="25"/>
      <c r="P201" s="25"/>
      <c r="Q201" s="25"/>
      <c r="R201" s="25"/>
      <c r="S201" s="25"/>
      <c r="T201" s="25"/>
    </row>
    <row r="202" spans="1:20" x14ac:dyDescent="0.25">
      <c r="A202" s="10" t="s">
        <v>283</v>
      </c>
      <c r="B202" s="78" t="s">
        <v>568</v>
      </c>
      <c r="C202" s="79"/>
      <c r="D202" s="79"/>
      <c r="E202" s="79"/>
      <c r="F202" s="79"/>
      <c r="G202" s="79"/>
      <c r="H202" s="79"/>
      <c r="I202" s="79"/>
      <c r="J202" s="79"/>
      <c r="K202" s="79"/>
      <c r="L202" s="79"/>
      <c r="M202" s="25"/>
      <c r="N202" s="25"/>
      <c r="O202" s="25"/>
      <c r="P202" s="25"/>
      <c r="Q202" s="25"/>
      <c r="R202" s="25"/>
      <c r="S202" s="25"/>
      <c r="T202" s="25"/>
    </row>
    <row r="203" spans="1:20" ht="30" x14ac:dyDescent="0.25">
      <c r="A203" s="25"/>
      <c r="B203" s="81"/>
      <c r="C203" s="264" t="s">
        <v>305</v>
      </c>
      <c r="D203" s="264" t="s">
        <v>306</v>
      </c>
      <c r="E203" s="264" t="s">
        <v>473</v>
      </c>
      <c r="F203" s="264" t="s">
        <v>474</v>
      </c>
      <c r="G203" s="264" t="s">
        <v>475</v>
      </c>
      <c r="H203" s="264" t="s">
        <v>702</v>
      </c>
      <c r="I203" s="264" t="s">
        <v>171</v>
      </c>
      <c r="J203" s="264" t="s">
        <v>31</v>
      </c>
      <c r="L203" s="79"/>
      <c r="M203" s="25"/>
      <c r="N203" s="25"/>
      <c r="O203" s="25"/>
      <c r="P203" s="25"/>
      <c r="Q203" s="25"/>
      <c r="R203" s="25"/>
      <c r="S203" s="25"/>
      <c r="T203" s="25"/>
    </row>
    <row r="204" spans="1:20" x14ac:dyDescent="0.25">
      <c r="A204" s="25"/>
      <c r="B204" s="81" t="s">
        <v>141</v>
      </c>
      <c r="C204" s="476">
        <v>0</v>
      </c>
      <c r="D204" s="476">
        <v>0</v>
      </c>
      <c r="E204" s="476">
        <v>0</v>
      </c>
      <c r="F204" s="476">
        <v>0</v>
      </c>
      <c r="G204" s="476">
        <v>0</v>
      </c>
      <c r="H204" s="476">
        <v>0</v>
      </c>
      <c r="I204" s="476">
        <v>0</v>
      </c>
      <c r="J204" s="476">
        <v>0</v>
      </c>
      <c r="L204" s="79"/>
      <c r="M204" s="25"/>
      <c r="N204" s="25"/>
      <c r="O204" s="25"/>
      <c r="P204" s="25"/>
      <c r="Q204" s="25"/>
      <c r="R204" s="25"/>
      <c r="S204" s="25"/>
      <c r="T204" s="25"/>
    </row>
    <row r="205" spans="1:20" x14ac:dyDescent="0.25">
      <c r="A205" s="25"/>
      <c r="B205" s="81" t="s">
        <v>142</v>
      </c>
      <c r="C205" s="476">
        <v>2.4793388429752098E-2</v>
      </c>
      <c r="D205" s="476">
        <v>2.4793388429752098E-2</v>
      </c>
      <c r="E205" s="476">
        <v>0</v>
      </c>
      <c r="F205" s="476">
        <v>3.3057851239669402E-2</v>
      </c>
      <c r="G205" s="476">
        <v>4.1322314049586799E-2</v>
      </c>
      <c r="H205" s="476">
        <v>8.2644628099173608E-3</v>
      </c>
      <c r="I205" s="476">
        <v>3.3057851239669402E-2</v>
      </c>
      <c r="J205" s="476">
        <v>0.16528925619834717</v>
      </c>
      <c r="L205" s="79"/>
      <c r="M205" s="25"/>
      <c r="N205" s="25"/>
      <c r="O205" s="25"/>
      <c r="P205" s="25"/>
      <c r="Q205" s="25"/>
      <c r="R205" s="25"/>
      <c r="S205" s="25"/>
      <c r="T205" s="25"/>
    </row>
    <row r="206" spans="1:20" x14ac:dyDescent="0.25">
      <c r="A206" s="25"/>
      <c r="B206" s="81" t="s">
        <v>143</v>
      </c>
      <c r="C206" s="476">
        <v>9.0909090909090898E-2</v>
      </c>
      <c r="D206" s="476">
        <v>0.14876033057851201</v>
      </c>
      <c r="E206" s="476">
        <v>7.43801652892562E-2</v>
      </c>
      <c r="F206" s="476">
        <v>8.2644628099173608E-3</v>
      </c>
      <c r="G206" s="476">
        <v>7.43801652892562E-2</v>
      </c>
      <c r="H206" s="476">
        <v>0.38016528925619802</v>
      </c>
      <c r="I206" s="476">
        <v>5.7851239669421496E-2</v>
      </c>
      <c r="J206" s="476">
        <v>0.83471074380165222</v>
      </c>
      <c r="L206" s="79"/>
      <c r="M206" s="25"/>
      <c r="N206" s="25"/>
      <c r="O206" s="25"/>
      <c r="P206" s="25"/>
      <c r="Q206" s="25"/>
      <c r="R206" s="25"/>
      <c r="S206" s="25"/>
      <c r="T206" s="25"/>
    </row>
    <row r="207" spans="1:20" x14ac:dyDescent="0.25">
      <c r="A207" s="25"/>
      <c r="B207" s="81" t="s">
        <v>144</v>
      </c>
      <c r="C207" s="476">
        <v>0</v>
      </c>
      <c r="D207" s="476">
        <v>0</v>
      </c>
      <c r="E207" s="476">
        <v>0</v>
      </c>
      <c r="F207" s="476">
        <v>0</v>
      </c>
      <c r="G207" s="476">
        <v>0</v>
      </c>
      <c r="H207" s="476">
        <v>0</v>
      </c>
      <c r="I207" s="476">
        <v>0</v>
      </c>
      <c r="J207" s="476">
        <v>0</v>
      </c>
      <c r="L207" s="79"/>
      <c r="M207" s="25"/>
      <c r="N207" s="25"/>
      <c r="O207" s="25"/>
      <c r="P207" s="25"/>
      <c r="Q207" s="25"/>
      <c r="R207" s="25"/>
      <c r="S207" s="25"/>
      <c r="T207" s="25"/>
    </row>
    <row r="208" spans="1:20" x14ac:dyDescent="0.25">
      <c r="A208" s="25"/>
      <c r="B208" s="81" t="s">
        <v>145</v>
      </c>
      <c r="C208" s="476">
        <v>0</v>
      </c>
      <c r="D208" s="476">
        <v>0</v>
      </c>
      <c r="E208" s="476">
        <v>0</v>
      </c>
      <c r="F208" s="476">
        <v>0</v>
      </c>
      <c r="G208" s="476">
        <v>0</v>
      </c>
      <c r="H208" s="476">
        <v>0</v>
      </c>
      <c r="I208" s="476">
        <v>0</v>
      </c>
      <c r="J208" s="476">
        <v>0</v>
      </c>
      <c r="L208" s="79"/>
      <c r="M208" s="25"/>
      <c r="N208" s="25"/>
      <c r="O208" s="25"/>
      <c r="P208" s="25"/>
      <c r="Q208" s="25"/>
      <c r="R208" s="25"/>
      <c r="S208" s="25"/>
      <c r="T208" s="25"/>
    </row>
    <row r="209" spans="1:20" x14ac:dyDescent="0.25">
      <c r="A209" s="25"/>
      <c r="B209" s="81" t="s">
        <v>146</v>
      </c>
      <c r="C209" s="476">
        <v>0</v>
      </c>
      <c r="D209" s="476">
        <v>0</v>
      </c>
      <c r="E209" s="476">
        <v>0</v>
      </c>
      <c r="F209" s="476">
        <v>0</v>
      </c>
      <c r="G209" s="476">
        <v>0</v>
      </c>
      <c r="H209" s="476">
        <v>0</v>
      </c>
      <c r="I209" s="476">
        <v>0</v>
      </c>
      <c r="J209" s="476">
        <v>0</v>
      </c>
      <c r="L209" s="79"/>
      <c r="M209" s="25"/>
      <c r="N209" s="25"/>
      <c r="O209" s="25"/>
      <c r="P209" s="25"/>
      <c r="Q209" s="25"/>
      <c r="R209" s="25"/>
      <c r="S209" s="25"/>
      <c r="T209" s="25"/>
    </row>
    <row r="210" spans="1:20" x14ac:dyDescent="0.25">
      <c r="A210" s="25"/>
      <c r="B210" s="81" t="s">
        <v>147</v>
      </c>
      <c r="C210" s="476">
        <v>0</v>
      </c>
      <c r="D210" s="476">
        <v>0</v>
      </c>
      <c r="E210" s="476">
        <v>0</v>
      </c>
      <c r="F210" s="476">
        <v>0</v>
      </c>
      <c r="G210" s="476">
        <v>0</v>
      </c>
      <c r="H210" s="476">
        <v>0</v>
      </c>
      <c r="I210" s="476">
        <v>0</v>
      </c>
      <c r="J210" s="476">
        <v>0</v>
      </c>
      <c r="L210" s="79"/>
      <c r="M210" s="25"/>
      <c r="N210" s="25"/>
      <c r="O210" s="25"/>
      <c r="P210" s="25"/>
      <c r="Q210" s="25"/>
      <c r="R210" s="25"/>
      <c r="S210" s="25"/>
      <c r="T210" s="25"/>
    </row>
    <row r="211" spans="1:20" x14ac:dyDescent="0.25">
      <c r="A211" s="25"/>
      <c r="B211" s="81" t="s">
        <v>148</v>
      </c>
      <c r="C211" s="476">
        <v>0</v>
      </c>
      <c r="D211" s="476">
        <v>0</v>
      </c>
      <c r="E211" s="476">
        <v>0</v>
      </c>
      <c r="F211" s="476">
        <v>0</v>
      </c>
      <c r="G211" s="476">
        <v>0</v>
      </c>
      <c r="H211" s="476">
        <v>0</v>
      </c>
      <c r="I211" s="476">
        <v>0</v>
      </c>
      <c r="J211" s="476">
        <v>0</v>
      </c>
      <c r="L211" s="79"/>
      <c r="M211" s="25"/>
      <c r="N211" s="25"/>
      <c r="O211" s="25"/>
      <c r="P211" s="25"/>
      <c r="Q211" s="25"/>
      <c r="R211" s="25"/>
      <c r="S211" s="25"/>
      <c r="T211" s="25"/>
    </row>
    <row r="212" spans="1:20" x14ac:dyDescent="0.25">
      <c r="A212" s="25"/>
      <c r="B212" s="482" t="s">
        <v>31</v>
      </c>
      <c r="C212" s="484">
        <v>0.11570247933884299</v>
      </c>
      <c r="D212" s="484">
        <v>0.17355371900826413</v>
      </c>
      <c r="E212" s="484">
        <v>7.43801652892562E-2</v>
      </c>
      <c r="F212" s="484">
        <v>4.1322314049586764E-2</v>
      </c>
      <c r="G212" s="484">
        <v>0.11570247933884299</v>
      </c>
      <c r="H212" s="484">
        <v>0.38842975206611541</v>
      </c>
      <c r="I212" s="484">
        <v>9.0909090909090898E-2</v>
      </c>
      <c r="J212" s="484">
        <v>0.99999999999999944</v>
      </c>
      <c r="L212" s="79"/>
      <c r="M212" s="25"/>
      <c r="N212" s="25"/>
      <c r="O212" s="25"/>
      <c r="P212" s="25"/>
      <c r="Q212" s="25"/>
      <c r="R212" s="25"/>
      <c r="S212" s="25"/>
      <c r="T212" s="25"/>
    </row>
    <row r="213" spans="1:20" x14ac:dyDescent="0.25">
      <c r="A213" s="25"/>
      <c r="B213" s="134"/>
      <c r="C213" s="111"/>
      <c r="D213" s="111"/>
      <c r="E213" s="111"/>
      <c r="F213" s="111"/>
      <c r="G213" s="111"/>
      <c r="H213" s="111"/>
      <c r="I213" s="106"/>
      <c r="J213" s="106"/>
      <c r="K213" s="111"/>
      <c r="L213" s="79"/>
      <c r="M213" s="25"/>
      <c r="N213" s="25"/>
      <c r="O213" s="25"/>
      <c r="P213" s="25"/>
      <c r="Q213" s="25"/>
      <c r="R213" s="25"/>
      <c r="S213" s="25"/>
      <c r="T213" s="25"/>
    </row>
    <row r="214" spans="1:20" x14ac:dyDescent="0.25">
      <c r="A214" s="25"/>
      <c r="B214" s="82"/>
      <c r="C214" s="79"/>
      <c r="D214" s="79"/>
      <c r="E214" s="79"/>
      <c r="F214" s="79"/>
      <c r="G214" s="79"/>
      <c r="H214" s="79"/>
      <c r="I214" s="79"/>
      <c r="J214" s="79"/>
      <c r="K214" s="79"/>
      <c r="L214" s="79"/>
      <c r="M214" s="25"/>
      <c r="N214" s="25"/>
      <c r="O214" s="25"/>
      <c r="P214" s="25"/>
      <c r="Q214" s="25"/>
      <c r="R214" s="25"/>
      <c r="S214" s="25"/>
      <c r="T214" s="25"/>
    </row>
    <row r="215" spans="1:20" x14ac:dyDescent="0.25">
      <c r="A215" s="10" t="s">
        <v>284</v>
      </c>
      <c r="B215" s="78" t="s">
        <v>569</v>
      </c>
      <c r="C215" s="79"/>
      <c r="D215" s="79"/>
      <c r="E215" s="79"/>
      <c r="F215" s="79"/>
      <c r="G215" s="79"/>
      <c r="H215" s="79"/>
      <c r="I215" s="79"/>
      <c r="J215" s="79"/>
      <c r="K215" s="79"/>
      <c r="L215" s="79"/>
      <c r="M215" s="25"/>
      <c r="N215" s="25"/>
      <c r="O215" s="25"/>
      <c r="P215" s="25"/>
      <c r="Q215" s="25"/>
      <c r="R215" s="25"/>
      <c r="S215" s="25"/>
      <c r="T215" s="25"/>
    </row>
    <row r="216" spans="1:20" ht="30" x14ac:dyDescent="0.25">
      <c r="A216" s="25"/>
      <c r="B216" s="81"/>
      <c r="C216" s="264" t="s">
        <v>305</v>
      </c>
      <c r="D216" s="264" t="s">
        <v>306</v>
      </c>
      <c r="E216" s="264" t="s">
        <v>473</v>
      </c>
      <c r="F216" s="264" t="s">
        <v>474</v>
      </c>
      <c r="G216" s="264" t="s">
        <v>475</v>
      </c>
      <c r="H216" s="264" t="s">
        <v>702</v>
      </c>
      <c r="I216" s="264" t="s">
        <v>171</v>
      </c>
      <c r="J216" s="264" t="s">
        <v>31</v>
      </c>
      <c r="L216" s="79"/>
      <c r="M216" s="25"/>
      <c r="N216" s="25"/>
      <c r="O216" s="25"/>
      <c r="P216" s="25"/>
      <c r="Q216" s="25"/>
      <c r="R216" s="25"/>
      <c r="S216" s="25"/>
      <c r="T216" s="25"/>
    </row>
    <row r="217" spans="1:20" x14ac:dyDescent="0.25">
      <c r="A217" s="25"/>
      <c r="B217" s="81" t="s">
        <v>141</v>
      </c>
      <c r="C217" s="487"/>
      <c r="D217" s="487"/>
      <c r="E217" s="487"/>
      <c r="F217" s="487"/>
      <c r="G217" s="485"/>
      <c r="H217" s="487"/>
      <c r="I217" s="487"/>
      <c r="J217" s="487">
        <v>0</v>
      </c>
      <c r="L217" s="79"/>
      <c r="M217" s="25"/>
      <c r="N217" s="25"/>
      <c r="O217" s="25"/>
      <c r="P217" s="25"/>
      <c r="Q217" s="25"/>
      <c r="R217" s="25"/>
      <c r="S217" s="25"/>
      <c r="T217" s="25"/>
    </row>
    <row r="218" spans="1:20" x14ac:dyDescent="0.25">
      <c r="A218" s="25"/>
      <c r="B218" s="81" t="s">
        <v>142</v>
      </c>
      <c r="C218" s="486">
        <v>3.8559999999999999</v>
      </c>
      <c r="D218" s="486">
        <v>8.6760000000000002</v>
      </c>
      <c r="E218" s="486">
        <v>0.96399999999999997</v>
      </c>
      <c r="F218" s="486">
        <v>14.46</v>
      </c>
      <c r="G218" s="486">
        <v>3.8559999999999999</v>
      </c>
      <c r="H218" s="486"/>
      <c r="I218" s="486">
        <v>9.64</v>
      </c>
      <c r="J218" s="487">
        <v>41.452000000000005</v>
      </c>
      <c r="L218" s="79"/>
      <c r="M218" s="25"/>
      <c r="N218" s="25"/>
      <c r="O218" s="25"/>
      <c r="P218" s="25"/>
      <c r="Q218" s="25"/>
      <c r="R218" s="25"/>
      <c r="S218" s="25"/>
      <c r="T218" s="25"/>
    </row>
    <row r="219" spans="1:20" x14ac:dyDescent="0.25">
      <c r="A219" s="25"/>
      <c r="B219" s="81" t="s">
        <v>143</v>
      </c>
      <c r="C219" s="486">
        <v>29.021000000000001</v>
      </c>
      <c r="D219" s="486">
        <v>33.655999999999999</v>
      </c>
      <c r="E219" s="486">
        <v>14.148</v>
      </c>
      <c r="F219" s="486">
        <v>1.0720000000000001</v>
      </c>
      <c r="G219" s="486">
        <v>18.224</v>
      </c>
      <c r="H219" s="486">
        <v>81.471999999999994</v>
      </c>
      <c r="I219" s="486">
        <v>20.58</v>
      </c>
      <c r="J219" s="487">
        <v>198.173</v>
      </c>
      <c r="L219" s="79"/>
      <c r="M219" s="25"/>
      <c r="N219" s="25"/>
      <c r="O219" s="25"/>
      <c r="P219" s="25"/>
      <c r="Q219" s="25"/>
      <c r="R219" s="25"/>
      <c r="S219" s="25"/>
      <c r="T219" s="25"/>
    </row>
    <row r="220" spans="1:20" x14ac:dyDescent="0.25">
      <c r="A220" s="25"/>
      <c r="B220" s="81" t="s">
        <v>144</v>
      </c>
      <c r="C220" s="487"/>
      <c r="D220" s="487"/>
      <c r="E220" s="487"/>
      <c r="F220" s="487"/>
      <c r="G220" s="485"/>
      <c r="H220" s="487"/>
      <c r="I220" s="487"/>
      <c r="J220" s="487">
        <v>0</v>
      </c>
      <c r="L220" s="79"/>
      <c r="M220" s="25"/>
      <c r="N220" s="25"/>
      <c r="O220" s="25"/>
      <c r="P220" s="25"/>
      <c r="Q220" s="25"/>
      <c r="R220" s="25"/>
      <c r="S220" s="25"/>
      <c r="T220" s="25"/>
    </row>
    <row r="221" spans="1:20" x14ac:dyDescent="0.25">
      <c r="A221" s="25"/>
      <c r="B221" s="81" t="s">
        <v>145</v>
      </c>
      <c r="C221" s="487"/>
      <c r="D221" s="487"/>
      <c r="E221" s="487"/>
      <c r="F221" s="487"/>
      <c r="G221" s="485"/>
      <c r="H221" s="487"/>
      <c r="I221" s="487"/>
      <c r="J221" s="487">
        <v>0</v>
      </c>
      <c r="L221" s="79"/>
      <c r="M221" s="25"/>
      <c r="N221" s="25"/>
      <c r="O221" s="25"/>
      <c r="P221" s="25"/>
      <c r="Q221" s="25"/>
      <c r="R221" s="25"/>
      <c r="S221" s="25"/>
      <c r="T221" s="25"/>
    </row>
    <row r="222" spans="1:20" x14ac:dyDescent="0.25">
      <c r="A222" s="25"/>
      <c r="B222" s="81" t="s">
        <v>146</v>
      </c>
      <c r="C222" s="487"/>
      <c r="D222" s="487"/>
      <c r="E222" s="487"/>
      <c r="F222" s="487"/>
      <c r="G222" s="485"/>
      <c r="H222" s="487"/>
      <c r="I222" s="487"/>
      <c r="J222" s="487">
        <v>0</v>
      </c>
      <c r="L222" s="79"/>
      <c r="M222" s="25"/>
      <c r="N222" s="25"/>
      <c r="O222" s="25"/>
      <c r="P222" s="25"/>
      <c r="Q222" s="25"/>
      <c r="R222" s="25"/>
      <c r="S222" s="25"/>
      <c r="T222" s="25"/>
    </row>
    <row r="223" spans="1:20" x14ac:dyDescent="0.25">
      <c r="A223" s="25"/>
      <c r="B223" s="81" t="s">
        <v>147</v>
      </c>
      <c r="C223" s="487"/>
      <c r="D223" s="487"/>
      <c r="E223" s="487"/>
      <c r="F223" s="487"/>
      <c r="G223" s="485"/>
      <c r="H223" s="487"/>
      <c r="I223" s="487"/>
      <c r="J223" s="487">
        <v>0</v>
      </c>
      <c r="L223" s="79"/>
      <c r="M223" s="25"/>
      <c r="N223" s="25"/>
      <c r="O223" s="25"/>
      <c r="P223" s="25"/>
      <c r="Q223" s="25"/>
      <c r="R223" s="25"/>
      <c r="S223" s="25"/>
      <c r="T223" s="25"/>
    </row>
    <row r="224" spans="1:20" x14ac:dyDescent="0.25">
      <c r="A224" s="25"/>
      <c r="B224" s="81" t="s">
        <v>148</v>
      </c>
      <c r="C224" s="487"/>
      <c r="D224" s="487"/>
      <c r="E224" s="487"/>
      <c r="F224" s="487"/>
      <c r="G224" s="485"/>
      <c r="H224" s="487"/>
      <c r="I224" s="487"/>
      <c r="J224" s="487">
        <v>0</v>
      </c>
      <c r="L224" s="79"/>
      <c r="M224" s="25"/>
      <c r="N224" s="25"/>
      <c r="O224" s="25"/>
      <c r="P224" s="25"/>
      <c r="Q224" s="25"/>
      <c r="R224" s="25"/>
      <c r="S224" s="25"/>
      <c r="T224" s="25"/>
    </row>
    <row r="225" spans="1:20" x14ac:dyDescent="0.25">
      <c r="A225" s="25"/>
      <c r="B225" s="81" t="s">
        <v>31</v>
      </c>
      <c r="C225" s="488">
        <v>32.877000000000002</v>
      </c>
      <c r="D225" s="488">
        <v>42.332000000000001</v>
      </c>
      <c r="E225" s="488">
        <v>15.112</v>
      </c>
      <c r="F225" s="488">
        <v>15.532</v>
      </c>
      <c r="G225" s="488">
        <v>22.08</v>
      </c>
      <c r="H225" s="488">
        <v>81.471999999999994</v>
      </c>
      <c r="I225" s="488">
        <v>30.22</v>
      </c>
      <c r="J225" s="489">
        <v>239.62499999999997</v>
      </c>
      <c r="L225" s="79"/>
      <c r="M225" s="25"/>
      <c r="N225" s="25"/>
      <c r="O225" s="25"/>
      <c r="P225" s="25"/>
      <c r="Q225" s="25"/>
      <c r="R225" s="25"/>
      <c r="S225" s="25"/>
      <c r="T225" s="25"/>
    </row>
    <row r="226" spans="1:20" x14ac:dyDescent="0.25">
      <c r="A226" s="25"/>
      <c r="B226" s="134"/>
      <c r="C226" s="136"/>
      <c r="D226" s="136"/>
      <c r="E226" s="136"/>
      <c r="F226" s="136"/>
      <c r="G226" s="136"/>
      <c r="H226" s="111"/>
      <c r="I226" s="136"/>
      <c r="J226" s="136"/>
      <c r="K226" s="136"/>
      <c r="L226" s="79"/>
      <c r="M226" s="25"/>
      <c r="N226" s="25"/>
      <c r="O226" s="25"/>
      <c r="P226" s="25"/>
      <c r="Q226" s="25"/>
      <c r="R226" s="25"/>
      <c r="S226" s="25"/>
      <c r="T226" s="25"/>
    </row>
    <row r="227" spans="1:20" x14ac:dyDescent="0.25">
      <c r="A227" s="25"/>
      <c r="B227" s="82"/>
      <c r="C227" s="79"/>
      <c r="D227" s="79"/>
      <c r="E227" s="79"/>
      <c r="F227" s="79"/>
      <c r="G227" s="79"/>
      <c r="H227" s="79"/>
      <c r="I227" s="79"/>
      <c r="J227" s="79"/>
      <c r="K227" s="79"/>
      <c r="L227" s="79"/>
      <c r="M227" s="25"/>
      <c r="N227" s="25"/>
      <c r="O227" s="25"/>
      <c r="P227" s="25"/>
      <c r="Q227" s="25"/>
      <c r="R227" s="25"/>
      <c r="S227" s="25"/>
      <c r="T227" s="25"/>
    </row>
    <row r="228" spans="1:20" x14ac:dyDescent="0.25">
      <c r="A228" s="10" t="s">
        <v>285</v>
      </c>
      <c r="B228" s="78" t="s">
        <v>570</v>
      </c>
      <c r="C228" s="79"/>
      <c r="D228" s="79"/>
      <c r="E228" s="79"/>
      <c r="F228" s="79"/>
      <c r="G228" s="79"/>
      <c r="H228" s="79"/>
      <c r="I228" s="79"/>
      <c r="J228" s="79"/>
      <c r="K228" s="79"/>
      <c r="L228" s="79"/>
      <c r="M228" s="25"/>
      <c r="N228" s="25"/>
      <c r="O228" s="25"/>
      <c r="P228" s="25"/>
      <c r="Q228" s="25"/>
      <c r="R228" s="25"/>
      <c r="S228" s="25"/>
      <c r="T228" s="25"/>
    </row>
    <row r="229" spans="1:20" ht="30" x14ac:dyDescent="0.25">
      <c r="A229" s="25"/>
      <c r="B229" s="81"/>
      <c r="C229" s="264" t="s">
        <v>305</v>
      </c>
      <c r="D229" s="264" t="s">
        <v>306</v>
      </c>
      <c r="E229" s="264" t="s">
        <v>473</v>
      </c>
      <c r="F229" s="264" t="s">
        <v>474</v>
      </c>
      <c r="G229" s="264" t="s">
        <v>475</v>
      </c>
      <c r="H229" s="264" t="s">
        <v>702</v>
      </c>
      <c r="I229" s="264" t="s">
        <v>171</v>
      </c>
      <c r="J229" s="264" t="s">
        <v>31</v>
      </c>
      <c r="L229" s="79"/>
      <c r="M229" s="25"/>
      <c r="N229" s="25"/>
      <c r="O229" s="25"/>
      <c r="P229" s="25"/>
      <c r="Q229" s="25"/>
      <c r="R229" s="25"/>
      <c r="S229" s="25"/>
      <c r="T229" s="25"/>
    </row>
    <row r="230" spans="1:20" x14ac:dyDescent="0.25">
      <c r="A230" s="25"/>
      <c r="B230" s="81" t="s">
        <v>141</v>
      </c>
      <c r="C230" s="476">
        <v>0</v>
      </c>
      <c r="D230" s="476">
        <v>0</v>
      </c>
      <c r="E230" s="476">
        <v>0</v>
      </c>
      <c r="F230" s="476">
        <v>0</v>
      </c>
      <c r="G230" s="476">
        <v>0</v>
      </c>
      <c r="H230" s="476">
        <v>0</v>
      </c>
      <c r="I230" s="476">
        <v>0</v>
      </c>
      <c r="J230" s="476">
        <v>0</v>
      </c>
      <c r="L230" s="79"/>
      <c r="M230" s="25"/>
      <c r="N230" s="25"/>
      <c r="O230" s="25"/>
      <c r="P230" s="25"/>
      <c r="Q230" s="25"/>
      <c r="R230" s="25"/>
      <c r="S230" s="25"/>
      <c r="T230" s="25"/>
    </row>
    <row r="231" spans="1:20" x14ac:dyDescent="0.25">
      <c r="A231" s="25"/>
      <c r="B231" s="81" t="s">
        <v>142</v>
      </c>
      <c r="C231" s="476">
        <v>1.6091810119979101E-2</v>
      </c>
      <c r="D231" s="476">
        <v>3.6206572769953101E-2</v>
      </c>
      <c r="E231" s="476">
        <v>4.0229525299947796E-3</v>
      </c>
      <c r="F231" s="476">
        <v>6.0344287949921797E-2</v>
      </c>
      <c r="G231" s="476">
        <v>1.6091810119979101E-2</v>
      </c>
      <c r="H231" s="476">
        <v>0</v>
      </c>
      <c r="I231" s="476">
        <v>4.0229525299947798E-2</v>
      </c>
      <c r="J231" s="476">
        <v>0.17298695878977569</v>
      </c>
      <c r="L231" s="79"/>
      <c r="M231" s="25"/>
      <c r="N231" s="25"/>
      <c r="O231" s="25"/>
      <c r="P231" s="25"/>
      <c r="Q231" s="25"/>
      <c r="R231" s="25"/>
      <c r="S231" s="25"/>
      <c r="T231" s="25"/>
    </row>
    <row r="232" spans="1:20" x14ac:dyDescent="0.25">
      <c r="A232" s="25"/>
      <c r="B232" s="81" t="s">
        <v>143</v>
      </c>
      <c r="C232" s="476">
        <v>0.121110067814293</v>
      </c>
      <c r="D232" s="476">
        <v>0.14045279081898798</v>
      </c>
      <c r="E232" s="476">
        <v>5.9042253521126797E-2</v>
      </c>
      <c r="F232" s="476">
        <v>4.4736567553468999E-3</v>
      </c>
      <c r="G232" s="476">
        <v>7.6052164840897205E-2</v>
      </c>
      <c r="H232" s="476">
        <v>0.33999791340636398</v>
      </c>
      <c r="I232" s="476">
        <v>8.5884194053208102E-2</v>
      </c>
      <c r="J232" s="476">
        <v>0.82701304121022401</v>
      </c>
      <c r="K232" s="68">
        <v>100</v>
      </c>
      <c r="L232" s="79"/>
      <c r="M232" s="25"/>
      <c r="N232" s="25"/>
      <c r="O232" s="25"/>
      <c r="P232" s="25"/>
      <c r="Q232" s="25"/>
      <c r="R232" s="25"/>
      <c r="S232" s="25"/>
      <c r="T232" s="25"/>
    </row>
    <row r="233" spans="1:20" x14ac:dyDescent="0.25">
      <c r="A233" s="25"/>
      <c r="B233" s="81" t="s">
        <v>144</v>
      </c>
      <c r="C233" s="476">
        <v>0</v>
      </c>
      <c r="D233" s="476">
        <v>0</v>
      </c>
      <c r="E233" s="476">
        <v>0</v>
      </c>
      <c r="F233" s="476">
        <v>0</v>
      </c>
      <c r="G233" s="476">
        <v>0</v>
      </c>
      <c r="H233" s="476">
        <v>0</v>
      </c>
      <c r="I233" s="476">
        <v>0</v>
      </c>
      <c r="J233" s="476">
        <v>0</v>
      </c>
      <c r="L233" s="79"/>
      <c r="M233" s="25"/>
      <c r="N233" s="25"/>
      <c r="O233" s="25"/>
      <c r="P233" s="25"/>
      <c r="Q233" s="25"/>
      <c r="R233" s="25"/>
      <c r="S233" s="25"/>
      <c r="T233" s="25"/>
    </row>
    <row r="234" spans="1:20" x14ac:dyDescent="0.25">
      <c r="A234" s="25"/>
      <c r="B234" s="81" t="s">
        <v>145</v>
      </c>
      <c r="C234" s="476">
        <v>0</v>
      </c>
      <c r="D234" s="476">
        <v>0</v>
      </c>
      <c r="E234" s="476">
        <v>0</v>
      </c>
      <c r="F234" s="476">
        <v>0</v>
      </c>
      <c r="G234" s="476">
        <v>0</v>
      </c>
      <c r="H234" s="476">
        <v>0</v>
      </c>
      <c r="I234" s="476">
        <v>0</v>
      </c>
      <c r="J234" s="476">
        <v>0</v>
      </c>
      <c r="L234" s="79"/>
      <c r="M234" s="25"/>
      <c r="N234" s="25"/>
      <c r="O234" s="25"/>
      <c r="P234" s="25"/>
      <c r="Q234" s="25"/>
      <c r="R234" s="25"/>
      <c r="S234" s="25"/>
      <c r="T234" s="25"/>
    </row>
    <row r="235" spans="1:20" x14ac:dyDescent="0.25">
      <c r="A235" s="25"/>
      <c r="B235" s="81" t="s">
        <v>146</v>
      </c>
      <c r="C235" s="476">
        <v>0</v>
      </c>
      <c r="D235" s="476">
        <v>0</v>
      </c>
      <c r="E235" s="476">
        <v>0</v>
      </c>
      <c r="F235" s="476">
        <v>0</v>
      </c>
      <c r="G235" s="476">
        <v>0</v>
      </c>
      <c r="H235" s="476">
        <v>0</v>
      </c>
      <c r="I235" s="476">
        <v>0</v>
      </c>
      <c r="J235" s="476">
        <v>0</v>
      </c>
      <c r="L235" s="79"/>
      <c r="M235" s="25"/>
      <c r="N235" s="25"/>
      <c r="O235" s="25"/>
      <c r="P235" s="25"/>
      <c r="Q235" s="25"/>
      <c r="R235" s="25"/>
      <c r="S235" s="25"/>
      <c r="T235" s="25"/>
    </row>
    <row r="236" spans="1:20" x14ac:dyDescent="0.25">
      <c r="A236" s="25"/>
      <c r="B236" s="81" t="s">
        <v>147</v>
      </c>
      <c r="C236" s="476">
        <v>0</v>
      </c>
      <c r="D236" s="476">
        <v>0</v>
      </c>
      <c r="E236" s="476">
        <v>0</v>
      </c>
      <c r="F236" s="476">
        <v>0</v>
      </c>
      <c r="G236" s="476">
        <v>0</v>
      </c>
      <c r="H236" s="476">
        <v>0</v>
      </c>
      <c r="I236" s="476">
        <v>0</v>
      </c>
      <c r="J236" s="476">
        <v>0</v>
      </c>
      <c r="L236" s="79"/>
      <c r="M236" s="25"/>
      <c r="N236" s="25"/>
      <c r="O236" s="25"/>
      <c r="P236" s="25"/>
      <c r="Q236" s="25"/>
      <c r="R236" s="25"/>
      <c r="S236" s="25"/>
      <c r="T236" s="25"/>
    </row>
    <row r="237" spans="1:20" x14ac:dyDescent="0.25">
      <c r="A237" s="25"/>
      <c r="B237" s="81" t="s">
        <v>148</v>
      </c>
      <c r="C237" s="476">
        <v>0</v>
      </c>
      <c r="D237" s="476">
        <v>0</v>
      </c>
      <c r="E237" s="476">
        <v>0</v>
      </c>
      <c r="F237" s="476">
        <v>0</v>
      </c>
      <c r="G237" s="476">
        <v>0</v>
      </c>
      <c r="H237" s="476">
        <v>0</v>
      </c>
      <c r="I237" s="476">
        <v>0</v>
      </c>
      <c r="J237" s="476">
        <v>0</v>
      </c>
      <c r="L237" s="79"/>
      <c r="M237" s="25"/>
      <c r="N237" s="25"/>
      <c r="O237" s="25"/>
      <c r="P237" s="25"/>
      <c r="Q237" s="25"/>
      <c r="R237" s="25"/>
      <c r="S237" s="25"/>
      <c r="T237" s="25"/>
    </row>
    <row r="238" spans="1:20" x14ac:dyDescent="0.25">
      <c r="A238" s="25"/>
      <c r="B238" s="482" t="s">
        <v>31</v>
      </c>
      <c r="C238" s="484">
        <v>0.1372018779342721</v>
      </c>
      <c r="D238" s="484">
        <v>0.17665936358894108</v>
      </c>
      <c r="E238" s="484">
        <v>6.3065206051121578E-2</v>
      </c>
      <c r="F238" s="484">
        <v>6.4817944705268693E-2</v>
      </c>
      <c r="G238" s="484">
        <v>9.2143974960876299E-2</v>
      </c>
      <c r="H238" s="484">
        <v>0.33999791340636398</v>
      </c>
      <c r="I238" s="484">
        <v>0.12611371935315588</v>
      </c>
      <c r="J238" s="484">
        <v>0.99999999999999956</v>
      </c>
      <c r="L238" s="79"/>
      <c r="M238" s="25"/>
      <c r="N238" s="25"/>
      <c r="O238" s="25"/>
      <c r="P238" s="25"/>
      <c r="Q238" s="25"/>
      <c r="R238" s="25"/>
      <c r="S238" s="25"/>
      <c r="T238" s="25"/>
    </row>
    <row r="239" spans="1:20" x14ac:dyDescent="0.25">
      <c r="A239" s="25"/>
      <c r="B239" s="134"/>
      <c r="C239" s="111"/>
      <c r="D239" s="111"/>
      <c r="E239" s="111"/>
      <c r="F239" s="111"/>
      <c r="G239" s="111"/>
      <c r="H239" s="111"/>
      <c r="I239" s="136"/>
      <c r="J239" s="136"/>
      <c r="K239" s="111"/>
      <c r="L239" s="79"/>
      <c r="M239" s="25"/>
      <c r="N239" s="25"/>
      <c r="O239" s="25"/>
      <c r="P239" s="25"/>
      <c r="Q239" s="25"/>
      <c r="R239" s="25"/>
      <c r="S239" s="25"/>
      <c r="T239" s="25"/>
    </row>
    <row r="240" spans="1:20" x14ac:dyDescent="0.25">
      <c r="A240" s="25"/>
      <c r="B240" s="82"/>
      <c r="C240" s="79"/>
      <c r="D240" s="79"/>
      <c r="E240" s="79"/>
      <c r="F240" s="79"/>
      <c r="G240" s="79"/>
      <c r="H240" s="79"/>
      <c r="I240" s="79"/>
      <c r="J240" s="79"/>
      <c r="K240" s="79"/>
      <c r="L240" s="79"/>
      <c r="M240" s="25"/>
      <c r="N240" s="25"/>
      <c r="O240" s="25"/>
      <c r="P240" s="25"/>
      <c r="Q240" s="25"/>
      <c r="R240" s="25"/>
      <c r="S240" s="25"/>
      <c r="T240" s="25"/>
    </row>
    <row r="241" spans="1:20" x14ac:dyDescent="0.25">
      <c r="A241" s="10" t="s">
        <v>286</v>
      </c>
      <c r="B241" s="78" t="s">
        <v>571</v>
      </c>
      <c r="C241" s="79"/>
      <c r="D241" s="79"/>
      <c r="E241" s="79"/>
      <c r="F241" s="79"/>
      <c r="G241" s="79"/>
      <c r="H241" s="79"/>
      <c r="I241" s="79"/>
      <c r="J241" s="79"/>
      <c r="K241" s="79"/>
      <c r="L241" s="79"/>
      <c r="M241" s="25"/>
      <c r="N241" s="25"/>
      <c r="O241" s="25"/>
      <c r="P241" s="25"/>
      <c r="Q241" s="25"/>
      <c r="R241" s="25"/>
      <c r="S241" s="25"/>
      <c r="T241" s="25"/>
    </row>
    <row r="242" spans="1:20" ht="30" x14ac:dyDescent="0.25">
      <c r="A242" s="25"/>
      <c r="B242" s="81"/>
      <c r="C242" s="264" t="s">
        <v>305</v>
      </c>
      <c r="D242" s="264" t="s">
        <v>306</v>
      </c>
      <c r="E242" s="264" t="s">
        <v>473</v>
      </c>
      <c r="F242" s="264" t="s">
        <v>474</v>
      </c>
      <c r="G242" s="264" t="s">
        <v>475</v>
      </c>
      <c r="H242" s="264" t="s">
        <v>702</v>
      </c>
      <c r="I242" s="264" t="s">
        <v>171</v>
      </c>
      <c r="J242" s="264" t="s">
        <v>31</v>
      </c>
      <c r="L242" s="79"/>
      <c r="M242" s="25"/>
      <c r="N242" s="25"/>
      <c r="O242" s="25"/>
      <c r="P242" s="25"/>
      <c r="Q242" s="25"/>
      <c r="R242" s="25"/>
      <c r="S242" s="25"/>
      <c r="T242" s="25"/>
    </row>
    <row r="243" spans="1:20" x14ac:dyDescent="0.25">
      <c r="A243" s="25"/>
      <c r="B243" s="81" t="s">
        <v>141</v>
      </c>
      <c r="C243" s="485"/>
      <c r="D243" s="485"/>
      <c r="E243" s="486"/>
      <c r="F243" s="485"/>
      <c r="G243" s="485"/>
      <c r="H243" s="485"/>
      <c r="I243" s="485"/>
      <c r="J243" s="486">
        <v>0</v>
      </c>
      <c r="L243" s="79"/>
      <c r="M243" s="25"/>
      <c r="N243" s="25"/>
      <c r="O243" s="25"/>
      <c r="P243" s="25"/>
      <c r="Q243" s="25"/>
      <c r="R243" s="25"/>
      <c r="S243" s="25"/>
      <c r="T243" s="25"/>
    </row>
    <row r="244" spans="1:20" x14ac:dyDescent="0.25">
      <c r="A244" s="25"/>
      <c r="B244" s="81" t="s">
        <v>142</v>
      </c>
      <c r="C244" s="486">
        <v>2.8919999999999999</v>
      </c>
      <c r="D244" s="486">
        <v>2.8919999999999999</v>
      </c>
      <c r="E244" s="485"/>
      <c r="F244" s="486">
        <v>3.8559999999999999</v>
      </c>
      <c r="G244" s="486">
        <v>4.82</v>
      </c>
      <c r="H244" s="486">
        <v>0.96399999999999997</v>
      </c>
      <c r="I244" s="486">
        <v>3.8559999999999999</v>
      </c>
      <c r="J244" s="486">
        <v>19.28</v>
      </c>
      <c r="L244" s="79"/>
      <c r="M244" s="25"/>
      <c r="N244" s="25"/>
      <c r="O244" s="25"/>
      <c r="P244" s="25"/>
      <c r="Q244" s="25"/>
      <c r="R244" s="25"/>
      <c r="S244" s="25"/>
      <c r="T244" s="25"/>
    </row>
    <row r="245" spans="1:20" x14ac:dyDescent="0.25">
      <c r="A245" s="25"/>
      <c r="B245" s="81" t="s">
        <v>143</v>
      </c>
      <c r="C245" s="486">
        <v>11.792</v>
      </c>
      <c r="D245" s="486">
        <v>19.507999999999999</v>
      </c>
      <c r="E245" s="486">
        <v>9.86</v>
      </c>
      <c r="F245" s="486">
        <v>1.0720000000000001</v>
      </c>
      <c r="G245" s="486">
        <v>9.6479999999999997</v>
      </c>
      <c r="H245" s="486">
        <v>49.311999999999998</v>
      </c>
      <c r="I245" s="486">
        <v>7.5810000000000004</v>
      </c>
      <c r="J245" s="486">
        <v>108.773</v>
      </c>
      <c r="L245" s="79"/>
      <c r="M245" s="25"/>
      <c r="N245" s="25"/>
      <c r="O245" s="25"/>
      <c r="P245" s="25"/>
      <c r="Q245" s="25"/>
      <c r="R245" s="25"/>
      <c r="S245" s="25"/>
      <c r="T245" s="25"/>
    </row>
    <row r="246" spans="1:20" x14ac:dyDescent="0.25">
      <c r="A246" s="25"/>
      <c r="B246" s="81" t="s">
        <v>144</v>
      </c>
      <c r="C246" s="485"/>
      <c r="D246" s="485"/>
      <c r="E246" s="485"/>
      <c r="F246" s="485"/>
      <c r="G246" s="487"/>
      <c r="H246" s="485"/>
      <c r="I246" s="485"/>
      <c r="J246" s="486">
        <v>0</v>
      </c>
      <c r="L246" s="79"/>
      <c r="M246" s="25"/>
      <c r="N246" s="25"/>
      <c r="O246" s="25"/>
      <c r="P246" s="25"/>
      <c r="Q246" s="25"/>
      <c r="R246" s="25"/>
      <c r="S246" s="25"/>
      <c r="T246" s="25"/>
    </row>
    <row r="247" spans="1:20" x14ac:dyDescent="0.25">
      <c r="A247" s="25"/>
      <c r="B247" s="81" t="s">
        <v>145</v>
      </c>
      <c r="C247" s="485"/>
      <c r="D247" s="485"/>
      <c r="E247" s="485"/>
      <c r="F247" s="485"/>
      <c r="G247" s="485"/>
      <c r="H247" s="485"/>
      <c r="I247" s="485"/>
      <c r="J247" s="486">
        <v>0</v>
      </c>
      <c r="L247" s="79"/>
      <c r="M247" s="25"/>
      <c r="N247" s="25"/>
      <c r="O247" s="25"/>
      <c r="P247" s="25"/>
      <c r="Q247" s="25"/>
      <c r="R247" s="25"/>
      <c r="S247" s="25"/>
      <c r="T247" s="25"/>
    </row>
    <row r="248" spans="1:20" x14ac:dyDescent="0.25">
      <c r="A248" s="25"/>
      <c r="B248" s="81" t="s">
        <v>146</v>
      </c>
      <c r="C248" s="485"/>
      <c r="D248" s="485"/>
      <c r="E248" s="485"/>
      <c r="F248" s="485"/>
      <c r="G248" s="485"/>
      <c r="H248" s="485"/>
      <c r="I248" s="485"/>
      <c r="J248" s="486">
        <v>0</v>
      </c>
      <c r="L248" s="79"/>
      <c r="M248" s="25"/>
      <c r="N248" s="25"/>
      <c r="O248" s="25"/>
      <c r="P248" s="25"/>
      <c r="Q248" s="25"/>
      <c r="R248" s="25"/>
      <c r="S248" s="25"/>
      <c r="T248" s="25"/>
    </row>
    <row r="249" spans="1:20" x14ac:dyDescent="0.25">
      <c r="A249" s="25"/>
      <c r="B249" s="81" t="s">
        <v>147</v>
      </c>
      <c r="C249" s="485"/>
      <c r="D249" s="485"/>
      <c r="E249" s="485"/>
      <c r="F249" s="485"/>
      <c r="G249" s="485"/>
      <c r="H249" s="485"/>
      <c r="I249" s="485"/>
      <c r="J249" s="486">
        <v>0</v>
      </c>
      <c r="L249" s="79"/>
      <c r="M249" s="25"/>
      <c r="N249" s="25"/>
      <c r="O249" s="25"/>
      <c r="P249" s="25"/>
      <c r="Q249" s="25"/>
      <c r="R249" s="25"/>
      <c r="S249" s="25"/>
      <c r="T249" s="25"/>
    </row>
    <row r="250" spans="1:20" x14ac:dyDescent="0.25">
      <c r="A250" s="25"/>
      <c r="B250" s="81" t="s">
        <v>148</v>
      </c>
      <c r="C250" s="485"/>
      <c r="D250" s="485"/>
      <c r="E250" s="485"/>
      <c r="F250" s="485"/>
      <c r="G250" s="485"/>
      <c r="H250" s="485"/>
      <c r="I250" s="485"/>
      <c r="J250" s="486">
        <v>0</v>
      </c>
      <c r="L250" s="79"/>
      <c r="M250" s="25"/>
      <c r="N250" s="25"/>
      <c r="O250" s="25"/>
      <c r="P250" s="25"/>
      <c r="Q250" s="25"/>
      <c r="R250" s="25"/>
      <c r="S250" s="25"/>
      <c r="T250" s="25"/>
    </row>
    <row r="251" spans="1:20" x14ac:dyDescent="0.25">
      <c r="A251" s="25"/>
      <c r="B251" s="482" t="s">
        <v>31</v>
      </c>
      <c r="C251" s="488">
        <v>14.683999999999999</v>
      </c>
      <c r="D251" s="488">
        <v>22.4</v>
      </c>
      <c r="E251" s="488">
        <v>9.86</v>
      </c>
      <c r="F251" s="488">
        <v>4.9279999999999999</v>
      </c>
      <c r="G251" s="488">
        <v>14.468</v>
      </c>
      <c r="H251" s="488">
        <v>50.275999999999996</v>
      </c>
      <c r="I251" s="488">
        <v>11.437000000000001</v>
      </c>
      <c r="J251" s="488">
        <v>128.053</v>
      </c>
      <c r="L251" s="79"/>
      <c r="M251" s="25"/>
      <c r="N251" s="25"/>
      <c r="O251" s="25"/>
      <c r="P251" s="25"/>
      <c r="Q251" s="25"/>
      <c r="R251" s="25"/>
      <c r="S251" s="25"/>
      <c r="T251" s="25"/>
    </row>
    <row r="252" spans="1:20" x14ac:dyDescent="0.25">
      <c r="A252" s="25"/>
      <c r="B252" s="134"/>
      <c r="C252" s="136"/>
      <c r="D252" s="136"/>
      <c r="E252" s="136"/>
      <c r="F252" s="136"/>
      <c r="G252" s="111"/>
      <c r="H252" s="136"/>
      <c r="I252" s="136"/>
      <c r="J252" s="136"/>
      <c r="K252" s="136"/>
      <c r="L252" s="79"/>
      <c r="M252" s="25"/>
      <c r="N252" s="25"/>
      <c r="O252" s="25"/>
      <c r="P252" s="25"/>
      <c r="Q252" s="25"/>
      <c r="R252" s="25"/>
      <c r="S252" s="25"/>
      <c r="T252" s="25"/>
    </row>
    <row r="253" spans="1:20" x14ac:dyDescent="0.25">
      <c r="A253" s="25"/>
      <c r="B253" s="82"/>
      <c r="C253" s="79"/>
      <c r="D253" s="79"/>
      <c r="E253" s="79"/>
      <c r="F253" s="79"/>
      <c r="G253" s="79"/>
      <c r="H253" s="79"/>
      <c r="I253" s="79"/>
      <c r="J253" s="79"/>
      <c r="K253" s="79"/>
      <c r="L253" s="79"/>
      <c r="M253" s="25"/>
      <c r="N253" s="25"/>
      <c r="O253" s="25"/>
      <c r="P253" s="25"/>
      <c r="Q253" s="25"/>
      <c r="R253" s="25"/>
      <c r="S253" s="25"/>
      <c r="T253" s="25"/>
    </row>
    <row r="254" spans="1:20" x14ac:dyDescent="0.25">
      <c r="A254" s="10" t="s">
        <v>287</v>
      </c>
      <c r="B254" s="78" t="s">
        <v>572</v>
      </c>
      <c r="C254" s="79"/>
      <c r="D254" s="79"/>
      <c r="E254" s="79"/>
      <c r="F254" s="79"/>
      <c r="G254" s="79"/>
      <c r="H254" s="79"/>
      <c r="I254" s="79"/>
      <c r="J254" s="79"/>
      <c r="K254" s="79"/>
      <c r="L254" s="79"/>
      <c r="M254" s="25"/>
      <c r="N254" s="25"/>
      <c r="O254" s="25"/>
      <c r="P254" s="25"/>
      <c r="Q254" s="25"/>
      <c r="R254" s="25"/>
      <c r="S254" s="25"/>
      <c r="T254" s="25"/>
    </row>
    <row r="255" spans="1:20" ht="30" x14ac:dyDescent="0.25">
      <c r="A255" s="25"/>
      <c r="B255" s="81"/>
      <c r="C255" s="264" t="s">
        <v>305</v>
      </c>
      <c r="D255" s="264" t="s">
        <v>306</v>
      </c>
      <c r="E255" s="264" t="s">
        <v>473</v>
      </c>
      <c r="F255" s="264" t="s">
        <v>474</v>
      </c>
      <c r="G255" s="264" t="s">
        <v>475</v>
      </c>
      <c r="H255" s="264" t="s">
        <v>702</v>
      </c>
      <c r="I255" s="264" t="s">
        <v>171</v>
      </c>
      <c r="J255" s="264" t="s">
        <v>31</v>
      </c>
      <c r="L255" s="79"/>
      <c r="M255" s="25"/>
      <c r="N255" s="25"/>
      <c r="O255" s="25"/>
      <c r="P255" s="25"/>
      <c r="Q255" s="25"/>
      <c r="R255" s="25"/>
      <c r="S255" s="25"/>
      <c r="T255" s="25"/>
    </row>
    <row r="256" spans="1:20" x14ac:dyDescent="0.25">
      <c r="A256" s="25"/>
      <c r="B256" s="81" t="s">
        <v>141</v>
      </c>
      <c r="C256" s="476">
        <v>0</v>
      </c>
      <c r="D256" s="476">
        <v>0</v>
      </c>
      <c r="E256" s="476">
        <v>0</v>
      </c>
      <c r="F256" s="476">
        <v>0</v>
      </c>
      <c r="G256" s="476">
        <v>0</v>
      </c>
      <c r="H256" s="476">
        <v>0</v>
      </c>
      <c r="I256" s="476">
        <v>0</v>
      </c>
      <c r="J256" s="476">
        <v>0</v>
      </c>
      <c r="L256" s="79"/>
      <c r="M256" s="25"/>
      <c r="N256" s="25"/>
      <c r="O256" s="25"/>
      <c r="P256" s="25"/>
      <c r="Q256" s="25"/>
      <c r="R256" s="25"/>
      <c r="S256" s="25"/>
      <c r="T256" s="25"/>
    </row>
    <row r="257" spans="1:20" x14ac:dyDescent="0.25">
      <c r="A257" s="25"/>
      <c r="B257" s="81" t="s">
        <v>142</v>
      </c>
      <c r="C257" s="476">
        <v>2.2584398647435E-2</v>
      </c>
      <c r="D257" s="476">
        <v>2.2584398647435E-2</v>
      </c>
      <c r="E257" s="476">
        <v>0</v>
      </c>
      <c r="F257" s="476">
        <v>3.0112531529913399E-2</v>
      </c>
      <c r="G257" s="476">
        <v>3.7640664412391694E-2</v>
      </c>
      <c r="H257" s="476">
        <v>7.5281328824783498E-3</v>
      </c>
      <c r="I257" s="476">
        <v>3.0112531529913399E-2</v>
      </c>
      <c r="J257" s="476">
        <v>1.5056265764956697E-3</v>
      </c>
      <c r="L257" s="79"/>
      <c r="M257" s="25"/>
      <c r="N257" s="25"/>
      <c r="O257" s="25"/>
      <c r="P257" s="25"/>
      <c r="Q257" s="25"/>
      <c r="R257" s="25"/>
      <c r="S257" s="25"/>
      <c r="T257" s="25"/>
    </row>
    <row r="258" spans="1:20" x14ac:dyDescent="0.25">
      <c r="A258" s="25"/>
      <c r="B258" s="81" t="s">
        <v>143</v>
      </c>
      <c r="C258" s="476">
        <v>9.208687028027461E-2</v>
      </c>
      <c r="D258" s="476">
        <v>0.15234317040600401</v>
      </c>
      <c r="E258" s="476">
        <v>7.6999367449415504E-2</v>
      </c>
      <c r="F258" s="476">
        <v>8.3715336618431398E-3</v>
      </c>
      <c r="G258" s="476">
        <v>7.534380295658831E-2</v>
      </c>
      <c r="H258" s="476">
        <v>0.38509054844478496</v>
      </c>
      <c r="I258" s="476">
        <v>5.9202049151523203E-2</v>
      </c>
      <c r="J258" s="476">
        <v>8.4943734235043301E-3</v>
      </c>
      <c r="L258" s="79"/>
      <c r="M258" s="25"/>
      <c r="N258" s="25"/>
      <c r="O258" s="25"/>
      <c r="P258" s="25"/>
      <c r="Q258" s="25"/>
      <c r="R258" s="25"/>
      <c r="S258" s="25"/>
      <c r="T258" s="25"/>
    </row>
    <row r="259" spans="1:20" x14ac:dyDescent="0.25">
      <c r="A259" s="25"/>
      <c r="B259" s="81" t="s">
        <v>144</v>
      </c>
      <c r="C259" s="476">
        <v>0</v>
      </c>
      <c r="D259" s="476">
        <v>0</v>
      </c>
      <c r="E259" s="476">
        <v>0</v>
      </c>
      <c r="F259" s="476">
        <v>0</v>
      </c>
      <c r="G259" s="476">
        <v>0</v>
      </c>
      <c r="H259" s="476">
        <v>0</v>
      </c>
      <c r="I259" s="476">
        <v>0</v>
      </c>
      <c r="J259" s="476">
        <v>0</v>
      </c>
      <c r="L259" s="79"/>
      <c r="M259" s="25"/>
      <c r="N259" s="25"/>
      <c r="O259" s="25"/>
      <c r="P259" s="25"/>
      <c r="Q259" s="25"/>
      <c r="R259" s="25"/>
      <c r="S259" s="25"/>
      <c r="T259" s="25"/>
    </row>
    <row r="260" spans="1:20" x14ac:dyDescent="0.25">
      <c r="A260" s="25"/>
      <c r="B260" s="81" t="s">
        <v>145</v>
      </c>
      <c r="C260" s="476">
        <v>0</v>
      </c>
      <c r="D260" s="476">
        <v>0</v>
      </c>
      <c r="E260" s="476">
        <v>0</v>
      </c>
      <c r="F260" s="476">
        <v>0</v>
      </c>
      <c r="G260" s="476">
        <v>0</v>
      </c>
      <c r="H260" s="476">
        <v>0</v>
      </c>
      <c r="I260" s="476">
        <v>0</v>
      </c>
      <c r="J260" s="476">
        <v>0</v>
      </c>
      <c r="L260" s="79"/>
      <c r="M260" s="25"/>
      <c r="N260" s="25"/>
      <c r="O260" s="25"/>
      <c r="P260" s="25"/>
      <c r="Q260" s="25"/>
      <c r="R260" s="25"/>
      <c r="S260" s="25"/>
      <c r="T260" s="25"/>
    </row>
    <row r="261" spans="1:20" x14ac:dyDescent="0.25">
      <c r="A261" s="25"/>
      <c r="B261" s="81" t="s">
        <v>146</v>
      </c>
      <c r="C261" s="476">
        <v>0</v>
      </c>
      <c r="D261" s="476">
        <v>0</v>
      </c>
      <c r="E261" s="476">
        <v>0</v>
      </c>
      <c r="F261" s="476">
        <v>0</v>
      </c>
      <c r="G261" s="476">
        <v>0</v>
      </c>
      <c r="H261" s="476">
        <v>0</v>
      </c>
      <c r="I261" s="476">
        <v>0</v>
      </c>
      <c r="J261" s="476">
        <v>0</v>
      </c>
      <c r="L261" s="79"/>
      <c r="M261" s="25"/>
      <c r="N261" s="25"/>
      <c r="O261" s="25"/>
      <c r="P261" s="25"/>
      <c r="Q261" s="25"/>
      <c r="R261" s="25"/>
      <c r="S261" s="25"/>
      <c r="T261" s="25"/>
    </row>
    <row r="262" spans="1:20" x14ac:dyDescent="0.25">
      <c r="A262" s="25"/>
      <c r="B262" s="81" t="s">
        <v>147</v>
      </c>
      <c r="C262" s="476">
        <v>0</v>
      </c>
      <c r="D262" s="476">
        <v>0</v>
      </c>
      <c r="E262" s="476">
        <v>0</v>
      </c>
      <c r="F262" s="476">
        <v>0</v>
      </c>
      <c r="G262" s="476">
        <v>0</v>
      </c>
      <c r="H262" s="476">
        <v>0</v>
      </c>
      <c r="I262" s="476">
        <v>0</v>
      </c>
      <c r="J262" s="476">
        <v>0</v>
      </c>
      <c r="L262" s="79"/>
      <c r="M262" s="25"/>
      <c r="N262" s="25"/>
      <c r="O262" s="25"/>
      <c r="P262" s="25"/>
      <c r="Q262" s="25"/>
      <c r="R262" s="25"/>
      <c r="S262" s="25"/>
      <c r="T262" s="25"/>
    </row>
    <row r="263" spans="1:20" x14ac:dyDescent="0.25">
      <c r="A263" s="25"/>
      <c r="B263" s="81" t="s">
        <v>148</v>
      </c>
      <c r="C263" s="476">
        <v>0</v>
      </c>
      <c r="D263" s="476">
        <v>0</v>
      </c>
      <c r="E263" s="476">
        <v>0</v>
      </c>
      <c r="F263" s="476">
        <v>0</v>
      </c>
      <c r="G263" s="476">
        <v>0</v>
      </c>
      <c r="H263" s="476">
        <v>0</v>
      </c>
      <c r="I263" s="476">
        <v>0</v>
      </c>
      <c r="J263" s="476">
        <v>0</v>
      </c>
      <c r="L263" s="79"/>
      <c r="M263" s="25"/>
      <c r="N263" s="25"/>
      <c r="O263" s="25"/>
      <c r="P263" s="25"/>
      <c r="Q263" s="25"/>
      <c r="R263" s="25"/>
      <c r="S263" s="25"/>
      <c r="T263" s="25"/>
    </row>
    <row r="264" spans="1:20" x14ac:dyDescent="0.25">
      <c r="A264" s="25"/>
      <c r="B264" s="482" t="s">
        <v>31</v>
      </c>
      <c r="C264" s="484">
        <v>0.11467126892771001</v>
      </c>
      <c r="D264" s="484">
        <v>0.17492756905343898</v>
      </c>
      <c r="E264" s="484">
        <v>7.6999367449415504E-2</v>
      </c>
      <c r="F264" s="484">
        <v>3.8484065191756497E-2</v>
      </c>
      <c r="G264" s="484">
        <v>0.11298446736898</v>
      </c>
      <c r="H264" s="484">
        <v>0.39261868132726335</v>
      </c>
      <c r="I264" s="484">
        <v>8.9314580681436606E-2</v>
      </c>
      <c r="J264" s="484">
        <v>1.0000000000000009</v>
      </c>
      <c r="L264" s="79"/>
      <c r="M264" s="25"/>
      <c r="N264" s="25"/>
      <c r="O264" s="25"/>
      <c r="P264" s="25"/>
      <c r="Q264" s="25"/>
      <c r="R264" s="25"/>
      <c r="S264" s="25"/>
      <c r="T264" s="25"/>
    </row>
    <row r="265" spans="1:20" x14ac:dyDescent="0.25">
      <c r="A265" s="38"/>
      <c r="B265" s="38"/>
      <c r="C265" s="38"/>
      <c r="D265" s="38"/>
      <c r="E265" s="38"/>
      <c r="F265" s="38"/>
      <c r="G265" s="38"/>
      <c r="H265" s="38"/>
      <c r="I265" s="38"/>
      <c r="J265" s="38"/>
      <c r="K265" s="38"/>
    </row>
    <row r="266" spans="1:20" x14ac:dyDescent="0.25">
      <c r="A266" s="38"/>
      <c r="B266" s="38"/>
      <c r="C266" s="38"/>
      <c r="D266" s="38"/>
      <c r="E266" s="38"/>
      <c r="F266" s="38"/>
      <c r="G266" s="38"/>
      <c r="H266" s="38"/>
      <c r="I266" s="38"/>
      <c r="J266" s="38"/>
      <c r="K266" s="38"/>
    </row>
    <row r="267" spans="1:20" ht="21.75" thickBot="1" x14ac:dyDescent="0.3">
      <c r="A267" s="44" t="s">
        <v>179</v>
      </c>
      <c r="B267" s="51"/>
      <c r="C267" s="51"/>
      <c r="D267" s="51"/>
      <c r="E267" s="51"/>
      <c r="F267" s="51"/>
      <c r="G267" s="51"/>
      <c r="H267" s="51"/>
      <c r="I267" s="51"/>
      <c r="J267" s="51"/>
      <c r="K267" s="51"/>
    </row>
    <row r="268" spans="1:20" x14ac:dyDescent="0.25">
      <c r="A268" s="64"/>
      <c r="B268" s="64"/>
      <c r="C268" s="64"/>
      <c r="D268" s="64"/>
      <c r="E268" s="64"/>
      <c r="F268" s="64"/>
      <c r="G268" s="64"/>
      <c r="H268" s="64"/>
    </row>
    <row r="269" spans="1:20" x14ac:dyDescent="0.25">
      <c r="A269" s="10" t="s">
        <v>340</v>
      </c>
      <c r="B269" s="78" t="s">
        <v>766</v>
      </c>
      <c r="C269" s="79"/>
      <c r="D269" s="79"/>
      <c r="E269" s="79"/>
      <c r="F269" s="79"/>
      <c r="G269" s="79"/>
      <c r="H269" s="64"/>
    </row>
    <row r="270" spans="1:20" x14ac:dyDescent="0.25">
      <c r="A270" s="64"/>
      <c r="B270" s="22"/>
      <c r="C270" s="22">
        <v>2012</v>
      </c>
      <c r="D270" s="22">
        <v>2013</v>
      </c>
      <c r="E270" s="22">
        <v>2014</v>
      </c>
      <c r="F270" s="22">
        <v>2015</v>
      </c>
      <c r="G270" s="22">
        <v>2016</v>
      </c>
      <c r="H270" s="64"/>
    </row>
    <row r="271" spans="1:20" x14ac:dyDescent="0.25">
      <c r="A271" s="64"/>
      <c r="B271" s="311" t="s">
        <v>5</v>
      </c>
      <c r="C271" s="101">
        <v>32.127039000000003</v>
      </c>
      <c r="D271" s="101">
        <v>67.634141</v>
      </c>
      <c r="E271" s="101">
        <v>42.968536999999998</v>
      </c>
      <c r="F271" s="378">
        <v>25.814900999999999</v>
      </c>
      <c r="G271" s="101">
        <v>44.797215000000001</v>
      </c>
      <c r="H271" s="64"/>
    </row>
    <row r="272" spans="1:20" x14ac:dyDescent="0.25">
      <c r="A272" s="64"/>
      <c r="B272" s="311" t="s">
        <v>6</v>
      </c>
      <c r="C272" s="101">
        <v>22.596442</v>
      </c>
      <c r="D272" s="101">
        <v>46.351753000000002</v>
      </c>
      <c r="E272" s="101">
        <v>28.662994000000001</v>
      </c>
      <c r="F272" s="378">
        <v>16.994403999999999</v>
      </c>
      <c r="G272" s="101">
        <v>26.184788000000001</v>
      </c>
      <c r="H272" s="64"/>
    </row>
    <row r="273" spans="1:20" x14ac:dyDescent="0.25">
      <c r="A273" s="64"/>
      <c r="B273" s="18" t="s">
        <v>1063</v>
      </c>
      <c r="H273" s="64"/>
    </row>
    <row r="274" spans="1:20" x14ac:dyDescent="0.25">
      <c r="A274" s="64"/>
      <c r="B274" s="64"/>
      <c r="C274" s="64"/>
      <c r="D274" s="64"/>
      <c r="E274" s="64"/>
      <c r="F274" s="64"/>
      <c r="G274" s="64"/>
      <c r="H274" s="64"/>
    </row>
    <row r="275" spans="1:20" x14ac:dyDescent="0.25">
      <c r="A275" s="10" t="s">
        <v>341</v>
      </c>
      <c r="B275" s="78" t="s">
        <v>767</v>
      </c>
      <c r="C275" s="79"/>
      <c r="D275" s="79"/>
      <c r="E275" s="79"/>
      <c r="F275" s="79"/>
      <c r="G275" s="79"/>
      <c r="H275" s="64"/>
    </row>
    <row r="276" spans="1:20" x14ac:dyDescent="0.25">
      <c r="A276" s="64"/>
      <c r="B276" s="22"/>
      <c r="C276" s="22">
        <v>2012</v>
      </c>
      <c r="D276" s="22">
        <v>2013</v>
      </c>
      <c r="E276" s="22">
        <v>2014</v>
      </c>
      <c r="F276" s="22">
        <v>2015</v>
      </c>
      <c r="G276" s="22">
        <v>2016</v>
      </c>
      <c r="H276" s="64"/>
    </row>
    <row r="277" spans="1:20" x14ac:dyDescent="0.25">
      <c r="A277" s="64"/>
      <c r="B277" s="139" t="s">
        <v>3</v>
      </c>
      <c r="C277" s="311">
        <v>29</v>
      </c>
      <c r="D277" s="311">
        <v>50</v>
      </c>
      <c r="E277" s="311">
        <v>35</v>
      </c>
      <c r="F277" s="311">
        <v>23</v>
      </c>
      <c r="G277" s="311">
        <v>45</v>
      </c>
      <c r="H277" s="64"/>
    </row>
    <row r="278" spans="1:20" x14ac:dyDescent="0.25">
      <c r="A278" s="64"/>
      <c r="B278" s="139" t="s">
        <v>94</v>
      </c>
      <c r="C278" s="311">
        <v>20</v>
      </c>
      <c r="D278" s="311">
        <v>34</v>
      </c>
      <c r="E278" s="311">
        <v>23</v>
      </c>
      <c r="F278" s="311">
        <v>16</v>
      </c>
      <c r="G278" s="311">
        <v>26</v>
      </c>
      <c r="H278" s="64"/>
    </row>
    <row r="279" spans="1:20" x14ac:dyDescent="0.25">
      <c r="A279" s="64"/>
      <c r="B279" s="18" t="s">
        <v>1063</v>
      </c>
      <c r="C279" s="64"/>
      <c r="D279" s="64"/>
      <c r="E279" s="64"/>
      <c r="F279" s="64"/>
      <c r="G279" s="64"/>
      <c r="H279" s="64"/>
    </row>
    <row r="280" spans="1:20" x14ac:dyDescent="0.25">
      <c r="A280" s="25"/>
      <c r="B280" s="82"/>
      <c r="C280" s="79"/>
      <c r="D280" s="79"/>
      <c r="E280" s="79"/>
      <c r="F280" s="79"/>
      <c r="G280" s="79"/>
      <c r="H280" s="79"/>
      <c r="I280" s="79"/>
      <c r="J280" s="79"/>
      <c r="K280" s="79"/>
      <c r="L280" s="79"/>
      <c r="M280" s="25"/>
      <c r="N280" s="25"/>
      <c r="O280" s="25"/>
      <c r="P280" s="25"/>
      <c r="Q280" s="25"/>
      <c r="R280" s="25"/>
      <c r="S280" s="25"/>
      <c r="T280" s="25"/>
    </row>
    <row r="281" spans="1:20" x14ac:dyDescent="0.25">
      <c r="A281" s="10" t="s">
        <v>288</v>
      </c>
      <c r="B281" s="78" t="s">
        <v>768</v>
      </c>
      <c r="C281" s="79"/>
      <c r="D281" s="79"/>
      <c r="E281" s="79"/>
      <c r="F281" s="79"/>
      <c r="G281" s="79"/>
      <c r="H281" s="79"/>
      <c r="I281" s="79"/>
      <c r="J281" s="79"/>
      <c r="K281" s="79"/>
      <c r="L281" s="79"/>
      <c r="M281" s="25"/>
      <c r="N281" s="25"/>
      <c r="O281" s="25"/>
      <c r="P281" s="25"/>
      <c r="Q281" s="25"/>
      <c r="R281" s="25"/>
      <c r="S281" s="25"/>
      <c r="T281" s="25"/>
    </row>
    <row r="282" spans="1:20" x14ac:dyDescent="0.25">
      <c r="A282" s="25"/>
      <c r="B282" s="22"/>
      <c r="C282" s="22">
        <v>2012</v>
      </c>
      <c r="D282" s="22">
        <v>2013</v>
      </c>
      <c r="E282" s="22">
        <v>2014</v>
      </c>
      <c r="F282" s="22">
        <v>2015</v>
      </c>
      <c r="G282" s="22">
        <v>2016</v>
      </c>
      <c r="H282" s="79"/>
      <c r="I282" s="79"/>
      <c r="J282" s="79"/>
      <c r="K282" s="79"/>
      <c r="L282" s="79"/>
      <c r="M282" s="25"/>
      <c r="N282" s="25"/>
      <c r="O282" s="25"/>
      <c r="P282" s="25"/>
      <c r="Q282" s="25"/>
      <c r="R282" s="25"/>
      <c r="S282" s="25"/>
      <c r="T282" s="25"/>
    </row>
    <row r="283" spans="1:20" x14ac:dyDescent="0.25">
      <c r="A283" s="25"/>
      <c r="B283" s="311" t="s">
        <v>139</v>
      </c>
      <c r="C283" s="100">
        <v>1.1298220999999999</v>
      </c>
      <c r="D283" s="100">
        <v>1.3632868529411766</v>
      </c>
      <c r="E283" s="100">
        <v>1.2462171304347827</v>
      </c>
      <c r="F283" s="379">
        <v>1.1000000000000001</v>
      </c>
      <c r="G283" s="141">
        <v>1.007107</v>
      </c>
      <c r="H283" s="79"/>
      <c r="I283" s="79"/>
      <c r="J283" s="79"/>
      <c r="K283" s="79"/>
      <c r="L283" s="79"/>
      <c r="M283" s="25"/>
      <c r="N283" s="25"/>
      <c r="O283" s="25"/>
      <c r="P283" s="25"/>
      <c r="Q283" s="25"/>
      <c r="R283" s="25"/>
      <c r="S283" s="25"/>
      <c r="T283" s="25"/>
    </row>
    <row r="284" spans="1:20" x14ac:dyDescent="0.25">
      <c r="A284" s="25"/>
      <c r="B284" s="134"/>
      <c r="C284" s="136"/>
      <c r="D284" s="136"/>
      <c r="E284" s="136"/>
      <c r="F284" s="136"/>
      <c r="G284" s="137"/>
      <c r="H284" s="79"/>
      <c r="I284" s="79"/>
      <c r="J284" s="79"/>
      <c r="K284" s="79"/>
      <c r="L284" s="79"/>
      <c r="M284" s="25"/>
      <c r="N284" s="25"/>
      <c r="O284" s="25"/>
      <c r="P284" s="25"/>
      <c r="Q284" s="25"/>
      <c r="R284" s="25"/>
      <c r="S284" s="25"/>
      <c r="T284" s="25"/>
    </row>
    <row r="285" spans="1:20" x14ac:dyDescent="0.25">
      <c r="A285" s="25"/>
      <c r="B285" s="82"/>
      <c r="C285" s="79"/>
      <c r="D285" s="79"/>
      <c r="E285" s="79"/>
      <c r="F285" s="79"/>
      <c r="G285" s="79"/>
      <c r="H285" s="79"/>
      <c r="I285" s="79"/>
      <c r="J285" s="79"/>
      <c r="K285" s="79"/>
      <c r="L285" s="79"/>
      <c r="M285" s="25"/>
      <c r="N285" s="25"/>
      <c r="O285" s="25"/>
      <c r="P285" s="25"/>
      <c r="Q285" s="25"/>
      <c r="R285" s="25"/>
      <c r="S285" s="25"/>
      <c r="T285" s="25"/>
    </row>
    <row r="286" spans="1:20" x14ac:dyDescent="0.25">
      <c r="A286" s="10" t="s">
        <v>289</v>
      </c>
      <c r="B286" s="78" t="s">
        <v>769</v>
      </c>
      <c r="C286" s="79"/>
      <c r="D286" s="79"/>
      <c r="E286" s="79"/>
      <c r="F286" s="79"/>
      <c r="G286" s="79"/>
      <c r="H286" s="79"/>
      <c r="I286" s="79"/>
      <c r="J286" s="79"/>
      <c r="K286" s="79"/>
      <c r="L286" s="79"/>
      <c r="M286" s="25"/>
      <c r="N286" s="25"/>
      <c r="O286" s="25"/>
      <c r="P286" s="25"/>
      <c r="Q286" s="25"/>
      <c r="R286" s="25"/>
      <c r="S286" s="25"/>
      <c r="T286" s="25"/>
    </row>
    <row r="287" spans="1:20" x14ac:dyDescent="0.25">
      <c r="A287" s="25"/>
      <c r="B287" s="22"/>
      <c r="C287" s="22">
        <v>2012</v>
      </c>
      <c r="D287" s="22">
        <v>2013</v>
      </c>
      <c r="E287" s="22">
        <v>2014</v>
      </c>
      <c r="F287" s="22">
        <v>2015</v>
      </c>
      <c r="G287" s="22">
        <v>2016</v>
      </c>
      <c r="I287" s="79"/>
      <c r="J287" s="79"/>
      <c r="K287" s="79"/>
      <c r="L287" s="79"/>
      <c r="M287" s="25"/>
      <c r="N287" s="25"/>
      <c r="O287" s="25"/>
      <c r="P287" s="25"/>
      <c r="Q287" s="25"/>
      <c r="R287" s="25"/>
      <c r="S287" s="25"/>
      <c r="T287" s="25"/>
    </row>
    <row r="288" spans="1:20" x14ac:dyDescent="0.25">
      <c r="A288" s="25"/>
      <c r="B288" s="380" t="s">
        <v>329</v>
      </c>
      <c r="C288" s="327">
        <v>0.68965517241379315</v>
      </c>
      <c r="D288" s="327">
        <v>0.68</v>
      </c>
      <c r="E288" s="327">
        <v>0.65714285714285703</v>
      </c>
      <c r="F288" s="327">
        <v>0.69565217391304346</v>
      </c>
      <c r="G288" s="327">
        <v>0.582153068</v>
      </c>
      <c r="H288" s="79"/>
      <c r="I288" s="79"/>
      <c r="J288" s="79"/>
      <c r="K288" s="79"/>
      <c r="L288" s="79"/>
      <c r="M288" s="25"/>
      <c r="N288" s="25"/>
      <c r="O288" s="25"/>
      <c r="P288" s="25"/>
      <c r="Q288" s="25"/>
      <c r="R288" s="25"/>
      <c r="S288" s="25"/>
      <c r="T288" s="25"/>
    </row>
    <row r="289" spans="1:20" x14ac:dyDescent="0.25">
      <c r="A289" s="25"/>
      <c r="B289" s="380" t="s">
        <v>394</v>
      </c>
      <c r="C289" s="327">
        <v>0.70334654868131485</v>
      </c>
      <c r="D289" s="327">
        <v>0.68533069711050221</v>
      </c>
      <c r="E289" s="327">
        <v>0.66706934890522329</v>
      </c>
      <c r="F289" s="327">
        <v>0.65831761276171463</v>
      </c>
      <c r="G289" s="327">
        <v>0.57777777777799999</v>
      </c>
      <c r="H289" s="79"/>
      <c r="I289" s="79"/>
      <c r="J289" s="79"/>
      <c r="K289" s="79"/>
      <c r="L289" s="79"/>
      <c r="M289" s="25"/>
      <c r="N289" s="25"/>
      <c r="O289" s="25"/>
      <c r="P289" s="25"/>
      <c r="Q289" s="25"/>
      <c r="R289" s="25"/>
      <c r="S289" s="25"/>
      <c r="T289" s="25"/>
    </row>
    <row r="290" spans="1:20" x14ac:dyDescent="0.25">
      <c r="A290" s="25"/>
      <c r="B290" s="88"/>
      <c r="C290" s="135"/>
      <c r="D290" s="135"/>
      <c r="E290" s="135"/>
      <c r="F290" s="135"/>
      <c r="G290" s="138"/>
      <c r="H290" s="79"/>
      <c r="I290" s="79"/>
      <c r="J290" s="79"/>
      <c r="K290" s="79"/>
      <c r="L290" s="79"/>
      <c r="M290" s="25"/>
      <c r="N290" s="25"/>
      <c r="O290" s="25"/>
      <c r="P290" s="25"/>
      <c r="Q290" s="25"/>
      <c r="R290" s="25"/>
      <c r="S290" s="25"/>
      <c r="T290" s="25"/>
    </row>
    <row r="291" spans="1:20" x14ac:dyDescent="0.25">
      <c r="A291" s="25"/>
      <c r="B291" s="82"/>
      <c r="C291" s="79"/>
      <c r="D291" s="79"/>
      <c r="E291" s="79"/>
      <c r="F291" s="79"/>
      <c r="G291" s="79"/>
      <c r="H291" s="79"/>
      <c r="I291" s="79"/>
      <c r="J291" s="79"/>
      <c r="K291" s="79"/>
      <c r="L291" s="79"/>
      <c r="M291" s="25"/>
      <c r="N291" s="25"/>
      <c r="O291" s="25"/>
      <c r="P291" s="25"/>
      <c r="Q291" s="25"/>
      <c r="R291" s="25"/>
      <c r="S291" s="25"/>
      <c r="T291" s="25"/>
    </row>
    <row r="292" spans="1:20" x14ac:dyDescent="0.25">
      <c r="A292" s="10" t="s">
        <v>290</v>
      </c>
      <c r="B292" s="78" t="s">
        <v>523</v>
      </c>
      <c r="C292" s="79"/>
      <c r="D292" s="79"/>
      <c r="E292" s="79"/>
      <c r="F292" s="79"/>
      <c r="G292" s="79"/>
      <c r="H292" s="79"/>
      <c r="I292" s="79"/>
      <c r="J292" s="79"/>
      <c r="K292" s="79"/>
      <c r="L292" s="79"/>
      <c r="M292" s="25"/>
      <c r="N292" s="25"/>
      <c r="O292" s="25"/>
      <c r="P292" s="25"/>
      <c r="Q292" s="25"/>
      <c r="R292" s="25"/>
      <c r="S292" s="25"/>
      <c r="T292" s="25"/>
    </row>
    <row r="293" spans="1:20" ht="30" x14ac:dyDescent="0.25">
      <c r="A293" s="25"/>
      <c r="B293" s="311"/>
      <c r="C293" s="264" t="s">
        <v>305</v>
      </c>
      <c r="D293" s="264" t="s">
        <v>306</v>
      </c>
      <c r="E293" s="264" t="s">
        <v>473</v>
      </c>
      <c r="F293" s="264" t="s">
        <v>474</v>
      </c>
      <c r="G293" s="264" t="s">
        <v>475</v>
      </c>
      <c r="H293" s="264" t="s">
        <v>702</v>
      </c>
      <c r="I293" s="264" t="s">
        <v>171</v>
      </c>
      <c r="J293" s="264" t="s">
        <v>31</v>
      </c>
      <c r="L293" s="79"/>
      <c r="M293" s="25"/>
      <c r="N293" s="25"/>
      <c r="O293" s="25"/>
      <c r="P293" s="25"/>
      <c r="Q293" s="25"/>
      <c r="R293" s="25"/>
      <c r="S293" s="25"/>
      <c r="T293" s="25"/>
    </row>
    <row r="294" spans="1:20" x14ac:dyDescent="0.25">
      <c r="A294" s="25"/>
      <c r="B294" s="311" t="s">
        <v>37</v>
      </c>
      <c r="C294" s="76">
        <v>17</v>
      </c>
      <c r="D294" s="76">
        <v>15</v>
      </c>
      <c r="E294" s="76"/>
      <c r="F294" s="76">
        <v>4</v>
      </c>
      <c r="G294" s="76">
        <v>3</v>
      </c>
      <c r="H294" s="76">
        <v>3</v>
      </c>
      <c r="I294" s="76">
        <v>3</v>
      </c>
      <c r="J294" s="76">
        <v>45</v>
      </c>
      <c r="L294" s="79"/>
      <c r="M294" s="25"/>
      <c r="N294" s="25"/>
      <c r="O294" s="25"/>
      <c r="P294" s="25"/>
      <c r="Q294" s="25"/>
      <c r="R294" s="25"/>
      <c r="S294" s="25"/>
      <c r="T294" s="25"/>
    </row>
    <row r="295" spans="1:20" x14ac:dyDescent="0.25">
      <c r="A295" s="25"/>
      <c r="B295" s="311" t="s">
        <v>94</v>
      </c>
      <c r="C295" s="76">
        <v>14</v>
      </c>
      <c r="D295" s="76">
        <v>6</v>
      </c>
      <c r="E295" s="76"/>
      <c r="F295" s="76">
        <v>2</v>
      </c>
      <c r="G295" s="76">
        <v>2</v>
      </c>
      <c r="H295" s="76">
        <v>2</v>
      </c>
      <c r="I295" s="76">
        <v>0</v>
      </c>
      <c r="J295" s="76">
        <v>26</v>
      </c>
      <c r="L295" s="79"/>
      <c r="M295" s="25"/>
      <c r="N295" s="25"/>
      <c r="O295" s="25"/>
      <c r="P295" s="25"/>
      <c r="Q295" s="25"/>
      <c r="R295" s="25"/>
      <c r="S295" s="25"/>
      <c r="T295" s="25"/>
    </row>
    <row r="296" spans="1:20" x14ac:dyDescent="0.25">
      <c r="A296" s="25"/>
      <c r="B296" s="134"/>
      <c r="C296" s="148"/>
      <c r="D296" s="148"/>
      <c r="E296" s="148"/>
      <c r="F296" s="148"/>
      <c r="G296" s="148"/>
      <c r="H296" s="148"/>
      <c r="I296" s="148"/>
      <c r="J296" s="148"/>
      <c r="K296" s="149"/>
      <c r="L296" s="79"/>
      <c r="M296" s="25"/>
      <c r="N296" s="25"/>
      <c r="O296" s="25"/>
      <c r="P296" s="25"/>
      <c r="Q296" s="25"/>
      <c r="R296" s="25"/>
      <c r="S296" s="25"/>
      <c r="T296" s="25"/>
    </row>
    <row r="297" spans="1:20" x14ac:dyDescent="0.25">
      <c r="A297" s="25"/>
      <c r="B297" s="82"/>
      <c r="C297" s="79"/>
      <c r="D297" s="79"/>
      <c r="E297" s="79"/>
      <c r="F297" s="79"/>
      <c r="G297" s="79"/>
      <c r="H297" s="79"/>
      <c r="I297" s="79"/>
      <c r="J297" s="79"/>
      <c r="K297" s="79"/>
      <c r="L297" s="79"/>
      <c r="M297" s="25"/>
      <c r="N297" s="25"/>
      <c r="O297" s="25"/>
      <c r="P297" s="25"/>
      <c r="Q297" s="25"/>
      <c r="R297" s="25"/>
      <c r="S297" s="25"/>
      <c r="T297" s="25"/>
    </row>
    <row r="298" spans="1:20" x14ac:dyDescent="0.25">
      <c r="A298" s="10" t="s">
        <v>291</v>
      </c>
      <c r="B298" s="78" t="s">
        <v>524</v>
      </c>
      <c r="C298" s="79"/>
      <c r="D298" s="79"/>
      <c r="E298" s="79"/>
      <c r="F298" s="79"/>
      <c r="G298" s="79"/>
      <c r="H298" s="79"/>
      <c r="I298" s="79"/>
      <c r="J298" s="79"/>
      <c r="K298" s="79"/>
      <c r="L298" s="79"/>
      <c r="M298" s="25"/>
      <c r="N298" s="25"/>
      <c r="O298" s="25"/>
      <c r="P298" s="25"/>
      <c r="Q298" s="25"/>
      <c r="R298" s="25"/>
      <c r="S298" s="25"/>
      <c r="T298" s="25"/>
    </row>
    <row r="299" spans="1:20" ht="30" x14ac:dyDescent="0.25">
      <c r="A299" s="25"/>
      <c r="B299" s="311"/>
      <c r="C299" s="264" t="s">
        <v>305</v>
      </c>
      <c r="D299" s="264" t="s">
        <v>306</v>
      </c>
      <c r="E299" s="264" t="s">
        <v>473</v>
      </c>
      <c r="F299" s="264" t="s">
        <v>474</v>
      </c>
      <c r="G299" s="264" t="s">
        <v>475</v>
      </c>
      <c r="H299" s="264" t="s">
        <v>702</v>
      </c>
      <c r="I299" s="264" t="s">
        <v>171</v>
      </c>
      <c r="J299" s="264" t="s">
        <v>31</v>
      </c>
      <c r="L299" s="79"/>
      <c r="M299" s="25"/>
      <c r="N299" s="25"/>
      <c r="O299" s="25"/>
      <c r="P299" s="25"/>
      <c r="Q299" s="25"/>
      <c r="R299" s="25"/>
      <c r="S299" s="25"/>
      <c r="T299" s="25"/>
    </row>
    <row r="300" spans="1:20" x14ac:dyDescent="0.25">
      <c r="A300" s="25"/>
      <c r="B300" s="311" t="s">
        <v>312</v>
      </c>
      <c r="C300" s="100">
        <v>16.665438000000002</v>
      </c>
      <c r="D300" s="100">
        <v>14.687993000000001</v>
      </c>
      <c r="E300" s="100"/>
      <c r="F300" s="100">
        <v>3.984</v>
      </c>
      <c r="G300" s="100">
        <v>3.1072799999999998</v>
      </c>
      <c r="H300" s="100">
        <v>3.5459930000000002</v>
      </c>
      <c r="I300" s="100">
        <v>2.806511</v>
      </c>
      <c r="J300" s="100">
        <v>44.797215000000008</v>
      </c>
      <c r="L300" s="79"/>
      <c r="M300" s="25"/>
      <c r="N300" s="25"/>
      <c r="O300" s="25"/>
      <c r="P300" s="25"/>
      <c r="Q300" s="25"/>
      <c r="R300" s="25"/>
      <c r="S300" s="25"/>
      <c r="T300" s="25"/>
    </row>
    <row r="301" spans="1:20" x14ac:dyDescent="0.25">
      <c r="A301" s="25"/>
      <c r="B301" s="311" t="s">
        <v>6</v>
      </c>
      <c r="C301" s="100">
        <v>14.017758000000001</v>
      </c>
      <c r="D301" s="100">
        <v>5.9527169999999998</v>
      </c>
      <c r="E301" s="100"/>
      <c r="F301" s="100">
        <v>2.2200000000000002</v>
      </c>
      <c r="G301" s="100">
        <v>1.77528</v>
      </c>
      <c r="H301" s="100">
        <v>2.219033</v>
      </c>
      <c r="I301" s="100"/>
      <c r="J301" s="100">
        <v>26.184787999999998</v>
      </c>
      <c r="L301" s="79"/>
      <c r="M301" s="25"/>
      <c r="N301" s="25"/>
      <c r="O301" s="25"/>
      <c r="P301" s="25"/>
      <c r="Q301" s="25"/>
      <c r="R301" s="25"/>
      <c r="S301" s="25"/>
      <c r="T301" s="25"/>
    </row>
    <row r="302" spans="1:20" x14ac:dyDescent="0.25">
      <c r="A302" s="25"/>
      <c r="B302" s="134"/>
      <c r="C302" s="136"/>
      <c r="D302" s="136"/>
      <c r="E302" s="136"/>
      <c r="F302" s="136"/>
      <c r="G302" s="136"/>
      <c r="H302" s="136"/>
      <c r="I302" s="136"/>
      <c r="J302" s="136"/>
      <c r="K302" s="136"/>
      <c r="L302" s="79"/>
      <c r="M302" s="25"/>
      <c r="N302" s="25"/>
      <c r="O302" s="25"/>
      <c r="P302" s="25"/>
      <c r="Q302" s="25"/>
      <c r="R302" s="25"/>
      <c r="S302" s="25"/>
      <c r="T302" s="25"/>
    </row>
    <row r="303" spans="1:20" x14ac:dyDescent="0.25">
      <c r="A303" s="25"/>
      <c r="B303" s="134"/>
      <c r="C303" s="136"/>
      <c r="D303" s="136"/>
      <c r="E303" s="136"/>
      <c r="F303" s="136"/>
      <c r="G303" s="136"/>
      <c r="H303" s="136"/>
      <c r="I303" s="136"/>
      <c r="J303" s="136"/>
      <c r="K303" s="136"/>
      <c r="L303" s="79"/>
      <c r="M303" s="25"/>
      <c r="N303" s="25"/>
      <c r="O303" s="25"/>
      <c r="P303" s="25"/>
      <c r="Q303" s="25"/>
      <c r="R303" s="25"/>
      <c r="S303" s="25"/>
      <c r="T303" s="25"/>
    </row>
    <row r="304" spans="1:20" x14ac:dyDescent="0.25">
      <c r="A304" s="49" t="s">
        <v>746</v>
      </c>
      <c r="B304" s="49" t="s">
        <v>745</v>
      </c>
      <c r="C304" s="25"/>
      <c r="D304" s="25"/>
      <c r="E304" s="25"/>
      <c r="F304" s="111"/>
      <c r="G304" s="111"/>
      <c r="H304" s="111"/>
      <c r="I304" s="111"/>
      <c r="J304" s="111"/>
      <c r="K304" s="111"/>
      <c r="L304" s="79"/>
      <c r="M304" s="25"/>
      <c r="N304" s="25"/>
      <c r="O304" s="25"/>
      <c r="P304" s="25"/>
      <c r="Q304" s="25"/>
      <c r="R304" s="25"/>
      <c r="S304" s="25"/>
      <c r="T304" s="25"/>
    </row>
    <row r="305" spans="1:20" x14ac:dyDescent="0.25">
      <c r="A305" s="25"/>
      <c r="B305" s="381"/>
      <c r="C305" s="22" t="s">
        <v>172</v>
      </c>
      <c r="D305" s="22" t="s">
        <v>173</v>
      </c>
      <c r="E305" s="22" t="s">
        <v>549</v>
      </c>
      <c r="F305" s="111"/>
      <c r="G305" s="111"/>
      <c r="H305" s="111"/>
      <c r="I305" s="111"/>
      <c r="J305" s="111"/>
      <c r="K305" s="111"/>
      <c r="L305" s="79"/>
      <c r="M305" s="25"/>
      <c r="N305" s="25"/>
      <c r="O305" s="25"/>
      <c r="P305" s="25"/>
      <c r="Q305" s="25"/>
      <c r="R305" s="25"/>
      <c r="S305" s="25"/>
      <c r="T305" s="25"/>
    </row>
    <row r="306" spans="1:20" x14ac:dyDescent="0.25">
      <c r="A306" s="25"/>
      <c r="B306" s="311" t="s">
        <v>3</v>
      </c>
      <c r="C306" s="310"/>
      <c r="D306" s="310"/>
      <c r="E306" s="310"/>
      <c r="F306" s="111"/>
      <c r="G306" s="111"/>
      <c r="H306" s="111"/>
      <c r="I306" s="111"/>
      <c r="J306" s="111"/>
      <c r="K306" s="111"/>
      <c r="L306" s="79"/>
      <c r="M306" s="25"/>
      <c r="N306" s="25"/>
      <c r="O306" s="25"/>
      <c r="P306" s="25"/>
      <c r="Q306" s="25"/>
      <c r="R306" s="25"/>
      <c r="S306" s="25"/>
      <c r="T306" s="25"/>
    </row>
    <row r="307" spans="1:20" x14ac:dyDescent="0.25">
      <c r="A307" s="25"/>
      <c r="B307" s="311" t="s">
        <v>548</v>
      </c>
      <c r="C307" s="311">
        <v>17</v>
      </c>
      <c r="D307" s="311">
        <v>9</v>
      </c>
      <c r="E307" s="311">
        <v>26</v>
      </c>
      <c r="G307" s="111"/>
      <c r="H307" s="111"/>
      <c r="I307" s="111"/>
      <c r="J307" s="111"/>
      <c r="K307" s="111"/>
      <c r="L307" s="79"/>
      <c r="M307" s="25"/>
      <c r="N307" s="25"/>
      <c r="O307" s="25"/>
      <c r="P307" s="25"/>
      <c r="Q307" s="25"/>
      <c r="R307" s="25"/>
      <c r="S307" s="25"/>
      <c r="T307" s="25"/>
    </row>
    <row r="308" spans="1:20" x14ac:dyDescent="0.25">
      <c r="A308" s="25"/>
      <c r="B308" s="16"/>
      <c r="C308" s="16"/>
      <c r="D308" s="16"/>
      <c r="E308" s="16"/>
      <c r="F308" s="111"/>
      <c r="G308" s="111"/>
      <c r="H308" s="111"/>
      <c r="I308" s="111"/>
      <c r="J308" s="111"/>
      <c r="K308" s="111"/>
      <c r="L308" s="79"/>
      <c r="M308" s="25"/>
      <c r="N308" s="25"/>
      <c r="O308" s="25"/>
      <c r="P308" s="25"/>
      <c r="Q308" s="25"/>
      <c r="R308" s="25"/>
      <c r="S308" s="25"/>
      <c r="T308" s="25"/>
    </row>
    <row r="309" spans="1:20" x14ac:dyDescent="0.25">
      <c r="A309" s="25"/>
      <c r="B309" s="16"/>
      <c r="C309" s="16"/>
      <c r="D309" s="16"/>
      <c r="E309" s="16"/>
      <c r="F309" s="111"/>
      <c r="G309" s="111"/>
      <c r="H309" s="111"/>
      <c r="I309" s="111"/>
      <c r="J309" s="111"/>
      <c r="K309" s="111"/>
      <c r="L309" s="79"/>
      <c r="M309" s="25"/>
      <c r="N309" s="25"/>
      <c r="O309" s="25"/>
      <c r="P309" s="25"/>
      <c r="Q309" s="25"/>
      <c r="R309" s="25"/>
      <c r="S309" s="25"/>
      <c r="T309" s="25"/>
    </row>
    <row r="310" spans="1:20" x14ac:dyDescent="0.25">
      <c r="A310" s="10" t="s">
        <v>747</v>
      </c>
      <c r="B310" s="49" t="s">
        <v>744</v>
      </c>
      <c r="C310" s="25"/>
      <c r="D310" s="25"/>
      <c r="E310" s="25"/>
      <c r="F310" s="25"/>
      <c r="G310" s="25"/>
      <c r="H310" s="25"/>
      <c r="I310" s="25"/>
      <c r="J310" s="25"/>
      <c r="K310" s="25"/>
      <c r="L310" s="25"/>
      <c r="M310" s="25"/>
      <c r="N310" s="25"/>
      <c r="O310" s="25"/>
      <c r="P310" s="25"/>
      <c r="Q310" s="25"/>
    </row>
    <row r="311" spans="1:20" x14ac:dyDescent="0.25">
      <c r="A311" s="25"/>
      <c r="B311" s="311"/>
      <c r="C311" s="22" t="s">
        <v>172</v>
      </c>
      <c r="D311" s="22" t="s">
        <v>173</v>
      </c>
      <c r="E311" s="22" t="s">
        <v>549</v>
      </c>
      <c r="F311" s="25"/>
      <c r="G311" s="25"/>
      <c r="H311" s="25"/>
      <c r="I311" s="25"/>
      <c r="J311" s="25"/>
      <c r="K311" s="25"/>
      <c r="L311" s="25"/>
      <c r="M311" s="25"/>
      <c r="N311" s="25"/>
      <c r="O311" s="25"/>
      <c r="P311" s="25"/>
      <c r="Q311" s="25"/>
    </row>
    <row r="312" spans="1:20" x14ac:dyDescent="0.25">
      <c r="A312" s="25"/>
      <c r="B312" s="311" t="s">
        <v>183</v>
      </c>
      <c r="C312" s="100">
        <v>30.792000000000002</v>
      </c>
      <c r="D312" s="100">
        <v>14.005215</v>
      </c>
      <c r="E312" s="100">
        <v>44.797215000000001</v>
      </c>
      <c r="F312" s="25"/>
      <c r="G312" s="25"/>
      <c r="H312" s="25"/>
      <c r="I312" s="25"/>
      <c r="J312" s="25"/>
      <c r="K312" s="25"/>
      <c r="L312" s="25"/>
      <c r="M312" s="25"/>
      <c r="N312" s="25"/>
      <c r="O312" s="25"/>
      <c r="P312" s="25"/>
      <c r="Q312" s="25"/>
    </row>
    <row r="313" spans="1:20" x14ac:dyDescent="0.25">
      <c r="A313" s="25"/>
      <c r="B313" s="311" t="s">
        <v>184</v>
      </c>
      <c r="C313" s="100">
        <v>18.066533</v>
      </c>
      <c r="D313" s="100">
        <v>8.1182549999999996</v>
      </c>
      <c r="E313" s="100">
        <v>26.184787999999998</v>
      </c>
      <c r="F313" s="25"/>
      <c r="H313" s="25"/>
      <c r="I313" s="25"/>
      <c r="J313" s="25"/>
      <c r="K313" s="25"/>
      <c r="L313" s="25"/>
      <c r="M313" s="25"/>
      <c r="N313" s="25"/>
      <c r="O313" s="25"/>
      <c r="P313" s="25"/>
      <c r="Q313" s="25"/>
    </row>
    <row r="316" spans="1:20" x14ac:dyDescent="0.25">
      <c r="A316" s="25"/>
      <c r="B316" s="16"/>
      <c r="C316" s="16"/>
      <c r="D316" s="16"/>
      <c r="E316" s="16"/>
      <c r="F316" s="111"/>
      <c r="G316" s="111"/>
      <c r="H316" s="111"/>
      <c r="I316" s="111"/>
      <c r="J316" s="111"/>
      <c r="K316" s="111"/>
      <c r="L316" s="79"/>
      <c r="M316" s="25"/>
      <c r="N316" s="25"/>
      <c r="O316" s="25"/>
      <c r="P316" s="25"/>
      <c r="Q316" s="25"/>
      <c r="R316" s="25"/>
      <c r="S316" s="25"/>
      <c r="T316" s="25"/>
    </row>
    <row r="317" spans="1:20" x14ac:dyDescent="0.25">
      <c r="A317" s="49" t="s">
        <v>748</v>
      </c>
      <c r="B317" s="49" t="s">
        <v>770</v>
      </c>
      <c r="C317" s="16"/>
      <c r="D317" s="16"/>
      <c r="E317" s="16"/>
      <c r="F317" s="111"/>
      <c r="G317" s="111"/>
      <c r="H317" s="111"/>
      <c r="I317" s="111"/>
      <c r="J317" s="111"/>
      <c r="K317" s="111"/>
      <c r="L317" s="79"/>
      <c r="M317" s="25"/>
      <c r="N317" s="25"/>
      <c r="O317" s="25"/>
      <c r="P317" s="25"/>
      <c r="Q317" s="25"/>
      <c r="R317" s="25"/>
      <c r="S317" s="25"/>
      <c r="T317" s="25"/>
    </row>
    <row r="318" spans="1:20" x14ac:dyDescent="0.25">
      <c r="A318" s="25"/>
      <c r="B318" s="499"/>
      <c r="C318" s="22" t="s">
        <v>172</v>
      </c>
      <c r="D318" s="22" t="s">
        <v>173</v>
      </c>
      <c r="E318" s="382"/>
      <c r="F318" s="382"/>
      <c r="G318" s="136"/>
      <c r="H318" s="136"/>
      <c r="I318" s="136"/>
      <c r="J318" s="136"/>
      <c r="K318" s="79"/>
      <c r="L318" s="25"/>
      <c r="M318" s="25"/>
      <c r="N318" s="25"/>
      <c r="O318" s="25"/>
      <c r="P318" s="25"/>
      <c r="Q318" s="25"/>
      <c r="R318" s="25"/>
      <c r="S318" s="25"/>
    </row>
    <row r="319" spans="1:20" x14ac:dyDescent="0.25">
      <c r="A319" s="25"/>
      <c r="B319" s="499" t="s">
        <v>565</v>
      </c>
      <c r="C319" s="327">
        <v>0.56666666666666698</v>
      </c>
      <c r="D319" s="327">
        <v>0.6</v>
      </c>
      <c r="E319" s="79"/>
      <c r="F319" s="79"/>
      <c r="G319" s="79"/>
      <c r="H319" s="79"/>
      <c r="I319" s="79"/>
      <c r="J319" s="79"/>
      <c r="K319" s="79"/>
      <c r="L319" s="25"/>
      <c r="M319" s="25"/>
      <c r="N319" s="25"/>
      <c r="O319" s="25"/>
      <c r="P319" s="25"/>
      <c r="Q319" s="25"/>
      <c r="R319" s="25"/>
      <c r="S319" s="25"/>
    </row>
    <row r="320" spans="1:20" x14ac:dyDescent="0.25">
      <c r="A320" s="25"/>
      <c r="B320" s="134"/>
      <c r="C320" s="136"/>
      <c r="D320" s="136"/>
      <c r="E320" s="136"/>
      <c r="F320" s="136"/>
      <c r="G320" s="136"/>
      <c r="H320" s="136"/>
      <c r="I320" s="136"/>
      <c r="J320" s="136"/>
      <c r="K320" s="136"/>
      <c r="L320" s="79"/>
      <c r="M320" s="25"/>
      <c r="N320" s="25"/>
      <c r="O320" s="25"/>
      <c r="P320" s="25"/>
      <c r="Q320" s="25"/>
      <c r="R320" s="25"/>
      <c r="S320" s="25"/>
      <c r="T320" s="25"/>
    </row>
    <row r="321" spans="1:20" x14ac:dyDescent="0.25">
      <c r="A321" s="25"/>
      <c r="B321" s="82"/>
      <c r="C321" s="79"/>
      <c r="D321" s="79"/>
      <c r="E321" s="79"/>
      <c r="F321" s="79"/>
      <c r="G321" s="79"/>
      <c r="H321" s="79"/>
      <c r="I321" s="79"/>
      <c r="J321" s="79"/>
      <c r="K321" s="79"/>
      <c r="L321" s="79"/>
      <c r="M321" s="25"/>
      <c r="N321" s="25"/>
      <c r="O321" s="25"/>
      <c r="P321" s="25"/>
      <c r="Q321" s="25"/>
      <c r="R321" s="25"/>
      <c r="S321" s="25"/>
      <c r="T321" s="25"/>
    </row>
    <row r="322" spans="1:20" x14ac:dyDescent="0.25">
      <c r="A322" s="10" t="s">
        <v>749</v>
      </c>
      <c r="B322" s="78" t="s">
        <v>525</v>
      </c>
      <c r="C322" s="79"/>
      <c r="D322" s="79"/>
      <c r="E322" s="79"/>
      <c r="F322" s="79"/>
      <c r="G322" s="79"/>
      <c r="H322" s="79"/>
      <c r="I322" s="79"/>
      <c r="J322" s="79"/>
      <c r="K322" s="79"/>
      <c r="L322" s="79"/>
      <c r="M322" s="25"/>
      <c r="N322" s="25"/>
      <c r="O322" s="25"/>
      <c r="P322" s="25"/>
      <c r="Q322" s="25"/>
      <c r="R322" s="25"/>
      <c r="S322" s="25"/>
      <c r="T322" s="25"/>
    </row>
    <row r="323" spans="1:20" ht="30" x14ac:dyDescent="0.25">
      <c r="A323" s="25"/>
      <c r="B323" s="311"/>
      <c r="C323" s="264" t="s">
        <v>305</v>
      </c>
      <c r="D323" s="264" t="s">
        <v>306</v>
      </c>
      <c r="E323" s="264" t="s">
        <v>473</v>
      </c>
      <c r="F323" s="264" t="s">
        <v>474</v>
      </c>
      <c r="G323" s="264" t="s">
        <v>475</v>
      </c>
      <c r="H323" s="264" t="s">
        <v>702</v>
      </c>
      <c r="I323" s="264" t="s">
        <v>171</v>
      </c>
      <c r="J323" s="264" t="s">
        <v>31</v>
      </c>
      <c r="L323" s="79"/>
      <c r="M323" s="25"/>
      <c r="N323" s="25"/>
      <c r="O323" s="25"/>
      <c r="P323" s="25"/>
      <c r="Q323" s="25"/>
      <c r="R323" s="25"/>
      <c r="S323" s="25"/>
      <c r="T323" s="25"/>
    </row>
    <row r="324" spans="1:20" x14ac:dyDescent="0.25">
      <c r="A324" s="25"/>
      <c r="B324" s="311" t="s">
        <v>6</v>
      </c>
      <c r="C324" s="100">
        <v>14.017758000000001</v>
      </c>
      <c r="D324" s="100">
        <v>5.9527169999999998</v>
      </c>
      <c r="E324" s="100"/>
      <c r="F324" s="100">
        <v>2.2200000000000002</v>
      </c>
      <c r="G324" s="100">
        <v>1.77528</v>
      </c>
      <c r="H324" s="100">
        <v>2.219033</v>
      </c>
      <c r="I324" s="100"/>
      <c r="J324" s="100">
        <v>26.184787999999998</v>
      </c>
      <c r="L324" s="79"/>
      <c r="M324" s="25"/>
      <c r="N324" s="25"/>
      <c r="O324" s="25"/>
      <c r="P324" s="25"/>
      <c r="Q324" s="25"/>
      <c r="R324" s="25"/>
      <c r="S324" s="25"/>
      <c r="T324" s="25"/>
    </row>
    <row r="325" spans="1:20" x14ac:dyDescent="0.25">
      <c r="A325" s="25"/>
      <c r="B325" s="311" t="s">
        <v>140</v>
      </c>
      <c r="C325" s="327">
        <v>0.53533975528081401</v>
      </c>
      <c r="D325" s="327">
        <v>0.22733493202236399</v>
      </c>
      <c r="E325" s="327">
        <v>0</v>
      </c>
      <c r="F325" s="327">
        <v>8.478204979165771E-2</v>
      </c>
      <c r="G325" s="327">
        <v>6.7798142952312596E-2</v>
      </c>
      <c r="H325" s="327">
        <v>8.4745119952851999E-2</v>
      </c>
      <c r="I325" s="327">
        <v>0</v>
      </c>
      <c r="J325" s="327">
        <v>1.0000000000000002</v>
      </c>
      <c r="L325" s="79"/>
      <c r="M325" s="25"/>
      <c r="N325" s="25"/>
      <c r="O325" s="25"/>
      <c r="P325" s="25"/>
      <c r="Q325" s="25"/>
      <c r="R325" s="25"/>
      <c r="S325" s="25"/>
      <c r="T325" s="25"/>
    </row>
    <row r="326" spans="1:20" x14ac:dyDescent="0.25">
      <c r="A326" s="25"/>
      <c r="B326" s="134"/>
      <c r="C326" s="136"/>
      <c r="D326" s="136"/>
      <c r="E326" s="136"/>
      <c r="F326" s="136"/>
      <c r="G326" s="136"/>
      <c r="H326" s="136"/>
      <c r="I326" s="136"/>
      <c r="J326" s="136"/>
      <c r="K326" s="136"/>
      <c r="L326" s="79"/>
      <c r="M326" s="25"/>
      <c r="N326" s="25"/>
      <c r="O326" s="25"/>
      <c r="P326" s="25"/>
      <c r="Q326" s="25"/>
      <c r="R326" s="25"/>
      <c r="S326" s="25"/>
      <c r="T326" s="25"/>
    </row>
    <row r="327" spans="1:20" x14ac:dyDescent="0.25">
      <c r="A327" s="25"/>
      <c r="B327" s="82"/>
      <c r="C327" s="79"/>
      <c r="D327" s="79"/>
      <c r="E327" s="79"/>
      <c r="F327" s="79"/>
      <c r="G327" s="79"/>
      <c r="H327" s="79"/>
      <c r="I327" s="79"/>
      <c r="J327" s="79"/>
      <c r="K327" s="79"/>
      <c r="L327" s="79"/>
      <c r="M327" s="25"/>
      <c r="N327" s="25"/>
      <c r="O327" s="25"/>
      <c r="P327" s="25"/>
      <c r="Q327" s="25"/>
      <c r="R327" s="25"/>
      <c r="S327" s="25"/>
      <c r="T327" s="25"/>
    </row>
    <row r="328" spans="1:20" ht="30" x14ac:dyDescent="0.25">
      <c r="A328" s="10" t="s">
        <v>750</v>
      </c>
      <c r="B328" s="311"/>
      <c r="C328" s="264" t="s">
        <v>305</v>
      </c>
      <c r="D328" s="264" t="s">
        <v>306</v>
      </c>
      <c r="E328" s="264" t="s">
        <v>473</v>
      </c>
      <c r="F328" s="264" t="s">
        <v>474</v>
      </c>
      <c r="G328" s="264" t="s">
        <v>475</v>
      </c>
      <c r="H328" s="264" t="s">
        <v>702</v>
      </c>
      <c r="I328" s="264" t="s">
        <v>171</v>
      </c>
      <c r="J328" s="264" t="s">
        <v>31</v>
      </c>
      <c r="K328" s="79"/>
      <c r="L328" s="79"/>
      <c r="M328" s="25"/>
      <c r="N328" s="25"/>
      <c r="O328" s="25"/>
      <c r="P328" s="25"/>
      <c r="Q328" s="25"/>
      <c r="R328" s="25"/>
      <c r="S328" s="25"/>
      <c r="T328" s="25"/>
    </row>
    <row r="329" spans="1:20" x14ac:dyDescent="0.25">
      <c r="A329" s="25"/>
      <c r="B329" s="311" t="s">
        <v>9</v>
      </c>
      <c r="C329" s="100">
        <v>1.001268</v>
      </c>
      <c r="D329" s="100">
        <v>0.99211899999999997</v>
      </c>
      <c r="E329" s="100"/>
      <c r="F329" s="100">
        <v>1.1100000000000001</v>
      </c>
      <c r="G329" s="100">
        <v>0.88763999999999998</v>
      </c>
      <c r="H329" s="100">
        <v>1.1095159999999999</v>
      </c>
      <c r="I329" s="100"/>
      <c r="J329" s="141">
        <v>1.0071072307692306</v>
      </c>
      <c r="L329" s="79"/>
      <c r="M329" s="25"/>
      <c r="N329" s="25"/>
      <c r="O329" s="25"/>
      <c r="P329" s="25"/>
      <c r="Q329" s="25"/>
      <c r="R329" s="25"/>
      <c r="S329" s="25"/>
      <c r="T329" s="25"/>
    </row>
    <row r="330" spans="1:20" x14ac:dyDescent="0.25">
      <c r="A330" s="25"/>
      <c r="B330" s="81" t="s">
        <v>9</v>
      </c>
      <c r="C330" s="100">
        <v>1.001268</v>
      </c>
      <c r="D330" s="100">
        <v>0.99211899999999997</v>
      </c>
      <c r="E330" s="100"/>
      <c r="F330" s="100">
        <v>1.1100000000000001</v>
      </c>
      <c r="G330" s="100">
        <v>0.88763999999999998</v>
      </c>
      <c r="H330" s="100">
        <v>1.1095159999999999</v>
      </c>
      <c r="I330" s="100"/>
      <c r="J330" s="141">
        <v>1.0071072307692306</v>
      </c>
      <c r="L330" s="79"/>
      <c r="M330" s="25"/>
      <c r="N330" s="25"/>
      <c r="O330" s="25"/>
      <c r="P330" s="25"/>
      <c r="Q330" s="25"/>
      <c r="R330" s="25"/>
      <c r="S330" s="25"/>
      <c r="T330" s="25"/>
    </row>
    <row r="331" spans="1:20" x14ac:dyDescent="0.25">
      <c r="A331" s="25"/>
      <c r="B331" s="134"/>
      <c r="C331" s="136"/>
      <c r="D331" s="136"/>
      <c r="E331" s="136"/>
      <c r="F331" s="136"/>
      <c r="G331" s="136"/>
      <c r="H331" s="136"/>
      <c r="I331" s="136"/>
      <c r="J331" s="136"/>
      <c r="K331" s="136"/>
      <c r="L331" s="79"/>
      <c r="M331" s="25"/>
      <c r="N331" s="25"/>
      <c r="O331" s="25"/>
      <c r="P331" s="25"/>
      <c r="Q331" s="25"/>
      <c r="R331" s="25"/>
      <c r="S331" s="25"/>
      <c r="T331" s="25"/>
    </row>
    <row r="332" spans="1:20" x14ac:dyDescent="0.25">
      <c r="A332" s="25"/>
      <c r="B332" s="82"/>
      <c r="C332" s="79"/>
      <c r="D332" s="79"/>
      <c r="E332" s="79"/>
      <c r="F332" s="79"/>
      <c r="G332" s="79"/>
      <c r="H332" s="79"/>
      <c r="I332" s="79"/>
      <c r="J332" s="79"/>
      <c r="K332" s="79"/>
      <c r="L332" s="79"/>
      <c r="M332" s="25"/>
      <c r="N332" s="25"/>
      <c r="O332" s="25"/>
      <c r="P332" s="25"/>
      <c r="Q332" s="25"/>
      <c r="R332" s="25"/>
      <c r="S332" s="25"/>
      <c r="T332" s="25"/>
    </row>
    <row r="333" spans="1:20" x14ac:dyDescent="0.25">
      <c r="A333" s="10" t="s">
        <v>751</v>
      </c>
      <c r="B333" s="78" t="s">
        <v>526</v>
      </c>
      <c r="C333" s="79"/>
      <c r="D333" s="79"/>
      <c r="E333" s="79"/>
      <c r="F333" s="79"/>
      <c r="G333" s="79"/>
      <c r="H333" s="79"/>
      <c r="I333" s="79"/>
      <c r="J333" s="79"/>
      <c r="K333" s="79"/>
      <c r="L333" s="79"/>
      <c r="M333" s="25"/>
      <c r="N333" s="25"/>
      <c r="O333" s="25"/>
      <c r="P333" s="25"/>
      <c r="Q333" s="25"/>
      <c r="R333" s="25"/>
      <c r="S333" s="25"/>
      <c r="T333" s="25"/>
    </row>
    <row r="334" spans="1:20" ht="30" x14ac:dyDescent="0.25">
      <c r="A334" s="25"/>
      <c r="B334" s="311"/>
      <c r="C334" s="264" t="s">
        <v>305</v>
      </c>
      <c r="D334" s="264" t="s">
        <v>306</v>
      </c>
      <c r="E334" s="264" t="s">
        <v>473</v>
      </c>
      <c r="F334" s="264" t="s">
        <v>474</v>
      </c>
      <c r="G334" s="264" t="s">
        <v>475</v>
      </c>
      <c r="H334" s="264" t="s">
        <v>702</v>
      </c>
      <c r="I334" s="264" t="s">
        <v>171</v>
      </c>
      <c r="J334" s="264" t="s">
        <v>31</v>
      </c>
      <c r="L334" s="79"/>
      <c r="M334" s="25"/>
      <c r="N334" s="25"/>
      <c r="O334" s="25"/>
      <c r="P334" s="25"/>
      <c r="Q334" s="25"/>
      <c r="R334" s="25"/>
      <c r="S334" s="25"/>
      <c r="T334" s="25"/>
    </row>
    <row r="335" spans="1:20" x14ac:dyDescent="0.25">
      <c r="A335" s="25"/>
      <c r="B335" s="311" t="s">
        <v>423</v>
      </c>
      <c r="C335" s="327">
        <v>0.82352941176470595</v>
      </c>
      <c r="D335" s="327">
        <v>0.4</v>
      </c>
      <c r="E335" s="327">
        <v>0</v>
      </c>
      <c r="F335" s="327">
        <v>0.5</v>
      </c>
      <c r="G335" s="327">
        <v>0.66666666666666696</v>
      </c>
      <c r="H335" s="327">
        <v>0.66666666666666696</v>
      </c>
      <c r="I335" s="327">
        <v>0</v>
      </c>
      <c r="J335" s="327">
        <v>0.57777777777777795</v>
      </c>
      <c r="L335" s="79"/>
      <c r="M335" s="25"/>
      <c r="N335" s="25"/>
      <c r="O335" s="25"/>
      <c r="P335" s="25"/>
      <c r="Q335" s="25"/>
      <c r="R335" s="25"/>
      <c r="S335" s="25"/>
      <c r="T335" s="25"/>
    </row>
    <row r="336" spans="1:20" x14ac:dyDescent="0.25">
      <c r="A336" s="25"/>
      <c r="B336" s="311" t="s">
        <v>424</v>
      </c>
      <c r="C336" s="327">
        <v>0.84112748791840897</v>
      </c>
      <c r="D336" s="327">
        <v>0.40527776667649595</v>
      </c>
      <c r="E336" s="327">
        <v>0</v>
      </c>
      <c r="F336" s="327">
        <v>0.55722891566265098</v>
      </c>
      <c r="G336" s="327">
        <v>0.57132926546690399</v>
      </c>
      <c r="H336" s="327">
        <v>0.62578606331146203</v>
      </c>
      <c r="I336" s="327">
        <v>0</v>
      </c>
      <c r="J336" s="327">
        <v>0.58451821167900697</v>
      </c>
      <c r="L336" s="79"/>
      <c r="M336" s="25"/>
      <c r="N336" s="25"/>
      <c r="O336" s="25"/>
      <c r="P336" s="25"/>
      <c r="Q336" s="25"/>
      <c r="R336" s="25"/>
      <c r="S336" s="25"/>
      <c r="T336" s="25"/>
    </row>
    <row r="337" spans="1:20" x14ac:dyDescent="0.25">
      <c r="A337" s="25"/>
      <c r="B337" s="134"/>
      <c r="C337" s="135"/>
      <c r="D337" s="135"/>
      <c r="E337" s="135"/>
      <c r="F337" s="135"/>
      <c r="G337" s="135"/>
      <c r="H337" s="135"/>
      <c r="I337" s="135"/>
      <c r="J337" s="135"/>
      <c r="L337" s="79"/>
      <c r="M337" s="25"/>
      <c r="N337" s="25"/>
      <c r="O337" s="25"/>
      <c r="P337" s="25"/>
      <c r="Q337" s="25"/>
      <c r="R337" s="25"/>
      <c r="S337" s="25"/>
      <c r="T337" s="25"/>
    </row>
    <row r="338" spans="1:20" x14ac:dyDescent="0.25">
      <c r="A338" s="25"/>
      <c r="B338" s="82"/>
      <c r="C338" s="79"/>
      <c r="D338" s="79"/>
      <c r="E338" s="79"/>
      <c r="F338" s="79"/>
      <c r="G338" s="79"/>
      <c r="H338" s="79"/>
      <c r="I338" s="79"/>
      <c r="J338" s="79"/>
      <c r="K338" s="79"/>
      <c r="L338" s="79"/>
      <c r="M338" s="25"/>
      <c r="N338" s="25"/>
      <c r="O338" s="25"/>
      <c r="P338" s="25"/>
      <c r="Q338" s="25"/>
      <c r="R338" s="25"/>
      <c r="S338" s="25"/>
      <c r="T338" s="25"/>
    </row>
    <row r="339" spans="1:20" x14ac:dyDescent="0.25">
      <c r="A339" s="10" t="s">
        <v>752</v>
      </c>
      <c r="B339" s="78" t="s">
        <v>527</v>
      </c>
      <c r="C339" s="79"/>
      <c r="D339" s="79"/>
      <c r="E339" s="79"/>
      <c r="F339" s="79"/>
      <c r="G339" s="79"/>
      <c r="H339" s="79"/>
      <c r="I339" s="79"/>
      <c r="J339" s="79"/>
      <c r="K339" s="79"/>
      <c r="L339" s="79"/>
      <c r="M339" s="25"/>
      <c r="N339" s="25"/>
      <c r="O339" s="25"/>
      <c r="P339" s="25"/>
      <c r="Q339" s="25"/>
      <c r="R339" s="25"/>
      <c r="S339" s="25"/>
      <c r="T339" s="25"/>
    </row>
    <row r="340" spans="1:20" ht="30" x14ac:dyDescent="0.25">
      <c r="A340" s="25"/>
      <c r="B340" s="311"/>
      <c r="C340" s="264" t="s">
        <v>305</v>
      </c>
      <c r="D340" s="264" t="s">
        <v>306</v>
      </c>
      <c r="E340" s="264" t="s">
        <v>473</v>
      </c>
      <c r="F340" s="264" t="s">
        <v>474</v>
      </c>
      <c r="G340" s="264" t="s">
        <v>475</v>
      </c>
      <c r="H340" s="264" t="s">
        <v>702</v>
      </c>
      <c r="I340" s="264" t="s">
        <v>171</v>
      </c>
      <c r="J340" s="264" t="s">
        <v>31</v>
      </c>
      <c r="L340" s="79"/>
      <c r="M340" s="25"/>
      <c r="N340" s="25"/>
      <c r="O340" s="25"/>
      <c r="P340" s="25"/>
      <c r="Q340" s="25"/>
      <c r="R340" s="25"/>
      <c r="S340" s="25"/>
      <c r="T340" s="25"/>
    </row>
    <row r="341" spans="1:20" x14ac:dyDescent="0.25">
      <c r="A341" s="25"/>
      <c r="B341" s="311" t="s">
        <v>316</v>
      </c>
      <c r="C341" s="100">
        <v>29.071722999999999</v>
      </c>
      <c r="D341" s="100">
        <v>28.237669</v>
      </c>
      <c r="E341" s="100">
        <v>0</v>
      </c>
      <c r="F341" s="100">
        <v>6.9560000000000004</v>
      </c>
      <c r="G341" s="100">
        <v>5.8151999999999999</v>
      </c>
      <c r="H341" s="140">
        <v>6.1744770000000004</v>
      </c>
      <c r="I341" s="140">
        <v>6.8483359999999998</v>
      </c>
      <c r="J341" s="100">
        <v>83.103405000000009</v>
      </c>
      <c r="L341" s="79"/>
      <c r="M341" s="25"/>
      <c r="N341" s="25"/>
      <c r="O341" s="25"/>
      <c r="P341" s="25"/>
      <c r="Q341" s="25"/>
      <c r="R341" s="25"/>
      <c r="S341" s="25"/>
      <c r="T341" s="25"/>
    </row>
    <row r="342" spans="1:20" x14ac:dyDescent="0.25">
      <c r="A342" s="25"/>
      <c r="B342" s="311" t="s">
        <v>317</v>
      </c>
      <c r="C342" s="100">
        <v>12.406284999999997</v>
      </c>
      <c r="D342" s="100">
        <v>13.549676</v>
      </c>
      <c r="E342" s="100">
        <v>0</v>
      </c>
      <c r="F342" s="100">
        <v>2.9720000000000004</v>
      </c>
      <c r="G342" s="100">
        <v>2.7079200000000001</v>
      </c>
      <c r="H342" s="140">
        <v>2.6284840000000003</v>
      </c>
      <c r="I342" s="140">
        <v>4.0418249999999993</v>
      </c>
      <c r="J342" s="100">
        <v>38.306190000000001</v>
      </c>
      <c r="L342" s="79"/>
      <c r="M342" s="25"/>
      <c r="N342" s="25"/>
      <c r="O342" s="25"/>
      <c r="P342" s="25"/>
      <c r="Q342" s="25"/>
      <c r="R342" s="25"/>
      <c r="S342" s="25"/>
      <c r="T342" s="25"/>
    </row>
    <row r="343" spans="1:20" x14ac:dyDescent="0.25">
      <c r="A343" s="25"/>
      <c r="B343" s="311" t="s">
        <v>318</v>
      </c>
      <c r="C343" s="101">
        <v>42.674749618383501</v>
      </c>
      <c r="D343" s="101">
        <v>47.984399845468801</v>
      </c>
      <c r="E343" s="101">
        <v>0</v>
      </c>
      <c r="F343" s="101">
        <v>42.725704427832099</v>
      </c>
      <c r="G343" s="101">
        <v>46.566240198101497</v>
      </c>
      <c r="H343" s="101">
        <v>42.570148046547096</v>
      </c>
      <c r="I343" s="101">
        <v>59.019081423575003</v>
      </c>
      <c r="J343" s="101">
        <v>46.094609480802902</v>
      </c>
      <c r="L343" s="79"/>
      <c r="M343" s="25"/>
      <c r="N343" s="25"/>
      <c r="O343" s="25"/>
      <c r="P343" s="25"/>
      <c r="Q343" s="25"/>
      <c r="R343" s="25"/>
      <c r="S343" s="25"/>
      <c r="T343" s="25"/>
    </row>
    <row r="344" spans="1:20" x14ac:dyDescent="0.25">
      <c r="A344" s="25"/>
      <c r="B344" s="134" t="s">
        <v>1091</v>
      </c>
      <c r="C344" s="135"/>
      <c r="D344" s="135"/>
      <c r="E344" s="135"/>
      <c r="F344" s="135"/>
      <c r="G344" s="135"/>
      <c r="H344" s="135"/>
      <c r="I344" s="135"/>
      <c r="J344" s="135"/>
      <c r="K344" s="79"/>
      <c r="L344" s="79"/>
      <c r="M344" s="25"/>
      <c r="N344" s="25"/>
      <c r="O344" s="25"/>
      <c r="P344" s="25"/>
      <c r="Q344" s="25"/>
      <c r="R344" s="25"/>
      <c r="S344" s="25"/>
      <c r="T344" s="25"/>
    </row>
    <row r="345" spans="1:20" x14ac:dyDescent="0.25">
      <c r="A345" s="25"/>
      <c r="B345" s="134"/>
      <c r="C345" s="135"/>
      <c r="D345" s="135"/>
      <c r="E345" s="135"/>
      <c r="F345" s="135"/>
      <c r="G345" s="135"/>
      <c r="H345" s="135"/>
      <c r="I345" s="135"/>
      <c r="J345" s="135"/>
      <c r="K345" s="79"/>
      <c r="L345" s="79"/>
      <c r="M345" s="25"/>
      <c r="N345" s="25"/>
      <c r="O345" s="25"/>
      <c r="P345" s="25"/>
      <c r="Q345" s="25"/>
      <c r="R345" s="25"/>
      <c r="S345" s="25"/>
      <c r="T345" s="25"/>
    </row>
    <row r="346" spans="1:20" x14ac:dyDescent="0.25">
      <c r="A346" s="25"/>
      <c r="B346" s="82"/>
      <c r="C346" s="79"/>
      <c r="D346" s="79"/>
      <c r="E346" s="79"/>
      <c r="F346" s="79"/>
      <c r="G346" s="79"/>
      <c r="H346" s="79"/>
      <c r="I346" s="79"/>
      <c r="J346" s="79"/>
      <c r="K346" s="79"/>
      <c r="L346" s="79"/>
      <c r="M346" s="25"/>
      <c r="N346" s="25"/>
      <c r="O346" s="25"/>
      <c r="P346" s="25"/>
      <c r="Q346" s="25"/>
      <c r="R346" s="25"/>
      <c r="S346" s="25"/>
      <c r="T346" s="25"/>
    </row>
    <row r="347" spans="1:20" x14ac:dyDescent="0.25">
      <c r="A347" s="10" t="s">
        <v>753</v>
      </c>
      <c r="B347" s="78" t="s">
        <v>528</v>
      </c>
      <c r="C347" s="79"/>
      <c r="D347" s="79"/>
      <c r="E347" s="79"/>
      <c r="F347" s="79"/>
      <c r="G347" s="79"/>
      <c r="H347" s="79"/>
      <c r="I347" s="79"/>
      <c r="J347" s="79"/>
      <c r="K347" s="79"/>
      <c r="L347" s="79"/>
      <c r="M347" s="25"/>
      <c r="N347" s="25"/>
      <c r="O347" s="25"/>
      <c r="P347" s="25"/>
      <c r="Q347" s="25"/>
      <c r="R347" s="25"/>
      <c r="S347" s="25"/>
      <c r="T347" s="25"/>
    </row>
    <row r="348" spans="1:20" ht="30" x14ac:dyDescent="0.25">
      <c r="A348" s="25"/>
      <c r="B348" s="311"/>
      <c r="C348" s="264" t="s">
        <v>305</v>
      </c>
      <c r="D348" s="264" t="s">
        <v>306</v>
      </c>
      <c r="E348" s="264" t="s">
        <v>473</v>
      </c>
      <c r="F348" s="264" t="s">
        <v>474</v>
      </c>
      <c r="G348" s="264" t="s">
        <v>475</v>
      </c>
      <c r="H348" s="264" t="s">
        <v>702</v>
      </c>
      <c r="I348" s="264" t="s">
        <v>171</v>
      </c>
      <c r="J348" s="264" t="s">
        <v>31</v>
      </c>
      <c r="L348" s="79"/>
      <c r="M348" s="25"/>
      <c r="N348" s="25"/>
      <c r="O348" s="25"/>
      <c r="P348" s="25"/>
      <c r="Q348" s="25"/>
      <c r="R348" s="25"/>
      <c r="S348" s="25"/>
      <c r="T348" s="25"/>
    </row>
    <row r="349" spans="1:20" x14ac:dyDescent="0.25">
      <c r="A349" s="25"/>
      <c r="B349" s="311" t="s">
        <v>141</v>
      </c>
      <c r="C349" s="311">
        <v>3</v>
      </c>
      <c r="D349" s="311"/>
      <c r="E349" s="311"/>
      <c r="F349" s="311"/>
      <c r="G349" s="311">
        <v>1</v>
      </c>
      <c r="H349" s="311"/>
      <c r="I349" s="311"/>
      <c r="J349" s="311">
        <v>4</v>
      </c>
      <c r="L349" s="79"/>
      <c r="M349" s="25"/>
      <c r="N349" s="25"/>
      <c r="O349" s="25"/>
      <c r="P349" s="25"/>
      <c r="Q349" s="25"/>
      <c r="R349" s="25"/>
      <c r="S349" s="25"/>
      <c r="T349" s="25"/>
    </row>
    <row r="350" spans="1:20" x14ac:dyDescent="0.25">
      <c r="A350" s="25"/>
      <c r="B350" s="311" t="s">
        <v>142</v>
      </c>
      <c r="C350" s="311">
        <v>6</v>
      </c>
      <c r="D350" s="311">
        <v>11</v>
      </c>
      <c r="E350" s="311"/>
      <c r="F350" s="311">
        <v>3</v>
      </c>
      <c r="G350" s="311"/>
      <c r="H350" s="311">
        <v>1</v>
      </c>
      <c r="I350" s="311">
        <v>2</v>
      </c>
      <c r="J350" s="311">
        <v>23</v>
      </c>
      <c r="L350" s="79"/>
      <c r="M350" s="25"/>
      <c r="N350" s="25"/>
      <c r="O350" s="25"/>
      <c r="P350" s="25"/>
      <c r="Q350" s="25"/>
      <c r="R350" s="25"/>
      <c r="S350" s="25"/>
      <c r="T350" s="25"/>
    </row>
    <row r="351" spans="1:20" x14ac:dyDescent="0.25">
      <c r="A351" s="25"/>
      <c r="B351" s="311" t="s">
        <v>143</v>
      </c>
      <c r="C351" s="311">
        <v>8</v>
      </c>
      <c r="D351" s="311">
        <v>4</v>
      </c>
      <c r="E351" s="311"/>
      <c r="F351" s="311">
        <v>1</v>
      </c>
      <c r="G351" s="311">
        <v>2</v>
      </c>
      <c r="H351" s="311">
        <v>2</v>
      </c>
      <c r="I351" s="311">
        <v>1</v>
      </c>
      <c r="J351" s="311">
        <v>18</v>
      </c>
      <c r="L351" s="79"/>
      <c r="M351" s="25"/>
      <c r="N351" s="25"/>
      <c r="O351" s="25"/>
      <c r="P351" s="25"/>
      <c r="Q351" s="25"/>
      <c r="R351" s="25"/>
      <c r="S351" s="25"/>
      <c r="T351" s="25"/>
    </row>
    <row r="352" spans="1:20" x14ac:dyDescent="0.25">
      <c r="A352" s="25"/>
      <c r="B352" s="311" t="s">
        <v>144</v>
      </c>
      <c r="C352" s="311"/>
      <c r="D352" s="311"/>
      <c r="E352" s="311"/>
      <c r="F352" s="311"/>
      <c r="G352" s="311"/>
      <c r="H352" s="311"/>
      <c r="I352" s="311"/>
      <c r="J352" s="311">
        <v>0</v>
      </c>
      <c r="L352" s="79"/>
      <c r="M352" s="25"/>
      <c r="N352" s="25"/>
      <c r="O352" s="25"/>
      <c r="P352" s="25"/>
      <c r="Q352" s="25"/>
      <c r="R352" s="25"/>
      <c r="S352" s="25"/>
      <c r="T352" s="25"/>
    </row>
    <row r="353" spans="1:20" x14ac:dyDescent="0.25">
      <c r="A353" s="25"/>
      <c r="B353" s="311" t="s">
        <v>145</v>
      </c>
      <c r="C353" s="311"/>
      <c r="D353" s="311"/>
      <c r="E353" s="311"/>
      <c r="F353" s="311"/>
      <c r="G353" s="311"/>
      <c r="H353" s="311"/>
      <c r="I353" s="311"/>
      <c r="J353" s="311">
        <v>0</v>
      </c>
      <c r="L353" s="79"/>
      <c r="M353" s="25"/>
      <c r="N353" s="25"/>
      <c r="O353" s="25"/>
      <c r="P353" s="25"/>
      <c r="Q353" s="25"/>
      <c r="R353" s="25"/>
      <c r="S353" s="25"/>
      <c r="T353" s="25"/>
    </row>
    <row r="354" spans="1:20" x14ac:dyDescent="0.25">
      <c r="A354" s="25"/>
      <c r="B354" s="311" t="s">
        <v>146</v>
      </c>
      <c r="C354" s="311"/>
      <c r="D354" s="311"/>
      <c r="E354" s="311"/>
      <c r="F354" s="311"/>
      <c r="G354" s="311"/>
      <c r="H354" s="311"/>
      <c r="I354" s="311"/>
      <c r="J354" s="311">
        <v>0</v>
      </c>
      <c r="L354" s="79"/>
      <c r="M354" s="25"/>
      <c r="N354" s="25"/>
      <c r="O354" s="25"/>
      <c r="P354" s="25"/>
      <c r="Q354" s="25"/>
      <c r="R354" s="25"/>
      <c r="S354" s="25"/>
      <c r="T354" s="25"/>
    </row>
    <row r="355" spans="1:20" x14ac:dyDescent="0.25">
      <c r="A355" s="25"/>
      <c r="B355" s="311" t="s">
        <v>147</v>
      </c>
      <c r="C355" s="311"/>
      <c r="D355" s="311"/>
      <c r="E355" s="311"/>
      <c r="F355" s="311"/>
      <c r="G355" s="311"/>
      <c r="H355" s="311"/>
      <c r="I355" s="311"/>
      <c r="J355" s="311">
        <v>0</v>
      </c>
      <c r="L355" s="79"/>
      <c r="M355" s="25"/>
      <c r="N355" s="25"/>
      <c r="O355" s="25"/>
      <c r="P355" s="25"/>
      <c r="Q355" s="25"/>
      <c r="R355" s="25"/>
      <c r="S355" s="25"/>
      <c r="T355" s="25"/>
    </row>
    <row r="356" spans="1:20" x14ac:dyDescent="0.25">
      <c r="A356" s="25"/>
      <c r="B356" s="311" t="s">
        <v>148</v>
      </c>
      <c r="C356" s="311"/>
      <c r="D356" s="311"/>
      <c r="E356" s="311"/>
      <c r="F356" s="311"/>
      <c r="G356" s="311"/>
      <c r="H356" s="311"/>
      <c r="I356" s="311"/>
      <c r="J356" s="311">
        <v>0</v>
      </c>
      <c r="L356" s="79"/>
      <c r="M356" s="25"/>
      <c r="N356" s="25"/>
      <c r="O356" s="25"/>
      <c r="P356" s="25"/>
      <c r="Q356" s="25"/>
      <c r="R356" s="25"/>
      <c r="S356" s="25"/>
      <c r="T356" s="25"/>
    </row>
    <row r="357" spans="1:20" x14ac:dyDescent="0.25">
      <c r="A357" s="25"/>
      <c r="B357" s="22" t="s">
        <v>31</v>
      </c>
      <c r="C357" s="22">
        <v>17</v>
      </c>
      <c r="D357" s="22">
        <v>15</v>
      </c>
      <c r="E357" s="22">
        <v>0</v>
      </c>
      <c r="F357" s="22">
        <v>4</v>
      </c>
      <c r="G357" s="22">
        <v>3</v>
      </c>
      <c r="H357" s="22">
        <v>3</v>
      </c>
      <c r="I357" s="22">
        <v>3</v>
      </c>
      <c r="J357" s="22">
        <v>45</v>
      </c>
      <c r="L357" s="79"/>
      <c r="M357" s="25"/>
      <c r="N357" s="25"/>
      <c r="O357" s="25"/>
      <c r="P357" s="25"/>
      <c r="Q357" s="25"/>
      <c r="R357" s="25"/>
      <c r="S357" s="25"/>
      <c r="T357" s="25"/>
    </row>
    <row r="358" spans="1:20" x14ac:dyDescent="0.25">
      <c r="A358" s="25"/>
      <c r="C358" s="111"/>
      <c r="D358" s="111"/>
      <c r="E358" s="111"/>
      <c r="F358" s="111"/>
      <c r="G358" s="111"/>
      <c r="H358" s="111"/>
      <c r="I358" s="111"/>
      <c r="J358" s="111"/>
      <c r="K358" s="111"/>
      <c r="L358" s="79"/>
      <c r="M358" s="25"/>
      <c r="N358" s="25"/>
      <c r="O358" s="25"/>
      <c r="P358" s="25"/>
      <c r="Q358" s="25"/>
      <c r="R358" s="25"/>
      <c r="S358" s="25"/>
      <c r="T358" s="25"/>
    </row>
    <row r="359" spans="1:20" x14ac:dyDescent="0.25">
      <c r="A359" s="25"/>
      <c r="B359" s="82"/>
      <c r="C359" s="79"/>
      <c r="D359" s="79"/>
      <c r="E359" s="79"/>
      <c r="F359" s="79"/>
      <c r="G359" s="79"/>
      <c r="H359" s="79"/>
      <c r="I359" s="79"/>
      <c r="J359" s="79"/>
      <c r="K359" s="79"/>
      <c r="L359" s="79"/>
      <c r="M359" s="25"/>
      <c r="N359" s="25"/>
      <c r="O359" s="25"/>
      <c r="P359" s="25"/>
      <c r="Q359" s="25"/>
      <c r="R359" s="25"/>
      <c r="S359" s="25"/>
      <c r="T359" s="25"/>
    </row>
    <row r="360" spans="1:20" x14ac:dyDescent="0.25">
      <c r="A360" s="10" t="s">
        <v>754</v>
      </c>
      <c r="B360" s="78" t="s">
        <v>529</v>
      </c>
      <c r="C360" s="79"/>
      <c r="D360" s="79"/>
      <c r="E360" s="79"/>
      <c r="F360" s="79"/>
      <c r="G360" s="79"/>
      <c r="H360" s="79"/>
      <c r="I360" s="79"/>
      <c r="J360" s="79"/>
      <c r="K360" s="79"/>
      <c r="L360" s="79"/>
      <c r="M360" s="25"/>
      <c r="N360" s="25"/>
      <c r="O360" s="25"/>
      <c r="P360" s="25"/>
      <c r="Q360" s="25"/>
      <c r="R360" s="25"/>
      <c r="S360" s="25"/>
      <c r="T360" s="25"/>
    </row>
    <row r="361" spans="1:20" ht="30" x14ac:dyDescent="0.25">
      <c r="A361" s="25"/>
      <c r="B361" s="311"/>
      <c r="C361" s="264" t="s">
        <v>305</v>
      </c>
      <c r="D361" s="264" t="s">
        <v>306</v>
      </c>
      <c r="E361" s="264" t="s">
        <v>473</v>
      </c>
      <c r="F361" s="264" t="s">
        <v>474</v>
      </c>
      <c r="G361" s="264" t="s">
        <v>475</v>
      </c>
      <c r="H361" s="264" t="s">
        <v>702</v>
      </c>
      <c r="I361" s="264" t="s">
        <v>171</v>
      </c>
      <c r="J361" s="264" t="s">
        <v>31</v>
      </c>
      <c r="L361" s="79"/>
      <c r="M361" s="25"/>
      <c r="N361" s="25"/>
      <c r="O361" s="25"/>
      <c r="P361" s="25"/>
      <c r="Q361" s="25"/>
      <c r="R361" s="25"/>
      <c r="S361" s="25"/>
      <c r="T361" s="25"/>
    </row>
    <row r="362" spans="1:20" x14ac:dyDescent="0.25">
      <c r="A362" s="25"/>
      <c r="B362" s="311" t="s">
        <v>141</v>
      </c>
      <c r="C362" s="327">
        <v>6.6666666666666693E-2</v>
      </c>
      <c r="D362" s="327">
        <v>0</v>
      </c>
      <c r="E362" s="327">
        <v>0</v>
      </c>
      <c r="F362" s="327">
        <v>0</v>
      </c>
      <c r="G362" s="327">
        <v>2.2222222222222202E-2</v>
      </c>
      <c r="H362" s="327">
        <v>0</v>
      </c>
      <c r="I362" s="327">
        <v>0</v>
      </c>
      <c r="J362" s="327">
        <v>8.8888888888888892E-2</v>
      </c>
      <c r="L362" s="79"/>
      <c r="M362" s="25"/>
      <c r="N362" s="25"/>
      <c r="O362" s="25"/>
      <c r="P362" s="25"/>
      <c r="Q362" s="25"/>
      <c r="R362" s="25"/>
      <c r="S362" s="25"/>
      <c r="T362" s="25"/>
    </row>
    <row r="363" spans="1:20" x14ac:dyDescent="0.25">
      <c r="A363" s="25"/>
      <c r="B363" s="311" t="s">
        <v>142</v>
      </c>
      <c r="C363" s="327">
        <v>0.133333333333333</v>
      </c>
      <c r="D363" s="327">
        <v>0.24444444444444399</v>
      </c>
      <c r="E363" s="327">
        <v>0</v>
      </c>
      <c r="F363" s="327">
        <v>6.6666666666666693E-2</v>
      </c>
      <c r="G363" s="327">
        <v>0</v>
      </c>
      <c r="H363" s="327">
        <v>2.2222222222222202E-2</v>
      </c>
      <c r="I363" s="327">
        <v>4.4444444444444405E-2</v>
      </c>
      <c r="J363" s="327">
        <v>0.51111111111111041</v>
      </c>
      <c r="L363" s="79"/>
      <c r="M363" s="25"/>
      <c r="N363" s="25"/>
      <c r="O363" s="25"/>
      <c r="P363" s="25"/>
      <c r="Q363" s="25"/>
      <c r="R363" s="25"/>
      <c r="S363" s="25"/>
      <c r="T363" s="25"/>
    </row>
    <row r="364" spans="1:20" x14ac:dyDescent="0.25">
      <c r="A364" s="25"/>
      <c r="B364" s="311" t="s">
        <v>143</v>
      </c>
      <c r="C364" s="327">
        <v>0.17777777777777801</v>
      </c>
      <c r="D364" s="327">
        <v>8.8888888888888892E-2</v>
      </c>
      <c r="E364" s="327">
        <v>0</v>
      </c>
      <c r="F364" s="327">
        <v>2.2222222222222202E-2</v>
      </c>
      <c r="G364" s="327">
        <v>4.4444444444444405E-2</v>
      </c>
      <c r="H364" s="327">
        <v>4.4444444444444405E-2</v>
      </c>
      <c r="I364" s="327">
        <v>2.2222222222222202E-2</v>
      </c>
      <c r="J364" s="327">
        <v>0.40000000000000013</v>
      </c>
      <c r="L364" s="79"/>
      <c r="M364" s="25"/>
      <c r="N364" s="25"/>
      <c r="O364" s="25"/>
      <c r="P364" s="25"/>
      <c r="Q364" s="25"/>
      <c r="R364" s="25"/>
      <c r="S364" s="25"/>
      <c r="T364" s="25"/>
    </row>
    <row r="365" spans="1:20" x14ac:dyDescent="0.25">
      <c r="A365" s="25"/>
      <c r="B365" s="311" t="s">
        <v>144</v>
      </c>
      <c r="C365" s="327">
        <v>0</v>
      </c>
      <c r="D365" s="327">
        <v>0</v>
      </c>
      <c r="E365" s="327">
        <v>0</v>
      </c>
      <c r="F365" s="327">
        <v>0</v>
      </c>
      <c r="G365" s="327">
        <v>0</v>
      </c>
      <c r="H365" s="327">
        <v>0</v>
      </c>
      <c r="I365" s="327">
        <v>0</v>
      </c>
      <c r="J365" s="327">
        <v>0</v>
      </c>
      <c r="L365" s="79"/>
      <c r="M365" s="25"/>
      <c r="N365" s="25"/>
      <c r="O365" s="25"/>
      <c r="P365" s="25"/>
      <c r="Q365" s="25"/>
      <c r="R365" s="25"/>
      <c r="S365" s="25"/>
      <c r="T365" s="25"/>
    </row>
    <row r="366" spans="1:20" x14ac:dyDescent="0.25">
      <c r="A366" s="25"/>
      <c r="B366" s="311" t="s">
        <v>145</v>
      </c>
      <c r="C366" s="327">
        <v>0</v>
      </c>
      <c r="D366" s="327">
        <v>0</v>
      </c>
      <c r="E366" s="327">
        <v>0</v>
      </c>
      <c r="F366" s="327">
        <v>0</v>
      </c>
      <c r="G366" s="327">
        <v>0</v>
      </c>
      <c r="H366" s="327">
        <v>0</v>
      </c>
      <c r="I366" s="327">
        <v>0</v>
      </c>
      <c r="J366" s="327">
        <v>0</v>
      </c>
      <c r="L366" s="79"/>
      <c r="M366" s="25"/>
      <c r="N366" s="25"/>
      <c r="O366" s="25"/>
      <c r="P366" s="25"/>
      <c r="Q366" s="25"/>
      <c r="R366" s="25"/>
      <c r="S366" s="25"/>
      <c r="T366" s="25"/>
    </row>
    <row r="367" spans="1:20" x14ac:dyDescent="0.25">
      <c r="A367" s="25"/>
      <c r="B367" s="311" t="s">
        <v>146</v>
      </c>
      <c r="C367" s="327">
        <v>0</v>
      </c>
      <c r="D367" s="327">
        <v>0</v>
      </c>
      <c r="E367" s="327">
        <v>0</v>
      </c>
      <c r="F367" s="327">
        <v>0</v>
      </c>
      <c r="G367" s="327">
        <v>0</v>
      </c>
      <c r="H367" s="327">
        <v>0</v>
      </c>
      <c r="I367" s="327">
        <v>0</v>
      </c>
      <c r="J367" s="327">
        <v>0</v>
      </c>
      <c r="L367" s="79"/>
      <c r="M367" s="25"/>
      <c r="N367" s="25"/>
      <c r="O367" s="25"/>
      <c r="P367" s="25"/>
      <c r="Q367" s="25"/>
      <c r="R367" s="25"/>
      <c r="S367" s="25"/>
      <c r="T367" s="25"/>
    </row>
    <row r="368" spans="1:20" x14ac:dyDescent="0.25">
      <c r="A368" s="25"/>
      <c r="B368" s="311" t="s">
        <v>147</v>
      </c>
      <c r="C368" s="327">
        <v>0</v>
      </c>
      <c r="D368" s="327">
        <v>0</v>
      </c>
      <c r="E368" s="327">
        <v>0</v>
      </c>
      <c r="F368" s="327">
        <v>0</v>
      </c>
      <c r="G368" s="327">
        <v>0</v>
      </c>
      <c r="H368" s="327">
        <v>0</v>
      </c>
      <c r="I368" s="327">
        <v>0</v>
      </c>
      <c r="J368" s="327">
        <v>0</v>
      </c>
      <c r="L368" s="79"/>
      <c r="M368" s="25"/>
      <c r="N368" s="25"/>
      <c r="O368" s="25"/>
      <c r="P368" s="25"/>
      <c r="Q368" s="25"/>
      <c r="R368" s="25"/>
      <c r="S368" s="25"/>
      <c r="T368" s="25"/>
    </row>
    <row r="369" spans="1:20" x14ac:dyDescent="0.25">
      <c r="A369" s="25"/>
      <c r="B369" s="311" t="s">
        <v>148</v>
      </c>
      <c r="C369" s="327">
        <v>0</v>
      </c>
      <c r="D369" s="327">
        <v>0</v>
      </c>
      <c r="E369" s="327">
        <v>0</v>
      </c>
      <c r="F369" s="327">
        <v>0</v>
      </c>
      <c r="G369" s="327">
        <v>0</v>
      </c>
      <c r="H369" s="327">
        <v>0</v>
      </c>
      <c r="I369" s="327">
        <v>0</v>
      </c>
      <c r="J369" s="327">
        <v>0</v>
      </c>
      <c r="L369" s="79"/>
      <c r="M369" s="25"/>
      <c r="N369" s="25"/>
      <c r="O369" s="25"/>
      <c r="P369" s="25"/>
      <c r="Q369" s="25"/>
      <c r="R369" s="25"/>
      <c r="S369" s="25"/>
      <c r="T369" s="25"/>
    </row>
    <row r="370" spans="1:20" x14ac:dyDescent="0.25">
      <c r="A370" s="25"/>
      <c r="B370" s="22" t="s">
        <v>31</v>
      </c>
      <c r="C370" s="340">
        <v>0.37777777777777771</v>
      </c>
      <c r="D370" s="340">
        <v>0.33333333333333287</v>
      </c>
      <c r="E370" s="340">
        <v>0</v>
      </c>
      <c r="F370" s="340">
        <v>8.8888888888888892E-2</v>
      </c>
      <c r="G370" s="340">
        <v>6.666666666666661E-2</v>
      </c>
      <c r="H370" s="340">
        <v>6.666666666666661E-2</v>
      </c>
      <c r="I370" s="340">
        <v>6.666666666666661E-2</v>
      </c>
      <c r="J370" s="340">
        <v>0.99999999999999911</v>
      </c>
      <c r="L370" s="79"/>
      <c r="M370" s="25"/>
      <c r="N370" s="25"/>
      <c r="O370" s="25"/>
      <c r="P370" s="25"/>
      <c r="Q370" s="25"/>
      <c r="R370" s="25"/>
      <c r="S370" s="25"/>
      <c r="T370" s="25"/>
    </row>
    <row r="371" spans="1:20" x14ac:dyDescent="0.25">
      <c r="A371" s="25"/>
      <c r="B371" s="134"/>
      <c r="C371" s="111"/>
      <c r="D371" s="111"/>
      <c r="E371" s="111"/>
      <c r="F371" s="111"/>
      <c r="G371" s="111"/>
      <c r="H371" s="111"/>
      <c r="I371" s="136"/>
      <c r="J371" s="136"/>
      <c r="K371" s="135"/>
      <c r="L371" s="79"/>
      <c r="M371" s="25"/>
      <c r="N371" s="25"/>
      <c r="O371" s="25"/>
      <c r="P371" s="25"/>
      <c r="Q371" s="25"/>
      <c r="R371" s="25"/>
      <c r="S371" s="25"/>
      <c r="T371" s="25"/>
    </row>
    <row r="372" spans="1:20" x14ac:dyDescent="0.25">
      <c r="A372" s="25"/>
      <c r="B372" s="82"/>
      <c r="C372" s="79"/>
      <c r="D372" s="79"/>
      <c r="E372" s="79"/>
      <c r="F372" s="79"/>
      <c r="G372" s="79"/>
      <c r="H372" s="79"/>
      <c r="I372" s="79"/>
      <c r="J372" s="79"/>
      <c r="K372" s="79"/>
      <c r="L372" s="79"/>
      <c r="M372" s="25"/>
      <c r="N372" s="25"/>
      <c r="O372" s="25"/>
      <c r="P372" s="25"/>
      <c r="Q372" s="25"/>
      <c r="R372" s="25"/>
      <c r="S372" s="25"/>
      <c r="T372" s="25"/>
    </row>
    <row r="373" spans="1:20" x14ac:dyDescent="0.25">
      <c r="A373" s="10" t="s">
        <v>755</v>
      </c>
      <c r="B373" s="78" t="s">
        <v>530</v>
      </c>
      <c r="C373" s="79"/>
      <c r="D373" s="79"/>
      <c r="E373" s="79"/>
      <c r="F373" s="79"/>
      <c r="G373" s="79"/>
      <c r="H373" s="79"/>
      <c r="I373" s="79"/>
      <c r="J373" s="79"/>
      <c r="K373" s="79"/>
      <c r="L373" s="79"/>
      <c r="M373" s="25"/>
      <c r="N373" s="25"/>
      <c r="O373" s="25"/>
      <c r="P373" s="25"/>
      <c r="Q373" s="25"/>
      <c r="R373" s="25"/>
      <c r="S373" s="25"/>
      <c r="T373" s="25"/>
    </row>
    <row r="374" spans="1:20" ht="30" x14ac:dyDescent="0.25">
      <c r="A374" s="25"/>
      <c r="B374" s="311"/>
      <c r="C374" s="264" t="s">
        <v>305</v>
      </c>
      <c r="D374" s="264" t="s">
        <v>306</v>
      </c>
      <c r="E374" s="264" t="s">
        <v>473</v>
      </c>
      <c r="F374" s="264" t="s">
        <v>474</v>
      </c>
      <c r="G374" s="264" t="s">
        <v>475</v>
      </c>
      <c r="H374" s="264" t="s">
        <v>702</v>
      </c>
      <c r="I374" s="264" t="s">
        <v>171</v>
      </c>
      <c r="J374" s="264" t="s">
        <v>31</v>
      </c>
      <c r="L374" s="79"/>
      <c r="M374" s="25"/>
      <c r="N374" s="25"/>
      <c r="O374" s="25"/>
      <c r="P374" s="25"/>
      <c r="Q374" s="25"/>
      <c r="R374" s="25"/>
      <c r="S374" s="25"/>
      <c r="T374" s="25"/>
    </row>
    <row r="375" spans="1:20" x14ac:dyDescent="0.25">
      <c r="A375" s="25"/>
      <c r="B375" s="311" t="s">
        <v>141</v>
      </c>
      <c r="C375" s="311">
        <v>2</v>
      </c>
      <c r="D375" s="311"/>
      <c r="E375" s="311"/>
      <c r="F375" s="311"/>
      <c r="G375" s="311">
        <v>1</v>
      </c>
      <c r="H375" s="311"/>
      <c r="I375" s="311"/>
      <c r="J375" s="311">
        <v>3</v>
      </c>
      <c r="L375" s="79"/>
      <c r="M375" s="25"/>
      <c r="N375" s="25"/>
      <c r="O375" s="25"/>
      <c r="P375" s="25"/>
      <c r="Q375" s="25"/>
      <c r="R375" s="25"/>
      <c r="S375" s="25"/>
      <c r="T375" s="25"/>
    </row>
    <row r="376" spans="1:20" x14ac:dyDescent="0.25">
      <c r="A376" s="25"/>
      <c r="B376" s="311" t="s">
        <v>142</v>
      </c>
      <c r="C376" s="311">
        <v>5</v>
      </c>
      <c r="D376" s="311">
        <v>5</v>
      </c>
      <c r="E376" s="311"/>
      <c r="F376" s="311">
        <v>1</v>
      </c>
      <c r="G376" s="311"/>
      <c r="H376" s="311">
        <v>1</v>
      </c>
      <c r="I376" s="311"/>
      <c r="J376" s="311">
        <v>12</v>
      </c>
      <c r="L376" s="79"/>
      <c r="M376" s="25"/>
      <c r="N376" s="25"/>
      <c r="O376" s="25"/>
      <c r="P376" s="25"/>
      <c r="Q376" s="25"/>
      <c r="R376" s="25"/>
      <c r="S376" s="25"/>
      <c r="T376" s="25"/>
    </row>
    <row r="377" spans="1:20" x14ac:dyDescent="0.25">
      <c r="A377" s="25"/>
      <c r="B377" s="311" t="s">
        <v>143</v>
      </c>
      <c r="C377" s="311">
        <v>7</v>
      </c>
      <c r="D377" s="311">
        <v>1</v>
      </c>
      <c r="E377" s="311"/>
      <c r="F377" s="311">
        <v>1</v>
      </c>
      <c r="G377" s="311">
        <v>1</v>
      </c>
      <c r="H377" s="311">
        <v>1</v>
      </c>
      <c r="I377" s="311"/>
      <c r="J377" s="311">
        <v>11</v>
      </c>
      <c r="L377" s="79"/>
      <c r="M377" s="25"/>
      <c r="N377" s="25"/>
      <c r="O377" s="25"/>
      <c r="P377" s="25"/>
      <c r="Q377" s="25"/>
      <c r="R377" s="25"/>
      <c r="S377" s="25"/>
      <c r="T377" s="25"/>
    </row>
    <row r="378" spans="1:20" x14ac:dyDescent="0.25">
      <c r="A378" s="25"/>
      <c r="B378" s="311" t="s">
        <v>144</v>
      </c>
      <c r="C378" s="311"/>
      <c r="D378" s="311"/>
      <c r="E378" s="311"/>
      <c r="F378" s="311"/>
      <c r="G378" s="311"/>
      <c r="H378" s="311"/>
      <c r="I378" s="311"/>
      <c r="J378" s="311">
        <v>0</v>
      </c>
      <c r="L378" s="79"/>
      <c r="M378" s="25"/>
      <c r="N378" s="25"/>
      <c r="O378" s="25"/>
      <c r="P378" s="25"/>
      <c r="Q378" s="25"/>
      <c r="R378" s="25"/>
      <c r="S378" s="25"/>
      <c r="T378" s="25"/>
    </row>
    <row r="379" spans="1:20" x14ac:dyDescent="0.25">
      <c r="A379" s="25"/>
      <c r="B379" s="311" t="s">
        <v>145</v>
      </c>
      <c r="C379" s="311"/>
      <c r="D379" s="311"/>
      <c r="E379" s="311"/>
      <c r="F379" s="311"/>
      <c r="G379" s="311"/>
      <c r="H379" s="311"/>
      <c r="I379" s="311"/>
      <c r="J379" s="311">
        <v>0</v>
      </c>
      <c r="L379" s="79"/>
      <c r="M379" s="25"/>
      <c r="N379" s="25"/>
      <c r="O379" s="25"/>
      <c r="P379" s="25"/>
      <c r="Q379" s="25"/>
      <c r="R379" s="25"/>
      <c r="S379" s="25"/>
      <c r="T379" s="25"/>
    </row>
    <row r="380" spans="1:20" x14ac:dyDescent="0.25">
      <c r="A380" s="25"/>
      <c r="B380" s="311" t="s">
        <v>146</v>
      </c>
      <c r="C380" s="311"/>
      <c r="D380" s="311"/>
      <c r="E380" s="311"/>
      <c r="F380" s="311"/>
      <c r="G380" s="311"/>
      <c r="H380" s="311"/>
      <c r="I380" s="311"/>
      <c r="J380" s="311">
        <v>0</v>
      </c>
      <c r="L380" s="79"/>
      <c r="M380" s="25"/>
      <c r="N380" s="25"/>
      <c r="O380" s="25"/>
      <c r="P380" s="25"/>
      <c r="Q380" s="25"/>
      <c r="R380" s="25"/>
      <c r="S380" s="25"/>
      <c r="T380" s="25"/>
    </row>
    <row r="381" spans="1:20" x14ac:dyDescent="0.25">
      <c r="A381" s="25"/>
      <c r="B381" s="311" t="s">
        <v>147</v>
      </c>
      <c r="C381" s="311"/>
      <c r="D381" s="311"/>
      <c r="E381" s="311"/>
      <c r="F381" s="311"/>
      <c r="G381" s="311"/>
      <c r="H381" s="311"/>
      <c r="I381" s="311"/>
      <c r="J381" s="311">
        <v>0</v>
      </c>
      <c r="L381" s="79"/>
      <c r="M381" s="25"/>
      <c r="N381" s="25"/>
      <c r="O381" s="25"/>
      <c r="P381" s="25"/>
      <c r="Q381" s="25"/>
      <c r="R381" s="25"/>
      <c r="S381" s="25"/>
      <c r="T381" s="25"/>
    </row>
    <row r="382" spans="1:20" x14ac:dyDescent="0.25">
      <c r="A382" s="25"/>
      <c r="B382" s="311" t="s">
        <v>148</v>
      </c>
      <c r="C382" s="311"/>
      <c r="D382" s="311"/>
      <c r="E382" s="311"/>
      <c r="F382" s="311"/>
      <c r="G382" s="311"/>
      <c r="H382" s="311"/>
      <c r="I382" s="311"/>
      <c r="J382" s="311">
        <v>0</v>
      </c>
      <c r="L382" s="79"/>
      <c r="M382" s="25"/>
      <c r="N382" s="25"/>
      <c r="O382" s="25"/>
      <c r="P382" s="25"/>
      <c r="Q382" s="25"/>
      <c r="R382" s="25"/>
      <c r="S382" s="25"/>
      <c r="T382" s="25"/>
    </row>
    <row r="383" spans="1:20" x14ac:dyDescent="0.25">
      <c r="A383" s="25"/>
      <c r="B383" s="22" t="s">
        <v>31</v>
      </c>
      <c r="C383" s="22">
        <v>14</v>
      </c>
      <c r="D383" s="22">
        <v>6</v>
      </c>
      <c r="E383" s="22">
        <v>0</v>
      </c>
      <c r="F383" s="22">
        <v>2</v>
      </c>
      <c r="G383" s="22">
        <v>2</v>
      </c>
      <c r="H383" s="22">
        <v>2</v>
      </c>
      <c r="I383" s="22">
        <v>0</v>
      </c>
      <c r="J383" s="22">
        <v>26</v>
      </c>
      <c r="L383" s="79"/>
      <c r="M383" s="25"/>
      <c r="N383" s="25"/>
      <c r="O383" s="25"/>
      <c r="P383" s="25"/>
      <c r="Q383" s="25"/>
      <c r="R383" s="25"/>
      <c r="S383" s="25"/>
      <c r="T383" s="25"/>
    </row>
    <row r="384" spans="1:20" x14ac:dyDescent="0.25">
      <c r="A384" s="25"/>
      <c r="C384" s="111"/>
      <c r="D384" s="111"/>
      <c r="E384" s="111"/>
      <c r="F384" s="111"/>
      <c r="G384" s="111"/>
      <c r="H384" s="111"/>
      <c r="I384" s="111"/>
      <c r="J384" s="111"/>
      <c r="K384" s="111"/>
      <c r="L384" s="79"/>
      <c r="M384" s="25"/>
      <c r="N384" s="25"/>
      <c r="O384" s="25"/>
      <c r="P384" s="25"/>
      <c r="Q384" s="25"/>
      <c r="R384" s="25"/>
      <c r="S384" s="25"/>
      <c r="T384" s="25"/>
    </row>
    <row r="385" spans="1:20" x14ac:dyDescent="0.25">
      <c r="A385" s="25"/>
      <c r="B385" s="82"/>
      <c r="C385" s="79"/>
      <c r="D385" s="79"/>
      <c r="E385" s="79"/>
      <c r="F385" s="79"/>
      <c r="G385" s="79"/>
      <c r="H385" s="79"/>
      <c r="I385" s="79"/>
      <c r="J385" s="79"/>
      <c r="K385" s="79"/>
      <c r="L385" s="79"/>
      <c r="M385" s="25"/>
      <c r="N385" s="25"/>
      <c r="O385" s="25"/>
      <c r="P385" s="25"/>
      <c r="Q385" s="25"/>
      <c r="R385" s="25"/>
      <c r="S385" s="25"/>
      <c r="T385" s="25"/>
    </row>
    <row r="386" spans="1:20" x14ac:dyDescent="0.25">
      <c r="A386" s="10" t="s">
        <v>756</v>
      </c>
      <c r="B386" s="78" t="s">
        <v>531</v>
      </c>
      <c r="C386" s="79"/>
      <c r="D386" s="79"/>
      <c r="E386" s="79"/>
      <c r="F386" s="79"/>
      <c r="G386" s="79"/>
      <c r="H386" s="79"/>
      <c r="I386" s="79"/>
      <c r="J386" s="79"/>
      <c r="K386" s="79"/>
      <c r="L386" s="79"/>
      <c r="M386" s="25"/>
      <c r="N386" s="25"/>
      <c r="O386" s="25"/>
      <c r="P386" s="25"/>
      <c r="Q386" s="25"/>
      <c r="R386" s="25"/>
      <c r="S386" s="25"/>
      <c r="T386" s="25"/>
    </row>
    <row r="387" spans="1:20" ht="30" x14ac:dyDescent="0.25">
      <c r="A387" s="25"/>
      <c r="B387" s="311"/>
      <c r="C387" s="264" t="s">
        <v>305</v>
      </c>
      <c r="D387" s="264" t="s">
        <v>306</v>
      </c>
      <c r="E387" s="264" t="s">
        <v>473</v>
      </c>
      <c r="F387" s="264" t="s">
        <v>474</v>
      </c>
      <c r="G387" s="264" t="s">
        <v>475</v>
      </c>
      <c r="H387" s="264" t="s">
        <v>702</v>
      </c>
      <c r="I387" s="264" t="s">
        <v>171</v>
      </c>
      <c r="J387" s="264" t="s">
        <v>31</v>
      </c>
      <c r="L387" s="79"/>
      <c r="M387" s="25"/>
      <c r="N387" s="25"/>
      <c r="O387" s="25"/>
      <c r="P387" s="25"/>
      <c r="Q387" s="25"/>
      <c r="R387" s="25"/>
      <c r="S387" s="25"/>
      <c r="T387" s="25"/>
    </row>
    <row r="388" spans="1:20" x14ac:dyDescent="0.25">
      <c r="A388" s="25"/>
      <c r="B388" s="311" t="s">
        <v>141</v>
      </c>
      <c r="C388" s="327">
        <v>7.69230769230769E-2</v>
      </c>
      <c r="D388" s="327">
        <v>0</v>
      </c>
      <c r="E388" s="327">
        <v>0</v>
      </c>
      <c r="F388" s="327">
        <v>0</v>
      </c>
      <c r="G388" s="327">
        <v>3.8461538461538498E-2</v>
      </c>
      <c r="H388" s="327">
        <v>0</v>
      </c>
      <c r="I388" s="327">
        <v>0</v>
      </c>
      <c r="J388" s="327">
        <v>0.1153846153846154</v>
      </c>
      <c r="L388" s="79"/>
      <c r="M388" s="25"/>
      <c r="N388" s="25"/>
      <c r="O388" s="25"/>
      <c r="P388" s="25"/>
      <c r="Q388" s="25"/>
      <c r="R388" s="25"/>
      <c r="S388" s="25"/>
      <c r="T388" s="25"/>
    </row>
    <row r="389" spans="1:20" x14ac:dyDescent="0.25">
      <c r="A389" s="25"/>
      <c r="B389" s="311" t="s">
        <v>142</v>
      </c>
      <c r="C389" s="327">
        <v>0.19230769230769201</v>
      </c>
      <c r="D389" s="327">
        <v>0.19230769230769201</v>
      </c>
      <c r="E389" s="327">
        <v>0</v>
      </c>
      <c r="F389" s="327">
        <v>3.8461538461538498E-2</v>
      </c>
      <c r="G389" s="327">
        <v>0</v>
      </c>
      <c r="H389" s="327">
        <v>3.8461538461538498E-2</v>
      </c>
      <c r="I389" s="327">
        <v>0</v>
      </c>
      <c r="J389" s="327">
        <v>0.46153846153846095</v>
      </c>
      <c r="L389" s="79"/>
      <c r="M389" s="25"/>
      <c r="N389" s="25"/>
      <c r="O389" s="25"/>
      <c r="P389" s="25"/>
      <c r="Q389" s="25"/>
      <c r="R389" s="25"/>
      <c r="S389" s="25"/>
      <c r="T389" s="25"/>
    </row>
    <row r="390" spans="1:20" x14ac:dyDescent="0.25">
      <c r="A390" s="25"/>
      <c r="B390" s="311" t="s">
        <v>143</v>
      </c>
      <c r="C390" s="327">
        <v>0.269230769230769</v>
      </c>
      <c r="D390" s="327">
        <v>3.8461538461538498E-2</v>
      </c>
      <c r="E390" s="327">
        <v>0</v>
      </c>
      <c r="F390" s="327">
        <v>3.8461538461538498E-2</v>
      </c>
      <c r="G390" s="327">
        <v>3.8461538461538498E-2</v>
      </c>
      <c r="H390" s="327">
        <v>3.8461538461538498E-2</v>
      </c>
      <c r="I390" s="327">
        <v>0</v>
      </c>
      <c r="J390" s="327">
        <v>0.42307692307692291</v>
      </c>
      <c r="L390" s="79"/>
      <c r="M390" s="25"/>
      <c r="N390" s="25"/>
      <c r="O390" s="25"/>
      <c r="P390" s="25"/>
      <c r="Q390" s="25"/>
      <c r="R390" s="25"/>
      <c r="S390" s="25"/>
      <c r="T390" s="25"/>
    </row>
    <row r="391" spans="1:20" x14ac:dyDescent="0.25">
      <c r="A391" s="25"/>
      <c r="B391" s="311" t="s">
        <v>144</v>
      </c>
      <c r="C391" s="327">
        <v>0</v>
      </c>
      <c r="D391" s="327">
        <v>0</v>
      </c>
      <c r="E391" s="327">
        <v>0</v>
      </c>
      <c r="F391" s="327">
        <v>0</v>
      </c>
      <c r="G391" s="327">
        <v>0</v>
      </c>
      <c r="H391" s="327">
        <v>0</v>
      </c>
      <c r="I391" s="327">
        <v>0</v>
      </c>
      <c r="J391" s="327">
        <v>0</v>
      </c>
      <c r="L391" s="79"/>
      <c r="M391" s="25"/>
      <c r="N391" s="25"/>
      <c r="O391" s="25"/>
      <c r="P391" s="25"/>
      <c r="Q391" s="25"/>
      <c r="R391" s="25"/>
      <c r="S391" s="25"/>
      <c r="T391" s="25"/>
    </row>
    <row r="392" spans="1:20" x14ac:dyDescent="0.25">
      <c r="A392" s="25"/>
      <c r="B392" s="311" t="s">
        <v>145</v>
      </c>
      <c r="C392" s="327">
        <v>0</v>
      </c>
      <c r="D392" s="327">
        <v>0</v>
      </c>
      <c r="E392" s="327">
        <v>0</v>
      </c>
      <c r="F392" s="327">
        <v>0</v>
      </c>
      <c r="G392" s="327">
        <v>0</v>
      </c>
      <c r="H392" s="327">
        <v>0</v>
      </c>
      <c r="I392" s="327">
        <v>0</v>
      </c>
      <c r="J392" s="327">
        <v>0</v>
      </c>
      <c r="L392" s="79"/>
      <c r="M392" s="25"/>
      <c r="N392" s="25"/>
      <c r="O392" s="25"/>
      <c r="P392" s="25"/>
      <c r="Q392" s="25"/>
      <c r="R392" s="25"/>
      <c r="S392" s="25"/>
      <c r="T392" s="25"/>
    </row>
    <row r="393" spans="1:20" x14ac:dyDescent="0.25">
      <c r="A393" s="25"/>
      <c r="B393" s="311" t="s">
        <v>146</v>
      </c>
      <c r="C393" s="327">
        <v>0</v>
      </c>
      <c r="D393" s="327">
        <v>0</v>
      </c>
      <c r="E393" s="327">
        <v>0</v>
      </c>
      <c r="F393" s="327">
        <v>0</v>
      </c>
      <c r="G393" s="327">
        <v>0</v>
      </c>
      <c r="H393" s="327">
        <v>0</v>
      </c>
      <c r="I393" s="327">
        <v>0</v>
      </c>
      <c r="J393" s="327">
        <v>0</v>
      </c>
      <c r="L393" s="79"/>
      <c r="M393" s="25"/>
      <c r="N393" s="25"/>
      <c r="O393" s="25"/>
      <c r="P393" s="25"/>
      <c r="Q393" s="25"/>
      <c r="R393" s="25"/>
      <c r="S393" s="25"/>
      <c r="T393" s="25"/>
    </row>
    <row r="394" spans="1:20" x14ac:dyDescent="0.25">
      <c r="A394" s="25"/>
      <c r="B394" s="311" t="s">
        <v>147</v>
      </c>
      <c r="C394" s="327">
        <v>0</v>
      </c>
      <c r="D394" s="327">
        <v>0</v>
      </c>
      <c r="E394" s="327">
        <v>0</v>
      </c>
      <c r="F394" s="327">
        <v>0</v>
      </c>
      <c r="G394" s="327">
        <v>0</v>
      </c>
      <c r="H394" s="327">
        <v>0</v>
      </c>
      <c r="I394" s="327">
        <v>0</v>
      </c>
      <c r="J394" s="327">
        <v>0</v>
      </c>
      <c r="L394" s="79"/>
      <c r="M394" s="25"/>
      <c r="N394" s="25"/>
      <c r="O394" s="25"/>
      <c r="P394" s="25"/>
      <c r="Q394" s="25"/>
      <c r="R394" s="25"/>
      <c r="S394" s="25"/>
      <c r="T394" s="25"/>
    </row>
    <row r="395" spans="1:20" x14ac:dyDescent="0.25">
      <c r="A395" s="25"/>
      <c r="B395" s="311" t="s">
        <v>148</v>
      </c>
      <c r="C395" s="327">
        <v>0</v>
      </c>
      <c r="D395" s="327">
        <v>0</v>
      </c>
      <c r="E395" s="327">
        <v>0</v>
      </c>
      <c r="F395" s="327">
        <v>0</v>
      </c>
      <c r="G395" s="327">
        <v>0</v>
      </c>
      <c r="H395" s="327">
        <v>0</v>
      </c>
      <c r="I395" s="327">
        <v>0</v>
      </c>
      <c r="J395" s="327">
        <v>0</v>
      </c>
      <c r="L395" s="79"/>
      <c r="M395" s="25"/>
      <c r="N395" s="25"/>
      <c r="O395" s="25"/>
      <c r="P395" s="25"/>
      <c r="Q395" s="25"/>
      <c r="R395" s="25"/>
      <c r="S395" s="25"/>
      <c r="T395" s="25"/>
    </row>
    <row r="396" spans="1:20" x14ac:dyDescent="0.25">
      <c r="A396" s="25"/>
      <c r="B396" s="22" t="s">
        <v>31</v>
      </c>
      <c r="C396" s="340">
        <v>0.53846153846153788</v>
      </c>
      <c r="D396" s="340">
        <v>0.2307692307692305</v>
      </c>
      <c r="E396" s="340">
        <v>0</v>
      </c>
      <c r="F396" s="340">
        <v>7.6923076923076997E-2</v>
      </c>
      <c r="G396" s="340">
        <v>7.6923076923076997E-2</v>
      </c>
      <c r="H396" s="340">
        <v>7.6923076923076997E-2</v>
      </c>
      <c r="I396" s="340">
        <v>0</v>
      </c>
      <c r="J396" s="340">
        <v>0.99999999999999933</v>
      </c>
      <c r="L396" s="79"/>
      <c r="M396" s="25"/>
      <c r="N396" s="25"/>
      <c r="O396" s="25"/>
      <c r="P396" s="25"/>
      <c r="Q396" s="25"/>
      <c r="R396" s="25"/>
      <c r="S396" s="25"/>
      <c r="T396" s="25"/>
    </row>
    <row r="397" spans="1:20" x14ac:dyDescent="0.25">
      <c r="A397" s="25"/>
      <c r="B397" s="134"/>
      <c r="C397" s="111"/>
      <c r="D397" s="111"/>
      <c r="E397" s="111"/>
      <c r="F397" s="111"/>
      <c r="G397" s="111"/>
      <c r="H397" s="111"/>
      <c r="I397" s="106"/>
      <c r="J397" s="106"/>
      <c r="K397" s="111"/>
      <c r="L397" s="79"/>
      <c r="M397" s="25"/>
      <c r="N397" s="25"/>
      <c r="O397" s="25"/>
      <c r="P397" s="25"/>
      <c r="Q397" s="25"/>
      <c r="R397" s="25"/>
      <c r="S397" s="25"/>
      <c r="T397" s="25"/>
    </row>
    <row r="398" spans="1:20" x14ac:dyDescent="0.25">
      <c r="A398" s="25"/>
      <c r="B398" s="82"/>
      <c r="C398" s="79"/>
      <c r="D398" s="79"/>
      <c r="E398" s="79"/>
      <c r="F398" s="79"/>
      <c r="G398" s="79"/>
      <c r="H398" s="79"/>
      <c r="I398" s="79"/>
      <c r="J398" s="79"/>
      <c r="K398" s="79"/>
      <c r="L398" s="79"/>
      <c r="M398" s="25"/>
      <c r="N398" s="25"/>
      <c r="O398" s="25"/>
      <c r="P398" s="25"/>
      <c r="Q398" s="25"/>
      <c r="R398" s="25"/>
      <c r="S398" s="25"/>
      <c r="T398" s="25"/>
    </row>
    <row r="399" spans="1:20" x14ac:dyDescent="0.25">
      <c r="A399" s="10" t="s">
        <v>757</v>
      </c>
      <c r="B399" s="78" t="s">
        <v>532</v>
      </c>
      <c r="C399" s="79"/>
      <c r="D399" s="79"/>
      <c r="E399" s="79"/>
      <c r="F399" s="79"/>
      <c r="G399" s="79"/>
      <c r="H399" s="79"/>
      <c r="I399" s="79"/>
      <c r="J399" s="79"/>
      <c r="K399" s="79"/>
      <c r="L399" s="79"/>
      <c r="M399" s="25"/>
      <c r="N399" s="25"/>
      <c r="O399" s="25"/>
      <c r="P399" s="25"/>
      <c r="Q399" s="25"/>
      <c r="R399" s="25"/>
      <c r="S399" s="25"/>
      <c r="T399" s="25"/>
    </row>
    <row r="400" spans="1:20" ht="30" x14ac:dyDescent="0.25">
      <c r="A400" s="25"/>
      <c r="B400" s="311"/>
      <c r="C400" s="264" t="s">
        <v>305</v>
      </c>
      <c r="D400" s="264" t="s">
        <v>306</v>
      </c>
      <c r="E400" s="264" t="s">
        <v>473</v>
      </c>
      <c r="F400" s="264" t="s">
        <v>474</v>
      </c>
      <c r="G400" s="264" t="s">
        <v>475</v>
      </c>
      <c r="H400" s="264" t="s">
        <v>702</v>
      </c>
      <c r="I400" s="264" t="s">
        <v>171</v>
      </c>
      <c r="J400" s="264" t="s">
        <v>31</v>
      </c>
      <c r="L400" s="79"/>
      <c r="M400" s="25"/>
      <c r="N400" s="25"/>
      <c r="O400" s="25"/>
      <c r="P400" s="25"/>
      <c r="Q400" s="25"/>
      <c r="R400" s="25"/>
      <c r="S400" s="25"/>
      <c r="T400" s="25"/>
    </row>
    <row r="401" spans="1:20" x14ac:dyDescent="0.25">
      <c r="A401" s="25"/>
      <c r="B401" s="311" t="s">
        <v>141</v>
      </c>
      <c r="C401" s="383">
        <v>1.2856799999999999</v>
      </c>
      <c r="D401" s="381"/>
      <c r="E401" s="100"/>
      <c r="F401" s="383"/>
      <c r="G401" s="383">
        <v>0.44400000000000001</v>
      </c>
      <c r="H401" s="381"/>
      <c r="I401" s="381"/>
      <c r="J401" s="101">
        <v>1.7296799999999999</v>
      </c>
      <c r="L401" s="79"/>
      <c r="M401" s="25"/>
      <c r="N401" s="25"/>
      <c r="O401" s="25"/>
      <c r="P401" s="25"/>
      <c r="Q401" s="25"/>
      <c r="R401" s="25"/>
      <c r="S401" s="25"/>
      <c r="T401" s="25"/>
    </row>
    <row r="402" spans="1:20" x14ac:dyDescent="0.25">
      <c r="A402" s="25"/>
      <c r="B402" s="311" t="s">
        <v>142</v>
      </c>
      <c r="C402" s="100">
        <v>5.3078029999999998</v>
      </c>
      <c r="D402" s="100">
        <v>9.4247949999999996</v>
      </c>
      <c r="E402" s="100"/>
      <c r="F402" s="100">
        <v>2.6520000000000001</v>
      </c>
      <c r="G402" s="311"/>
      <c r="H402" s="100">
        <v>0.88800000000000001</v>
      </c>
      <c r="I402" s="100">
        <v>1.7745109999999999</v>
      </c>
      <c r="J402" s="101">
        <v>20.047109000000003</v>
      </c>
      <c r="L402" s="79"/>
      <c r="M402" s="25"/>
      <c r="N402" s="25"/>
      <c r="O402" s="25"/>
      <c r="P402" s="25"/>
      <c r="Q402" s="25"/>
      <c r="R402" s="25"/>
      <c r="S402" s="25"/>
      <c r="T402" s="25"/>
    </row>
    <row r="403" spans="1:20" x14ac:dyDescent="0.25">
      <c r="A403" s="25"/>
      <c r="B403" s="311" t="s">
        <v>143</v>
      </c>
      <c r="C403" s="100">
        <v>10.071955000000001</v>
      </c>
      <c r="D403" s="100">
        <v>5.263198</v>
      </c>
      <c r="E403" s="100"/>
      <c r="F403" s="100">
        <v>1.3320000000000001</v>
      </c>
      <c r="G403" s="100">
        <v>2.6632799999999999</v>
      </c>
      <c r="H403" s="100">
        <v>2.6579929999999998</v>
      </c>
      <c r="I403" s="100">
        <v>1.032</v>
      </c>
      <c r="J403" s="101">
        <v>23.020426000000004</v>
      </c>
      <c r="L403" s="79"/>
      <c r="M403" s="25"/>
      <c r="N403" s="25"/>
      <c r="O403" s="25"/>
      <c r="P403" s="25"/>
      <c r="Q403" s="25"/>
      <c r="R403" s="25"/>
      <c r="S403" s="25"/>
      <c r="T403" s="25"/>
    </row>
    <row r="404" spans="1:20" x14ac:dyDescent="0.25">
      <c r="A404" s="25"/>
      <c r="B404" s="311" t="s">
        <v>144</v>
      </c>
      <c r="C404" s="101"/>
      <c r="D404" s="101"/>
      <c r="E404" s="101"/>
      <c r="F404" s="101"/>
      <c r="G404" s="311"/>
      <c r="H404" s="101"/>
      <c r="I404" s="101"/>
      <c r="J404" s="101">
        <v>0</v>
      </c>
      <c r="L404" s="79"/>
      <c r="M404" s="25"/>
      <c r="N404" s="25"/>
      <c r="O404" s="25"/>
      <c r="P404" s="25"/>
      <c r="Q404" s="25"/>
      <c r="R404" s="25"/>
      <c r="S404" s="25"/>
      <c r="T404" s="25"/>
    </row>
    <row r="405" spans="1:20" x14ac:dyDescent="0.25">
      <c r="A405" s="25"/>
      <c r="B405" s="311" t="s">
        <v>145</v>
      </c>
      <c r="C405" s="100"/>
      <c r="D405" s="100"/>
      <c r="E405" s="101"/>
      <c r="F405" s="101"/>
      <c r="G405" s="311"/>
      <c r="H405" s="101"/>
      <c r="I405" s="101"/>
      <c r="J405" s="101">
        <v>0</v>
      </c>
      <c r="L405" s="79"/>
      <c r="M405" s="25"/>
      <c r="N405" s="25"/>
      <c r="O405" s="25"/>
      <c r="P405" s="25"/>
      <c r="Q405" s="25"/>
      <c r="R405" s="25"/>
      <c r="S405" s="25"/>
      <c r="T405" s="25"/>
    </row>
    <row r="406" spans="1:20" x14ac:dyDescent="0.25">
      <c r="A406" s="25"/>
      <c r="B406" s="311" t="s">
        <v>146</v>
      </c>
      <c r="C406" s="101"/>
      <c r="D406" s="101"/>
      <c r="E406" s="101"/>
      <c r="F406" s="101"/>
      <c r="G406" s="311"/>
      <c r="H406" s="101"/>
      <c r="I406" s="101"/>
      <c r="J406" s="101">
        <v>0</v>
      </c>
      <c r="L406" s="79"/>
      <c r="M406" s="25"/>
      <c r="N406" s="25"/>
      <c r="O406" s="25"/>
      <c r="P406" s="25"/>
      <c r="Q406" s="25"/>
      <c r="R406" s="25"/>
      <c r="S406" s="25"/>
      <c r="T406" s="25"/>
    </row>
    <row r="407" spans="1:20" x14ac:dyDescent="0.25">
      <c r="A407" s="25"/>
      <c r="B407" s="311" t="s">
        <v>147</v>
      </c>
      <c r="C407" s="101"/>
      <c r="D407" s="101"/>
      <c r="E407" s="101"/>
      <c r="F407" s="101"/>
      <c r="G407" s="311"/>
      <c r="H407" s="101"/>
      <c r="I407" s="101"/>
      <c r="J407" s="101">
        <v>0</v>
      </c>
      <c r="L407" s="79"/>
      <c r="M407" s="25"/>
      <c r="N407" s="25"/>
      <c r="O407" s="25"/>
      <c r="P407" s="25"/>
      <c r="Q407" s="25"/>
      <c r="R407" s="25"/>
      <c r="S407" s="25"/>
      <c r="T407" s="25"/>
    </row>
    <row r="408" spans="1:20" x14ac:dyDescent="0.25">
      <c r="A408" s="25"/>
      <c r="B408" s="311" t="s">
        <v>148</v>
      </c>
      <c r="C408" s="101"/>
      <c r="D408" s="101"/>
      <c r="E408" s="101"/>
      <c r="F408" s="101"/>
      <c r="G408" s="311"/>
      <c r="H408" s="101"/>
      <c r="I408" s="101"/>
      <c r="J408" s="101">
        <v>0</v>
      </c>
      <c r="L408" s="79"/>
      <c r="M408" s="25"/>
      <c r="N408" s="25"/>
      <c r="O408" s="25"/>
      <c r="P408" s="25"/>
      <c r="Q408" s="25"/>
      <c r="R408" s="25"/>
      <c r="S408" s="25"/>
      <c r="T408" s="25"/>
    </row>
    <row r="409" spans="1:20" x14ac:dyDescent="0.25">
      <c r="A409" s="25"/>
      <c r="B409" s="22" t="s">
        <v>31</v>
      </c>
      <c r="C409" s="483">
        <v>16.665438000000002</v>
      </c>
      <c r="D409" s="483">
        <v>14.687992999999999</v>
      </c>
      <c r="E409" s="483">
        <v>0</v>
      </c>
      <c r="F409" s="483">
        <v>3.984</v>
      </c>
      <c r="G409" s="483">
        <v>3.1072799999999998</v>
      </c>
      <c r="H409" s="483">
        <v>3.5459929999999997</v>
      </c>
      <c r="I409" s="483">
        <v>2.806511</v>
      </c>
      <c r="J409" s="483">
        <v>44.797215000000008</v>
      </c>
      <c r="L409" s="79"/>
      <c r="M409" s="25"/>
      <c r="N409" s="25"/>
      <c r="O409" s="25"/>
      <c r="P409" s="25"/>
      <c r="Q409" s="25"/>
      <c r="R409" s="25"/>
      <c r="S409" s="25"/>
      <c r="T409" s="25"/>
    </row>
    <row r="410" spans="1:20" x14ac:dyDescent="0.25">
      <c r="A410" s="25"/>
      <c r="C410" s="136"/>
      <c r="D410" s="136"/>
      <c r="E410" s="136"/>
      <c r="F410" s="136"/>
      <c r="G410" s="136"/>
      <c r="H410" s="111"/>
      <c r="I410" s="136"/>
      <c r="J410" s="136"/>
      <c r="K410" s="136"/>
      <c r="L410" s="79"/>
      <c r="M410" s="25"/>
      <c r="N410" s="25"/>
      <c r="O410" s="25"/>
      <c r="P410" s="25"/>
      <c r="Q410" s="25"/>
      <c r="R410" s="25"/>
      <c r="S410" s="25"/>
      <c r="T410" s="25"/>
    </row>
    <row r="411" spans="1:20" x14ac:dyDescent="0.25">
      <c r="A411" s="25"/>
      <c r="B411" s="82"/>
      <c r="C411" s="79"/>
      <c r="D411" s="79"/>
      <c r="E411" s="79"/>
      <c r="F411" s="79"/>
      <c r="G411" s="79"/>
      <c r="H411" s="79"/>
      <c r="I411" s="79"/>
      <c r="J411" s="79"/>
      <c r="K411" s="79"/>
      <c r="L411" s="79"/>
      <c r="M411" s="25"/>
      <c r="N411" s="25"/>
      <c r="O411" s="25"/>
      <c r="P411" s="25"/>
      <c r="Q411" s="25"/>
      <c r="R411" s="25"/>
      <c r="S411" s="25"/>
      <c r="T411" s="25"/>
    </row>
    <row r="412" spans="1:20" x14ac:dyDescent="0.25">
      <c r="A412" s="10" t="s">
        <v>758</v>
      </c>
      <c r="B412" s="78" t="s">
        <v>533</v>
      </c>
      <c r="C412" s="79"/>
      <c r="D412" s="79"/>
      <c r="E412" s="79"/>
      <c r="F412" s="79"/>
      <c r="G412" s="79"/>
      <c r="H412" s="79"/>
      <c r="I412" s="79"/>
      <c r="J412" s="79"/>
      <c r="K412" s="79"/>
      <c r="L412" s="79"/>
      <c r="M412" s="25"/>
      <c r="N412" s="25"/>
      <c r="O412" s="25"/>
      <c r="P412" s="25"/>
      <c r="Q412" s="25"/>
      <c r="R412" s="25"/>
      <c r="S412" s="25"/>
      <c r="T412" s="25"/>
    </row>
    <row r="413" spans="1:20" ht="30" x14ac:dyDescent="0.25">
      <c r="A413" s="25"/>
      <c r="B413" s="311"/>
      <c r="C413" s="264" t="s">
        <v>305</v>
      </c>
      <c r="D413" s="264" t="s">
        <v>306</v>
      </c>
      <c r="E413" s="264" t="s">
        <v>473</v>
      </c>
      <c r="F413" s="264" t="s">
        <v>474</v>
      </c>
      <c r="G413" s="264" t="s">
        <v>475</v>
      </c>
      <c r="H413" s="264" t="s">
        <v>702</v>
      </c>
      <c r="I413" s="264" t="s">
        <v>171</v>
      </c>
      <c r="J413" s="264" t="s">
        <v>31</v>
      </c>
      <c r="L413" s="79"/>
      <c r="M413" s="25"/>
      <c r="N413" s="25"/>
      <c r="O413" s="25"/>
      <c r="P413" s="25"/>
      <c r="Q413" s="25"/>
      <c r="R413" s="25"/>
      <c r="S413" s="25"/>
      <c r="T413" s="25"/>
    </row>
    <row r="414" spans="1:20" x14ac:dyDescent="0.25">
      <c r="A414" s="25"/>
      <c r="B414" s="311" t="s">
        <v>141</v>
      </c>
      <c r="C414" s="327">
        <v>2.8699998426241446E-2</v>
      </c>
      <c r="D414" s="327">
        <v>0</v>
      </c>
      <c r="E414" s="327">
        <v>0</v>
      </c>
      <c r="F414" s="327">
        <v>0</v>
      </c>
      <c r="G414" s="327">
        <v>9.911330425340056E-3</v>
      </c>
      <c r="H414" s="327">
        <v>0</v>
      </c>
      <c r="I414" s="327">
        <v>0</v>
      </c>
      <c r="J414" s="327">
        <v>3.86113288515815E-2</v>
      </c>
      <c r="L414" s="79"/>
      <c r="M414" s="25"/>
      <c r="N414" s="25"/>
      <c r="O414" s="25"/>
      <c r="P414" s="25"/>
      <c r="Q414" s="25"/>
      <c r="R414" s="25"/>
      <c r="S414" s="25"/>
      <c r="T414" s="25"/>
    </row>
    <row r="415" spans="1:20" x14ac:dyDescent="0.25">
      <c r="A415" s="25"/>
      <c r="B415" s="311" t="s">
        <v>142</v>
      </c>
      <c r="C415" s="327">
        <v>0.11848511118380906</v>
      </c>
      <c r="D415" s="327">
        <v>0.2103879671984073</v>
      </c>
      <c r="E415" s="327">
        <v>0</v>
      </c>
      <c r="F415" s="327">
        <v>5.9200108756760877E-2</v>
      </c>
      <c r="G415" s="327">
        <v>0</v>
      </c>
      <c r="H415" s="327">
        <v>1.9822660850680112E-2</v>
      </c>
      <c r="I415" s="327">
        <v>3.9612083027929297E-2</v>
      </c>
      <c r="J415" s="327">
        <v>0.44750793101758662</v>
      </c>
      <c r="L415" s="79"/>
      <c r="M415" s="25"/>
      <c r="N415" s="25"/>
      <c r="O415" s="25"/>
      <c r="P415" s="25"/>
      <c r="Q415" s="25"/>
      <c r="R415" s="25"/>
      <c r="S415" s="25"/>
      <c r="T415" s="25"/>
    </row>
    <row r="416" spans="1:20" x14ac:dyDescent="0.25">
      <c r="A416" s="25"/>
      <c r="B416" s="311" t="s">
        <v>143</v>
      </c>
      <c r="C416" s="327">
        <v>0.22483440097782861</v>
      </c>
      <c r="D416" s="327">
        <v>0.11748940196393903</v>
      </c>
      <c r="E416" s="327">
        <v>0</v>
      </c>
      <c r="F416" s="327">
        <v>2.973399127602017E-2</v>
      </c>
      <c r="G416" s="327">
        <v>5.9451910124323562E-2</v>
      </c>
      <c r="H416" s="327">
        <v>5.9333889394686687E-2</v>
      </c>
      <c r="I416" s="327">
        <v>2.3037146394033644E-2</v>
      </c>
      <c r="J416" s="327">
        <v>0.51388074013083174</v>
      </c>
      <c r="L416" s="79"/>
      <c r="M416" s="25"/>
      <c r="N416" s="25"/>
      <c r="O416" s="25"/>
      <c r="P416" s="25"/>
      <c r="Q416" s="25"/>
      <c r="R416" s="25"/>
      <c r="S416" s="25"/>
      <c r="T416" s="25"/>
    </row>
    <row r="417" spans="1:20" x14ac:dyDescent="0.25">
      <c r="A417" s="25"/>
      <c r="B417" s="311" t="s">
        <v>144</v>
      </c>
      <c r="C417" s="327">
        <v>0</v>
      </c>
      <c r="D417" s="327">
        <v>0</v>
      </c>
      <c r="E417" s="327">
        <v>0</v>
      </c>
      <c r="F417" s="327">
        <v>0</v>
      </c>
      <c r="G417" s="327">
        <v>0</v>
      </c>
      <c r="H417" s="327">
        <v>0</v>
      </c>
      <c r="I417" s="327">
        <v>0</v>
      </c>
      <c r="J417" s="327">
        <v>0</v>
      </c>
      <c r="L417" s="79"/>
      <c r="M417" s="25"/>
      <c r="N417" s="25"/>
      <c r="O417" s="25"/>
      <c r="P417" s="25"/>
      <c r="Q417" s="25"/>
      <c r="R417" s="25"/>
      <c r="S417" s="25"/>
      <c r="T417" s="25"/>
    </row>
    <row r="418" spans="1:20" x14ac:dyDescent="0.25">
      <c r="A418" s="25"/>
      <c r="B418" s="311" t="s">
        <v>145</v>
      </c>
      <c r="C418" s="327">
        <v>0</v>
      </c>
      <c r="D418" s="327">
        <v>0</v>
      </c>
      <c r="E418" s="327">
        <v>0</v>
      </c>
      <c r="F418" s="327">
        <v>0</v>
      </c>
      <c r="G418" s="327">
        <v>0</v>
      </c>
      <c r="H418" s="327">
        <v>0</v>
      </c>
      <c r="I418" s="327">
        <v>0</v>
      </c>
      <c r="J418" s="327">
        <v>0</v>
      </c>
      <c r="L418" s="79"/>
      <c r="M418" s="25"/>
      <c r="N418" s="25"/>
      <c r="O418" s="25"/>
      <c r="P418" s="25"/>
      <c r="Q418" s="25"/>
      <c r="R418" s="25"/>
      <c r="S418" s="25"/>
      <c r="T418" s="25"/>
    </row>
    <row r="419" spans="1:20" x14ac:dyDescent="0.25">
      <c r="A419" s="25"/>
      <c r="B419" s="311" t="s">
        <v>146</v>
      </c>
      <c r="C419" s="327">
        <v>0</v>
      </c>
      <c r="D419" s="327">
        <v>0</v>
      </c>
      <c r="E419" s="327">
        <v>0</v>
      </c>
      <c r="F419" s="327">
        <v>0</v>
      </c>
      <c r="G419" s="327">
        <v>0</v>
      </c>
      <c r="H419" s="327">
        <v>0</v>
      </c>
      <c r="I419" s="327">
        <v>0</v>
      </c>
      <c r="J419" s="327">
        <v>0</v>
      </c>
      <c r="L419" s="79"/>
      <c r="M419" s="25"/>
      <c r="N419" s="25"/>
      <c r="O419" s="25"/>
      <c r="P419" s="25"/>
      <c r="Q419" s="25"/>
      <c r="R419" s="25"/>
      <c r="S419" s="25"/>
      <c r="T419" s="25"/>
    </row>
    <row r="420" spans="1:20" x14ac:dyDescent="0.25">
      <c r="A420" s="25"/>
      <c r="B420" s="311" t="s">
        <v>147</v>
      </c>
      <c r="C420" s="327">
        <v>0</v>
      </c>
      <c r="D420" s="327">
        <v>0</v>
      </c>
      <c r="E420" s="327">
        <v>0</v>
      </c>
      <c r="F420" s="327">
        <v>0</v>
      </c>
      <c r="G420" s="327">
        <v>0</v>
      </c>
      <c r="H420" s="327">
        <v>0</v>
      </c>
      <c r="I420" s="327">
        <v>0</v>
      </c>
      <c r="J420" s="327">
        <v>0</v>
      </c>
      <c r="L420" s="79"/>
      <c r="M420" s="25"/>
      <c r="N420" s="25"/>
      <c r="O420" s="25"/>
      <c r="P420" s="25"/>
      <c r="Q420" s="25"/>
      <c r="R420" s="25"/>
      <c r="S420" s="25"/>
      <c r="T420" s="25"/>
    </row>
    <row r="421" spans="1:20" x14ac:dyDescent="0.25">
      <c r="A421" s="25"/>
      <c r="B421" s="311" t="s">
        <v>148</v>
      </c>
      <c r="C421" s="327">
        <v>0</v>
      </c>
      <c r="D421" s="327">
        <v>0</v>
      </c>
      <c r="E421" s="327">
        <v>0</v>
      </c>
      <c r="F421" s="327">
        <v>0</v>
      </c>
      <c r="G421" s="327">
        <v>0</v>
      </c>
      <c r="H421" s="327">
        <v>0</v>
      </c>
      <c r="I421" s="327">
        <v>0</v>
      </c>
      <c r="J421" s="327">
        <v>0</v>
      </c>
      <c r="L421" s="79"/>
      <c r="M421" s="25"/>
      <c r="N421" s="25"/>
      <c r="O421" s="25"/>
      <c r="P421" s="25"/>
      <c r="Q421" s="25"/>
      <c r="R421" s="25"/>
      <c r="S421" s="25"/>
      <c r="T421" s="25"/>
    </row>
    <row r="422" spans="1:20" x14ac:dyDescent="0.25">
      <c r="A422" s="25"/>
      <c r="B422" s="22" t="s">
        <v>31</v>
      </c>
      <c r="C422" s="340">
        <v>0.37201951058787913</v>
      </c>
      <c r="D422" s="340">
        <v>0.32787736916234633</v>
      </c>
      <c r="E422" s="340">
        <v>0</v>
      </c>
      <c r="F422" s="340">
        <v>8.8934100032781044E-2</v>
      </c>
      <c r="G422" s="340">
        <v>6.9363240549663613E-2</v>
      </c>
      <c r="H422" s="340">
        <v>7.9156550245366802E-2</v>
      </c>
      <c r="I422" s="340">
        <v>6.2649229421962951E-2</v>
      </c>
      <c r="J422" s="340">
        <v>0.99999999999999967</v>
      </c>
      <c r="L422" s="79"/>
      <c r="M422" s="25"/>
      <c r="N422" s="25"/>
      <c r="O422" s="25"/>
      <c r="P422" s="25"/>
      <c r="Q422" s="25"/>
      <c r="R422" s="25"/>
      <c r="S422" s="25"/>
      <c r="T422" s="25"/>
    </row>
    <row r="423" spans="1:20" x14ac:dyDescent="0.25">
      <c r="A423" s="25"/>
      <c r="B423" s="134"/>
      <c r="C423" s="111"/>
      <c r="D423" s="111"/>
      <c r="E423" s="111"/>
      <c r="F423" s="111"/>
      <c r="G423" s="111"/>
      <c r="H423" s="111"/>
      <c r="I423" s="136"/>
      <c r="J423" s="136"/>
      <c r="K423" s="111"/>
      <c r="L423" s="79"/>
      <c r="M423" s="25"/>
      <c r="N423" s="25"/>
      <c r="O423" s="25"/>
      <c r="P423" s="25"/>
      <c r="Q423" s="25"/>
      <c r="R423" s="25"/>
      <c r="S423" s="25"/>
      <c r="T423" s="25"/>
    </row>
    <row r="424" spans="1:20" x14ac:dyDescent="0.25">
      <c r="A424" s="25"/>
      <c r="B424" s="82"/>
      <c r="C424" s="79"/>
      <c r="D424" s="79"/>
      <c r="E424" s="79"/>
      <c r="F424" s="79"/>
      <c r="G424" s="79"/>
      <c r="H424" s="79"/>
      <c r="I424" s="79"/>
      <c r="J424" s="79"/>
      <c r="K424" s="79"/>
      <c r="L424" s="79"/>
      <c r="M424" s="25"/>
      <c r="N424" s="25"/>
      <c r="O424" s="25"/>
      <c r="P424" s="25"/>
      <c r="Q424" s="25"/>
      <c r="R424" s="25"/>
      <c r="S424" s="25"/>
      <c r="T424" s="25"/>
    </row>
    <row r="425" spans="1:20" x14ac:dyDescent="0.25">
      <c r="A425" s="10" t="s">
        <v>759</v>
      </c>
      <c r="B425" s="78" t="s">
        <v>534</v>
      </c>
      <c r="C425" s="79"/>
      <c r="D425" s="79"/>
      <c r="E425" s="79"/>
      <c r="F425" s="79"/>
      <c r="G425" s="79"/>
      <c r="H425" s="79"/>
      <c r="I425" s="79"/>
      <c r="J425" s="79"/>
      <c r="K425" s="79"/>
      <c r="L425" s="79"/>
      <c r="M425" s="25"/>
      <c r="N425" s="25"/>
      <c r="O425" s="25"/>
      <c r="P425" s="25"/>
      <c r="Q425" s="25"/>
      <c r="R425" s="25"/>
      <c r="S425" s="25"/>
      <c r="T425" s="25"/>
    </row>
    <row r="426" spans="1:20" ht="30" x14ac:dyDescent="0.25">
      <c r="A426" s="25"/>
      <c r="B426" s="311"/>
      <c r="C426" s="264" t="s">
        <v>305</v>
      </c>
      <c r="D426" s="264" t="s">
        <v>306</v>
      </c>
      <c r="E426" s="264" t="s">
        <v>473</v>
      </c>
      <c r="F426" s="264" t="s">
        <v>474</v>
      </c>
      <c r="G426" s="264" t="s">
        <v>475</v>
      </c>
      <c r="H426" s="264" t="s">
        <v>702</v>
      </c>
      <c r="I426" s="264" t="s">
        <v>171</v>
      </c>
      <c r="J426" s="264" t="s">
        <v>31</v>
      </c>
      <c r="L426" s="79"/>
      <c r="M426" s="25"/>
      <c r="N426" s="25"/>
      <c r="O426" s="25"/>
      <c r="P426" s="25"/>
      <c r="Q426" s="25"/>
      <c r="R426" s="25"/>
      <c r="S426" s="25"/>
      <c r="T426" s="25"/>
    </row>
    <row r="427" spans="1:20" x14ac:dyDescent="0.25">
      <c r="A427" s="25"/>
      <c r="B427" s="311" t="s">
        <v>141</v>
      </c>
      <c r="C427" s="100">
        <v>0.84167999999999998</v>
      </c>
      <c r="D427" s="100"/>
      <c r="E427" s="100"/>
      <c r="F427" s="100"/>
      <c r="G427" s="100">
        <v>0.44400000000000001</v>
      </c>
      <c r="H427" s="100"/>
      <c r="I427" s="100"/>
      <c r="J427" s="100">
        <v>1.2856799999999999</v>
      </c>
      <c r="L427" s="79"/>
      <c r="M427" s="25"/>
      <c r="N427" s="25"/>
      <c r="O427" s="25"/>
      <c r="P427" s="25"/>
      <c r="Q427" s="25"/>
      <c r="R427" s="25"/>
      <c r="S427" s="25"/>
      <c r="T427" s="25"/>
    </row>
    <row r="428" spans="1:20" x14ac:dyDescent="0.25">
      <c r="A428" s="25"/>
      <c r="B428" s="311" t="s">
        <v>142</v>
      </c>
      <c r="C428" s="100">
        <v>4.4361230000000003</v>
      </c>
      <c r="D428" s="100">
        <v>4.620717</v>
      </c>
      <c r="E428" s="100"/>
      <c r="F428" s="100">
        <v>0.88800000000000001</v>
      </c>
      <c r="G428" s="100"/>
      <c r="H428" s="100">
        <v>0.88800000000000001</v>
      </c>
      <c r="I428" s="100"/>
      <c r="J428" s="100">
        <v>10.832840000000001</v>
      </c>
      <c r="L428" s="79"/>
      <c r="M428" s="25"/>
      <c r="N428" s="25"/>
      <c r="O428" s="25"/>
      <c r="P428" s="25"/>
      <c r="Q428" s="25"/>
      <c r="R428" s="25"/>
      <c r="S428" s="25"/>
      <c r="T428" s="25"/>
    </row>
    <row r="429" spans="1:20" x14ac:dyDescent="0.25">
      <c r="A429" s="25"/>
      <c r="B429" s="311" t="s">
        <v>143</v>
      </c>
      <c r="C429" s="100">
        <v>8.7399550000000001</v>
      </c>
      <c r="D429" s="100">
        <v>1.3320000000000001</v>
      </c>
      <c r="E429" s="100"/>
      <c r="F429" s="100">
        <v>1.3320000000000001</v>
      </c>
      <c r="G429" s="100">
        <v>1.33128</v>
      </c>
      <c r="H429" s="100">
        <v>1.3310329999999999</v>
      </c>
      <c r="I429" s="100"/>
      <c r="J429" s="100">
        <v>14.066268000000001</v>
      </c>
      <c r="L429" s="79"/>
      <c r="M429" s="25"/>
      <c r="N429" s="25"/>
      <c r="O429" s="25"/>
      <c r="P429" s="25"/>
      <c r="Q429" s="25"/>
      <c r="R429" s="25"/>
      <c r="S429" s="25"/>
      <c r="T429" s="25"/>
    </row>
    <row r="430" spans="1:20" x14ac:dyDescent="0.25">
      <c r="A430" s="25"/>
      <c r="B430" s="311" t="s">
        <v>144</v>
      </c>
      <c r="C430" s="311"/>
      <c r="D430" s="100"/>
      <c r="E430" s="311"/>
      <c r="F430" s="311"/>
      <c r="G430" s="101"/>
      <c r="H430" s="311"/>
      <c r="I430" s="311"/>
      <c r="J430" s="100">
        <v>0</v>
      </c>
      <c r="L430" s="79"/>
      <c r="M430" s="25"/>
      <c r="N430" s="25"/>
      <c r="O430" s="25"/>
      <c r="P430" s="25"/>
      <c r="Q430" s="25"/>
      <c r="R430" s="25"/>
      <c r="S430" s="25"/>
      <c r="T430" s="25"/>
    </row>
    <row r="431" spans="1:20" x14ac:dyDescent="0.25">
      <c r="A431" s="25"/>
      <c r="B431" s="311" t="s">
        <v>145</v>
      </c>
      <c r="C431" s="100"/>
      <c r="D431" s="311"/>
      <c r="E431" s="311"/>
      <c r="F431" s="311"/>
      <c r="G431" s="311"/>
      <c r="H431" s="311"/>
      <c r="I431" s="311"/>
      <c r="J431" s="100">
        <v>0</v>
      </c>
      <c r="L431" s="79"/>
      <c r="M431" s="25"/>
      <c r="N431" s="25"/>
      <c r="O431" s="25"/>
      <c r="P431" s="25"/>
      <c r="Q431" s="25"/>
      <c r="R431" s="25"/>
      <c r="S431" s="25"/>
      <c r="T431" s="25"/>
    </row>
    <row r="432" spans="1:20" x14ac:dyDescent="0.25">
      <c r="A432" s="25"/>
      <c r="B432" s="311" t="s">
        <v>146</v>
      </c>
      <c r="C432" s="311"/>
      <c r="D432" s="311"/>
      <c r="E432" s="311"/>
      <c r="F432" s="311"/>
      <c r="G432" s="311"/>
      <c r="H432" s="311"/>
      <c r="I432" s="311"/>
      <c r="J432" s="100">
        <v>0</v>
      </c>
      <c r="L432" s="79"/>
      <c r="M432" s="25"/>
      <c r="N432" s="25"/>
      <c r="O432" s="25"/>
      <c r="P432" s="25"/>
      <c r="Q432" s="25"/>
      <c r="R432" s="25"/>
      <c r="S432" s="25"/>
      <c r="T432" s="25"/>
    </row>
    <row r="433" spans="1:20" x14ac:dyDescent="0.25">
      <c r="A433" s="25"/>
      <c r="B433" s="311" t="s">
        <v>147</v>
      </c>
      <c r="C433" s="311"/>
      <c r="D433" s="311"/>
      <c r="E433" s="311"/>
      <c r="F433" s="311"/>
      <c r="G433" s="311"/>
      <c r="H433" s="311"/>
      <c r="I433" s="311"/>
      <c r="J433" s="100">
        <v>0</v>
      </c>
      <c r="L433" s="79"/>
      <c r="M433" s="25"/>
      <c r="N433" s="25"/>
      <c r="O433" s="25"/>
      <c r="P433" s="25"/>
      <c r="Q433" s="25"/>
      <c r="R433" s="25"/>
      <c r="S433" s="25"/>
      <c r="T433" s="25"/>
    </row>
    <row r="434" spans="1:20" x14ac:dyDescent="0.25">
      <c r="A434" s="25"/>
      <c r="B434" s="311" t="s">
        <v>148</v>
      </c>
      <c r="C434" s="311"/>
      <c r="D434" s="311"/>
      <c r="E434" s="311"/>
      <c r="F434" s="311"/>
      <c r="G434" s="311"/>
      <c r="H434" s="311"/>
      <c r="I434" s="311"/>
      <c r="J434" s="100">
        <v>0</v>
      </c>
      <c r="L434" s="79"/>
      <c r="M434" s="25"/>
      <c r="N434" s="25"/>
      <c r="O434" s="25"/>
      <c r="P434" s="25"/>
      <c r="Q434" s="25"/>
      <c r="R434" s="25"/>
      <c r="S434" s="25"/>
      <c r="T434" s="25"/>
    </row>
    <row r="435" spans="1:20" x14ac:dyDescent="0.25">
      <c r="A435" s="25"/>
      <c r="B435" s="22" t="s">
        <v>31</v>
      </c>
      <c r="C435" s="483">
        <v>14.017758000000001</v>
      </c>
      <c r="D435" s="483">
        <v>5.9527169999999998</v>
      </c>
      <c r="E435" s="483">
        <v>0</v>
      </c>
      <c r="F435" s="483">
        <v>2.2200000000000002</v>
      </c>
      <c r="G435" s="483">
        <v>1.77528</v>
      </c>
      <c r="H435" s="483">
        <v>2.219033</v>
      </c>
      <c r="I435" s="483">
        <v>0</v>
      </c>
      <c r="J435" s="483">
        <v>26.184788000000001</v>
      </c>
      <c r="L435" s="79"/>
      <c r="M435" s="25"/>
      <c r="N435" s="25"/>
      <c r="O435" s="25"/>
      <c r="P435" s="25"/>
      <c r="Q435" s="25"/>
      <c r="R435" s="25"/>
      <c r="S435" s="25"/>
      <c r="T435" s="25"/>
    </row>
    <row r="436" spans="1:20" x14ac:dyDescent="0.25">
      <c r="A436" s="25"/>
      <c r="B436" s="134"/>
      <c r="C436" s="136"/>
      <c r="D436" s="136"/>
      <c r="E436" s="136"/>
      <c r="F436" s="136"/>
      <c r="G436" s="111"/>
      <c r="H436" s="136"/>
      <c r="I436" s="136"/>
      <c r="J436" s="136"/>
      <c r="K436" s="136"/>
      <c r="L436" s="79"/>
      <c r="M436" s="25"/>
      <c r="N436" s="25"/>
      <c r="O436" s="25"/>
      <c r="P436" s="25"/>
      <c r="Q436" s="25"/>
      <c r="R436" s="25"/>
      <c r="S436" s="25"/>
      <c r="T436" s="25"/>
    </row>
    <row r="437" spans="1:20" x14ac:dyDescent="0.25">
      <c r="A437" s="25"/>
      <c r="C437" s="79"/>
      <c r="D437" s="79"/>
      <c r="E437" s="79"/>
      <c r="F437" s="79"/>
      <c r="G437" s="79"/>
      <c r="H437" s="79"/>
      <c r="I437" s="79"/>
      <c r="J437" s="79"/>
      <c r="K437" s="79"/>
      <c r="L437" s="79"/>
      <c r="M437" s="25"/>
      <c r="N437" s="25"/>
      <c r="O437" s="25"/>
      <c r="P437" s="25"/>
      <c r="Q437" s="25"/>
      <c r="R437" s="25"/>
      <c r="S437" s="25"/>
      <c r="T437" s="25"/>
    </row>
    <row r="438" spans="1:20" x14ac:dyDescent="0.25">
      <c r="A438" s="10" t="s">
        <v>760</v>
      </c>
      <c r="B438" s="78" t="s">
        <v>535</v>
      </c>
      <c r="C438" s="79"/>
      <c r="D438" s="79"/>
      <c r="E438" s="79"/>
      <c r="F438" s="79"/>
      <c r="G438" s="79"/>
      <c r="H438" s="79"/>
      <c r="I438" s="79"/>
      <c r="J438" s="79"/>
      <c r="K438" s="79"/>
      <c r="L438" s="79"/>
      <c r="M438" s="25"/>
      <c r="N438" s="25"/>
      <c r="O438" s="25"/>
      <c r="P438" s="25"/>
      <c r="Q438" s="25"/>
      <c r="R438" s="25"/>
      <c r="S438" s="25"/>
      <c r="T438" s="25"/>
    </row>
    <row r="439" spans="1:20" ht="30" x14ac:dyDescent="0.25">
      <c r="A439" s="25"/>
      <c r="B439" s="311"/>
      <c r="C439" s="264" t="s">
        <v>305</v>
      </c>
      <c r="D439" s="264" t="s">
        <v>306</v>
      </c>
      <c r="E439" s="264" t="s">
        <v>473</v>
      </c>
      <c r="F439" s="264" t="s">
        <v>474</v>
      </c>
      <c r="G439" s="264" t="s">
        <v>475</v>
      </c>
      <c r="H439" s="264" t="s">
        <v>702</v>
      </c>
      <c r="I439" s="264" t="s">
        <v>171</v>
      </c>
      <c r="J439" s="264" t="s">
        <v>31</v>
      </c>
      <c r="L439" s="79"/>
      <c r="M439" s="25"/>
      <c r="N439" s="25"/>
      <c r="O439" s="25"/>
      <c r="P439" s="25"/>
      <c r="Q439" s="25"/>
      <c r="R439" s="25"/>
      <c r="S439" s="25"/>
      <c r="T439" s="25"/>
    </row>
    <row r="440" spans="1:20" x14ac:dyDescent="0.25">
      <c r="A440" s="25"/>
      <c r="B440" s="311" t="s">
        <v>141</v>
      </c>
      <c r="C440" s="327">
        <v>3.2143853904793879E-2</v>
      </c>
      <c r="D440" s="327">
        <v>0</v>
      </c>
      <c r="E440" s="327">
        <v>0</v>
      </c>
      <c r="F440" s="327">
        <v>0</v>
      </c>
      <c r="G440" s="327">
        <v>1.6956409958331531E-2</v>
      </c>
      <c r="H440" s="327">
        <v>0</v>
      </c>
      <c r="I440" s="327">
        <v>0</v>
      </c>
      <c r="J440" s="327">
        <v>4.910026386312541E-2</v>
      </c>
      <c r="L440" s="79"/>
      <c r="M440" s="25"/>
      <c r="N440" s="25"/>
      <c r="O440" s="25"/>
      <c r="P440" s="25"/>
      <c r="Q440" s="25"/>
      <c r="R440" s="25"/>
      <c r="S440" s="25"/>
      <c r="T440" s="25"/>
    </row>
    <row r="441" spans="1:20" x14ac:dyDescent="0.25">
      <c r="A441" s="25"/>
      <c r="B441" s="311" t="s">
        <v>142</v>
      </c>
      <c r="C441" s="327">
        <v>0.16941603651708007</v>
      </c>
      <c r="D441" s="327">
        <v>0.17646570214736892</v>
      </c>
      <c r="E441" s="327">
        <v>0</v>
      </c>
      <c r="F441" s="327">
        <v>3.3912819916663062E-2</v>
      </c>
      <c r="G441" s="327">
        <v>0</v>
      </c>
      <c r="H441" s="327">
        <v>3.3912819916663062E-2</v>
      </c>
      <c r="I441" s="327">
        <v>0</v>
      </c>
      <c r="J441" s="327">
        <v>0.41370737849777511</v>
      </c>
      <c r="L441" s="79"/>
      <c r="M441" s="25"/>
      <c r="N441" s="25"/>
      <c r="O441" s="25"/>
      <c r="P441" s="25"/>
      <c r="Q441" s="25"/>
      <c r="R441" s="25"/>
      <c r="S441" s="25"/>
      <c r="T441" s="25"/>
    </row>
    <row r="442" spans="1:20" x14ac:dyDescent="0.25">
      <c r="A442" s="25"/>
      <c r="B442" s="311" t="s">
        <v>143</v>
      </c>
      <c r="C442" s="327">
        <v>0.33377986485894018</v>
      </c>
      <c r="D442" s="327">
        <v>5.0869229874994606E-2</v>
      </c>
      <c r="E442" s="327">
        <v>0</v>
      </c>
      <c r="F442" s="327">
        <v>5.0869229874994606E-2</v>
      </c>
      <c r="G442" s="327">
        <v>5.0841732993981086E-2</v>
      </c>
      <c r="H442" s="327">
        <v>5.0832300036188952E-2</v>
      </c>
      <c r="I442" s="327">
        <v>0</v>
      </c>
      <c r="J442" s="327">
        <v>0.53719235763909945</v>
      </c>
      <c r="L442" s="79"/>
      <c r="M442" s="25"/>
      <c r="N442" s="25"/>
      <c r="O442" s="25"/>
      <c r="P442" s="25"/>
      <c r="Q442" s="25"/>
      <c r="R442" s="25"/>
      <c r="S442" s="25"/>
      <c r="T442" s="25"/>
    </row>
    <row r="443" spans="1:20" x14ac:dyDescent="0.25">
      <c r="A443" s="25"/>
      <c r="B443" s="311" t="s">
        <v>144</v>
      </c>
      <c r="C443" s="327">
        <v>0</v>
      </c>
      <c r="D443" s="327">
        <v>0</v>
      </c>
      <c r="E443" s="327">
        <v>0</v>
      </c>
      <c r="F443" s="327">
        <v>0</v>
      </c>
      <c r="G443" s="327">
        <v>0</v>
      </c>
      <c r="H443" s="327">
        <v>0</v>
      </c>
      <c r="I443" s="327">
        <v>0</v>
      </c>
      <c r="J443" s="327">
        <v>0</v>
      </c>
      <c r="L443" s="79"/>
      <c r="M443" s="25"/>
      <c r="N443" s="25"/>
      <c r="O443" s="25"/>
      <c r="P443" s="25"/>
      <c r="Q443" s="25"/>
      <c r="R443" s="25"/>
      <c r="S443" s="25"/>
      <c r="T443" s="25"/>
    </row>
    <row r="444" spans="1:20" x14ac:dyDescent="0.25">
      <c r="A444" s="25"/>
      <c r="B444" s="311" t="s">
        <v>145</v>
      </c>
      <c r="C444" s="327">
        <v>0</v>
      </c>
      <c r="D444" s="327">
        <v>0</v>
      </c>
      <c r="E444" s="327">
        <v>0</v>
      </c>
      <c r="F444" s="327">
        <v>0</v>
      </c>
      <c r="G444" s="327">
        <v>0</v>
      </c>
      <c r="H444" s="327">
        <v>0</v>
      </c>
      <c r="I444" s="327">
        <v>0</v>
      </c>
      <c r="J444" s="327">
        <v>0</v>
      </c>
      <c r="L444" s="79"/>
      <c r="M444" s="25"/>
      <c r="N444" s="25"/>
      <c r="O444" s="25"/>
      <c r="P444" s="25"/>
      <c r="Q444" s="25"/>
      <c r="R444" s="25"/>
      <c r="S444" s="25"/>
      <c r="T444" s="25"/>
    </row>
    <row r="445" spans="1:20" x14ac:dyDescent="0.25">
      <c r="A445" s="25"/>
      <c r="B445" s="311" t="s">
        <v>146</v>
      </c>
      <c r="C445" s="327">
        <v>0</v>
      </c>
      <c r="D445" s="327">
        <v>0</v>
      </c>
      <c r="E445" s="327">
        <v>0</v>
      </c>
      <c r="F445" s="327">
        <v>0</v>
      </c>
      <c r="G445" s="327">
        <v>0</v>
      </c>
      <c r="H445" s="327">
        <v>0</v>
      </c>
      <c r="I445" s="327">
        <v>0</v>
      </c>
      <c r="J445" s="327">
        <v>0</v>
      </c>
      <c r="L445" s="79"/>
      <c r="M445" s="25"/>
      <c r="N445" s="25"/>
      <c r="O445" s="25"/>
      <c r="P445" s="25"/>
      <c r="Q445" s="25"/>
      <c r="R445" s="25"/>
      <c r="S445" s="25"/>
      <c r="T445" s="25"/>
    </row>
    <row r="446" spans="1:20" x14ac:dyDescent="0.25">
      <c r="A446" s="25"/>
      <c r="B446" s="311" t="s">
        <v>147</v>
      </c>
      <c r="C446" s="327">
        <v>0</v>
      </c>
      <c r="D446" s="327">
        <v>0</v>
      </c>
      <c r="E446" s="327">
        <v>0</v>
      </c>
      <c r="F446" s="327">
        <v>0</v>
      </c>
      <c r="G446" s="327">
        <v>0</v>
      </c>
      <c r="H446" s="327">
        <v>0</v>
      </c>
      <c r="I446" s="327">
        <v>0</v>
      </c>
      <c r="J446" s="327">
        <v>0</v>
      </c>
      <c r="L446" s="79"/>
      <c r="M446" s="25"/>
      <c r="N446" s="25"/>
      <c r="O446" s="25"/>
      <c r="P446" s="25"/>
      <c r="Q446" s="25"/>
      <c r="R446" s="25"/>
      <c r="S446" s="25"/>
      <c r="T446" s="25"/>
    </row>
    <row r="447" spans="1:20" x14ac:dyDescent="0.25">
      <c r="A447" s="25"/>
      <c r="B447" s="311" t="s">
        <v>148</v>
      </c>
      <c r="C447" s="327">
        <v>0</v>
      </c>
      <c r="D447" s="327">
        <v>0</v>
      </c>
      <c r="E447" s="327">
        <v>0</v>
      </c>
      <c r="F447" s="327">
        <v>0</v>
      </c>
      <c r="G447" s="327">
        <v>0</v>
      </c>
      <c r="H447" s="327">
        <v>0</v>
      </c>
      <c r="I447" s="327">
        <v>0</v>
      </c>
      <c r="J447" s="327">
        <v>0</v>
      </c>
      <c r="L447" s="79"/>
      <c r="M447" s="25"/>
      <c r="N447" s="25"/>
      <c r="O447" s="25"/>
      <c r="P447" s="25"/>
      <c r="Q447" s="25"/>
      <c r="R447" s="25"/>
      <c r="S447" s="25"/>
      <c r="T447" s="25"/>
    </row>
    <row r="448" spans="1:20" x14ac:dyDescent="0.25">
      <c r="A448" s="25"/>
      <c r="B448" s="22" t="s">
        <v>31</v>
      </c>
      <c r="C448" s="340">
        <v>0.53533975528081412</v>
      </c>
      <c r="D448" s="340">
        <v>0.22733493202236355</v>
      </c>
      <c r="E448" s="340">
        <v>0</v>
      </c>
      <c r="F448" s="340">
        <v>8.4782049791657668E-2</v>
      </c>
      <c r="G448" s="340">
        <v>6.7798142952312623E-2</v>
      </c>
      <c r="H448" s="340">
        <v>8.4745119952852013E-2</v>
      </c>
      <c r="I448" s="340">
        <v>0</v>
      </c>
      <c r="J448" s="340">
        <v>1</v>
      </c>
      <c r="L448" s="79"/>
      <c r="M448" s="25"/>
      <c r="N448" s="25"/>
      <c r="O448" s="25"/>
      <c r="P448" s="25"/>
      <c r="Q448" s="25"/>
      <c r="R448" s="25"/>
      <c r="S448" s="25"/>
      <c r="T448" s="25"/>
    </row>
    <row r="449" spans="1:20" x14ac:dyDescent="0.25">
      <c r="A449" s="25"/>
      <c r="B449" s="134"/>
      <c r="C449" s="111"/>
      <c r="D449" s="111"/>
      <c r="E449" s="111"/>
      <c r="F449" s="111"/>
      <c r="G449" s="111"/>
      <c r="H449" s="111"/>
      <c r="I449" s="111"/>
      <c r="J449" s="111"/>
      <c r="K449" s="111"/>
      <c r="L449" s="79"/>
      <c r="M449" s="25"/>
      <c r="N449" s="25"/>
      <c r="O449" s="25"/>
      <c r="P449" s="25"/>
      <c r="Q449" s="25"/>
      <c r="R449" s="25"/>
      <c r="S449" s="25"/>
      <c r="T449" s="25"/>
    </row>
    <row r="450" spans="1:20" x14ac:dyDescent="0.25">
      <c r="A450" s="25"/>
      <c r="B450" s="134"/>
      <c r="C450" s="111"/>
      <c r="D450" s="111"/>
      <c r="E450" s="111"/>
      <c r="F450" s="111"/>
      <c r="G450" s="111"/>
      <c r="H450" s="111"/>
      <c r="I450" s="111"/>
      <c r="J450" s="111"/>
      <c r="K450" s="111"/>
      <c r="L450" s="79"/>
      <c r="M450" s="25"/>
      <c r="N450" s="25"/>
      <c r="O450" s="25"/>
      <c r="P450" s="25"/>
      <c r="Q450" s="25"/>
      <c r="R450" s="25"/>
      <c r="S450" s="25"/>
      <c r="T450" s="25"/>
    </row>
    <row r="451" spans="1:20" x14ac:dyDescent="0.25">
      <c r="A451" s="49" t="s">
        <v>761</v>
      </c>
      <c r="B451" s="519"/>
      <c r="C451" s="520" t="s">
        <v>178</v>
      </c>
      <c r="D451" s="520" t="s">
        <v>59</v>
      </c>
      <c r="E451" s="418" t="s">
        <v>452</v>
      </c>
      <c r="F451" s="180" t="s">
        <v>59</v>
      </c>
      <c r="G451" s="111"/>
      <c r="H451" s="111"/>
      <c r="I451" s="111"/>
      <c r="J451" s="111"/>
      <c r="K451" s="111"/>
      <c r="L451" s="79"/>
      <c r="M451" s="25"/>
      <c r="N451" s="25"/>
      <c r="O451" s="25"/>
      <c r="P451" s="25"/>
      <c r="Q451" s="25"/>
      <c r="R451" s="25"/>
      <c r="S451" s="25"/>
      <c r="T451" s="25"/>
    </row>
    <row r="452" spans="1:20" x14ac:dyDescent="0.25">
      <c r="A452" s="25"/>
      <c r="B452" s="62" t="s">
        <v>162</v>
      </c>
      <c r="C452" s="262">
        <v>19</v>
      </c>
      <c r="D452" s="327">
        <v>0.73076923076923095</v>
      </c>
      <c r="E452" s="502">
        <v>19.146068</v>
      </c>
      <c r="F452" s="327">
        <v>0.7311681524967093</v>
      </c>
      <c r="G452" s="13"/>
      <c r="H452" s="111"/>
      <c r="I452" s="111"/>
      <c r="J452" s="111"/>
      <c r="K452" s="111"/>
      <c r="L452" s="79"/>
      <c r="M452" s="25"/>
      <c r="N452" s="25"/>
      <c r="O452" s="25"/>
      <c r="P452" s="25"/>
      <c r="Q452" s="25"/>
      <c r="R452" s="25"/>
      <c r="S452" s="25"/>
      <c r="T452" s="25"/>
    </row>
    <row r="453" spans="1:20" x14ac:dyDescent="0.25">
      <c r="A453" s="25"/>
      <c r="B453" s="62" t="s">
        <v>163</v>
      </c>
      <c r="C453" s="262">
        <v>3</v>
      </c>
      <c r="D453" s="327">
        <v>0.11538461538461538</v>
      </c>
      <c r="E453" s="502">
        <v>3.0458400000000001</v>
      </c>
      <c r="F453" s="327">
        <v>0.11631741857391173</v>
      </c>
      <c r="G453" s="111"/>
      <c r="H453" s="111"/>
      <c r="I453" s="111"/>
      <c r="J453" s="111"/>
      <c r="K453" s="111"/>
      <c r="L453" s="79"/>
      <c r="M453" s="25"/>
      <c r="N453" s="25"/>
      <c r="O453" s="25"/>
      <c r="P453" s="25"/>
      <c r="Q453" s="25"/>
      <c r="R453" s="25"/>
      <c r="S453" s="25"/>
      <c r="T453" s="25"/>
    </row>
    <row r="454" spans="1:20" x14ac:dyDescent="0.25">
      <c r="A454" s="25"/>
      <c r="B454" s="62" t="s">
        <v>164</v>
      </c>
      <c r="C454" s="262">
        <v>1</v>
      </c>
      <c r="D454" s="327">
        <v>3.8461538461538464E-2</v>
      </c>
      <c r="E454" s="502">
        <v>0.88607999999999998</v>
      </c>
      <c r="F454" s="327">
        <v>3.3838461064918612E-2</v>
      </c>
      <c r="G454" s="111"/>
      <c r="H454" s="111"/>
      <c r="I454" s="111"/>
      <c r="J454" s="111"/>
      <c r="K454" s="111"/>
      <c r="L454" s="79"/>
      <c r="M454" s="25"/>
      <c r="N454" s="25"/>
      <c r="O454" s="25"/>
      <c r="P454" s="25"/>
      <c r="Q454" s="25"/>
      <c r="R454" s="25"/>
      <c r="S454" s="25"/>
      <c r="T454" s="25"/>
    </row>
    <row r="455" spans="1:20" x14ac:dyDescent="0.25">
      <c r="A455" s="25"/>
      <c r="B455" s="62" t="s">
        <v>165</v>
      </c>
      <c r="C455" s="262">
        <v>2</v>
      </c>
      <c r="D455" s="327">
        <v>7.6923076923076927E-2</v>
      </c>
      <c r="E455" s="502">
        <v>2.2187999999999999</v>
      </c>
      <c r="F455" s="327">
        <v>8.4733632867056485E-2</v>
      </c>
      <c r="G455" s="111"/>
      <c r="H455" s="111"/>
      <c r="I455" s="111"/>
      <c r="J455" s="111"/>
      <c r="K455" s="111"/>
      <c r="L455" s="79"/>
      <c r="M455" s="25"/>
      <c r="N455" s="25"/>
      <c r="O455" s="25"/>
      <c r="P455" s="25"/>
      <c r="Q455" s="25"/>
      <c r="R455" s="25"/>
      <c r="S455" s="25"/>
      <c r="T455" s="25"/>
    </row>
    <row r="456" spans="1:20" x14ac:dyDescent="0.25">
      <c r="A456" s="25"/>
      <c r="B456" s="62" t="s">
        <v>166</v>
      </c>
      <c r="C456" s="262">
        <v>1</v>
      </c>
      <c r="D456" s="327">
        <v>3.8461538461538464E-2</v>
      </c>
      <c r="E456" s="502">
        <v>0.88880000000000003</v>
      </c>
      <c r="F456" s="327">
        <v>3.3942334997403921E-2</v>
      </c>
      <c r="G456" s="111"/>
      <c r="H456" s="111"/>
      <c r="I456" s="111"/>
      <c r="J456" s="111"/>
      <c r="K456" s="111"/>
      <c r="L456" s="79"/>
      <c r="M456" s="25"/>
      <c r="N456" s="25"/>
      <c r="O456" s="25"/>
      <c r="P456" s="25"/>
      <c r="Q456" s="25"/>
      <c r="R456" s="25"/>
      <c r="S456" s="25"/>
      <c r="T456" s="25"/>
    </row>
    <row r="457" spans="1:20" x14ac:dyDescent="0.25">
      <c r="A457" s="25"/>
      <c r="B457" s="62" t="s">
        <v>87</v>
      </c>
      <c r="C457" s="58"/>
      <c r="D457" s="327">
        <v>0</v>
      </c>
      <c r="E457" s="503"/>
      <c r="F457" s="327">
        <v>0</v>
      </c>
      <c r="G457" s="111"/>
      <c r="H457" s="111"/>
      <c r="I457" s="111"/>
      <c r="J457" s="111"/>
      <c r="K457" s="111"/>
      <c r="L457" s="79"/>
      <c r="M457" s="25"/>
      <c r="N457" s="25"/>
      <c r="O457" s="25"/>
      <c r="P457" s="25"/>
      <c r="Q457" s="25"/>
      <c r="R457" s="25"/>
      <c r="S457" s="25"/>
      <c r="T457" s="25"/>
    </row>
    <row r="458" spans="1:20" x14ac:dyDescent="0.25">
      <c r="A458" s="25"/>
      <c r="B458" s="62" t="s">
        <v>167</v>
      </c>
      <c r="C458" s="521"/>
      <c r="D458" s="327">
        <v>0</v>
      </c>
      <c r="E458" s="522"/>
      <c r="F458" s="327">
        <v>0</v>
      </c>
      <c r="G458" s="111"/>
      <c r="H458" s="111"/>
      <c r="I458" s="79"/>
      <c r="J458" s="79"/>
      <c r="K458" s="25"/>
      <c r="L458" s="25"/>
      <c r="M458" s="25"/>
      <c r="N458" s="25"/>
      <c r="O458" s="25"/>
      <c r="P458" s="25"/>
      <c r="Q458" s="25"/>
      <c r="R458" s="25"/>
    </row>
    <row r="459" spans="1:20" x14ac:dyDescent="0.25">
      <c r="A459" s="25"/>
      <c r="B459" s="284" t="s">
        <v>31</v>
      </c>
      <c r="C459" s="285">
        <v>26</v>
      </c>
      <c r="D459" s="340">
        <v>0.99999999999999967</v>
      </c>
      <c r="E459" s="504">
        <v>26.185587999999999</v>
      </c>
      <c r="F459" s="340">
        <v>1.0000000000000002</v>
      </c>
      <c r="G459" s="111"/>
      <c r="H459" s="111"/>
      <c r="I459" s="79"/>
      <c r="J459" s="79"/>
      <c r="K459" s="25"/>
      <c r="L459" s="25"/>
      <c r="M459" s="25"/>
      <c r="N459" s="25"/>
      <c r="O459" s="25"/>
      <c r="P459" s="25"/>
      <c r="Q459" s="25"/>
      <c r="R459" s="25"/>
    </row>
    <row r="460" spans="1:20" x14ac:dyDescent="0.25">
      <c r="A460" s="25"/>
      <c r="B460" s="284" t="s">
        <v>31</v>
      </c>
      <c r="C460" s="285">
        <v>26</v>
      </c>
      <c r="D460" s="340">
        <v>1</v>
      </c>
      <c r="E460" s="504">
        <v>26.185587999999999</v>
      </c>
      <c r="F460" s="340">
        <v>1.0000000000000002</v>
      </c>
      <c r="G460" s="111"/>
      <c r="H460" s="111"/>
      <c r="I460" s="79"/>
      <c r="J460" s="79"/>
      <c r="K460" s="25"/>
      <c r="L460" s="25"/>
      <c r="M460" s="25"/>
      <c r="N460" s="25"/>
      <c r="O460" s="25"/>
      <c r="P460" s="25"/>
      <c r="Q460" s="25"/>
      <c r="R460" s="25"/>
    </row>
    <row r="461" spans="1:20" x14ac:dyDescent="0.25">
      <c r="A461" s="25"/>
      <c r="B461" s="134" t="s">
        <v>771</v>
      </c>
      <c r="C461" s="111"/>
      <c r="D461" s="111"/>
      <c r="E461" s="111"/>
      <c r="F461" s="111"/>
      <c r="G461" s="111"/>
      <c r="H461" s="111"/>
      <c r="I461" s="79"/>
      <c r="J461" s="79"/>
      <c r="K461" s="25"/>
      <c r="L461" s="25"/>
      <c r="M461" s="25"/>
      <c r="N461" s="25"/>
      <c r="O461" s="25"/>
      <c r="P461" s="25"/>
      <c r="Q461" s="25"/>
      <c r="R461" s="25"/>
    </row>
    <row r="462" spans="1:20" x14ac:dyDescent="0.25">
      <c r="A462" s="10" t="s">
        <v>762</v>
      </c>
      <c r="B462" s="311"/>
      <c r="C462" s="22" t="s">
        <v>176</v>
      </c>
      <c r="D462" s="312" t="s">
        <v>314</v>
      </c>
      <c r="E462" s="312" t="s">
        <v>177</v>
      </c>
      <c r="F462" s="111"/>
      <c r="G462" s="111"/>
      <c r="H462" s="111"/>
      <c r="I462" s="79"/>
      <c r="J462" s="79"/>
      <c r="K462" s="25"/>
      <c r="L462" s="25"/>
      <c r="M462" s="25"/>
      <c r="N462" s="25"/>
      <c r="O462" s="25"/>
      <c r="P462" s="25"/>
      <c r="Q462" s="25"/>
      <c r="R462" s="25"/>
    </row>
    <row r="463" spans="1:20" x14ac:dyDescent="0.25">
      <c r="A463" s="25"/>
      <c r="B463" s="311" t="s">
        <v>18</v>
      </c>
      <c r="C463" s="311">
        <v>8</v>
      </c>
      <c r="D463" s="101">
        <v>2.3496109999999999</v>
      </c>
      <c r="E463" s="327">
        <v>8.9731908465327276E-2</v>
      </c>
      <c r="F463" s="111"/>
      <c r="G463" s="111"/>
      <c r="H463" s="111"/>
      <c r="I463" s="79"/>
      <c r="J463" s="79"/>
      <c r="K463" s="25"/>
      <c r="L463" s="25"/>
      <c r="M463" s="25"/>
      <c r="N463" s="25"/>
      <c r="O463" s="25"/>
      <c r="P463" s="25"/>
      <c r="Q463" s="25"/>
      <c r="R463" s="25"/>
    </row>
    <row r="464" spans="1:20" x14ac:dyDescent="0.25">
      <c r="A464" s="25"/>
      <c r="B464" s="311" t="s">
        <v>19</v>
      </c>
      <c r="C464" s="311"/>
      <c r="D464" s="101">
        <v>0</v>
      </c>
      <c r="E464" s="327">
        <v>0</v>
      </c>
      <c r="F464" s="111"/>
      <c r="G464" s="111"/>
      <c r="H464" s="111"/>
      <c r="I464" s="79"/>
      <c r="J464" s="79"/>
      <c r="K464" s="25"/>
      <c r="L464" s="25"/>
      <c r="M464" s="25"/>
      <c r="N464" s="25"/>
      <c r="O464" s="25"/>
      <c r="P464" s="25"/>
      <c r="Q464" s="25"/>
      <c r="R464" s="25"/>
    </row>
    <row r="465" spans="1:18" x14ac:dyDescent="0.25">
      <c r="A465" s="25"/>
      <c r="B465" s="311" t="s">
        <v>81</v>
      </c>
      <c r="C465" s="311">
        <v>9</v>
      </c>
      <c r="D465" s="101">
        <v>3.2102930000000001</v>
      </c>
      <c r="E465" s="327">
        <v>0.12260145088820273</v>
      </c>
      <c r="G465" s="111"/>
      <c r="H465" s="111"/>
      <c r="I465" s="79"/>
      <c r="J465" s="79"/>
      <c r="K465" s="25"/>
      <c r="L465" s="25"/>
      <c r="M465" s="25"/>
      <c r="N465" s="25"/>
      <c r="O465" s="25"/>
      <c r="P465" s="25"/>
      <c r="Q465" s="25"/>
      <c r="R465" s="25"/>
    </row>
    <row r="466" spans="1:18" x14ac:dyDescent="0.25">
      <c r="A466" s="25"/>
      <c r="B466" s="311" t="s">
        <v>21</v>
      </c>
      <c r="C466" s="311">
        <v>4</v>
      </c>
      <c r="D466" s="101">
        <v>1.463789</v>
      </c>
      <c r="E466" s="327">
        <v>5.590226661373008E-2</v>
      </c>
      <c r="G466" s="111"/>
      <c r="H466" s="111"/>
      <c r="I466" s="79"/>
      <c r="J466" s="79"/>
      <c r="K466" s="25"/>
      <c r="L466" s="25"/>
      <c r="M466" s="25"/>
      <c r="N466" s="25"/>
      <c r="O466" s="25"/>
      <c r="P466" s="25"/>
      <c r="Q466" s="25"/>
      <c r="R466" s="25"/>
    </row>
    <row r="467" spans="1:18" x14ac:dyDescent="0.25">
      <c r="A467" s="25"/>
      <c r="B467" s="311" t="s">
        <v>22</v>
      </c>
      <c r="C467" s="311"/>
      <c r="D467" s="101">
        <v>0</v>
      </c>
      <c r="E467" s="327">
        <v>0</v>
      </c>
      <c r="G467" s="111"/>
      <c r="H467" s="111"/>
      <c r="I467" s="79"/>
      <c r="J467" s="79"/>
      <c r="K467" s="25"/>
      <c r="L467" s="25"/>
      <c r="M467" s="25"/>
      <c r="N467" s="25"/>
      <c r="O467" s="25"/>
      <c r="P467" s="25"/>
      <c r="Q467" s="25"/>
      <c r="R467" s="25"/>
    </row>
    <row r="468" spans="1:18" x14ac:dyDescent="0.25">
      <c r="A468" s="25"/>
      <c r="B468" s="311" t="s">
        <v>23</v>
      </c>
      <c r="C468" s="311"/>
      <c r="D468" s="101">
        <v>0</v>
      </c>
      <c r="E468" s="327">
        <v>0</v>
      </c>
      <c r="G468" s="111"/>
      <c r="H468" s="111"/>
      <c r="I468" s="79"/>
      <c r="J468" s="79"/>
      <c r="K468" s="25"/>
      <c r="L468" s="25"/>
      <c r="M468" s="25"/>
      <c r="N468" s="25"/>
      <c r="O468" s="25"/>
      <c r="P468" s="25"/>
      <c r="Q468" s="25"/>
      <c r="R468" s="25"/>
    </row>
    <row r="469" spans="1:18" x14ac:dyDescent="0.25">
      <c r="A469" s="25"/>
      <c r="B469" s="311" t="s">
        <v>24</v>
      </c>
      <c r="C469" s="311">
        <v>1</v>
      </c>
      <c r="D469" s="101">
        <v>0.45</v>
      </c>
      <c r="E469" s="327">
        <v>1.7185550633444121E-2</v>
      </c>
      <c r="F469" s="111"/>
      <c r="G469" s="111"/>
      <c r="H469" s="111"/>
      <c r="I469" s="79"/>
      <c r="J469" s="79"/>
      <c r="K469" s="25"/>
      <c r="L469" s="25"/>
      <c r="M469" s="25"/>
      <c r="N469" s="25"/>
      <c r="O469" s="25"/>
      <c r="P469" s="25"/>
      <c r="Q469" s="25"/>
      <c r="R469" s="25"/>
    </row>
    <row r="470" spans="1:18" x14ac:dyDescent="0.25">
      <c r="A470" s="25"/>
      <c r="B470" s="311" t="s">
        <v>127</v>
      </c>
      <c r="C470" s="311"/>
      <c r="D470" s="101">
        <v>0</v>
      </c>
      <c r="E470" s="327">
        <v>0</v>
      </c>
      <c r="F470" s="111"/>
      <c r="G470" s="111"/>
      <c r="H470" s="111"/>
      <c r="I470" s="79"/>
      <c r="J470" s="79"/>
      <c r="K470" s="25"/>
      <c r="L470" s="25"/>
      <c r="M470" s="25"/>
      <c r="N470" s="25"/>
      <c r="O470" s="25"/>
      <c r="P470" s="25"/>
      <c r="Q470" s="25"/>
      <c r="R470" s="25"/>
    </row>
    <row r="471" spans="1:18" x14ac:dyDescent="0.25">
      <c r="A471" s="25"/>
      <c r="B471" s="311" t="s">
        <v>60</v>
      </c>
      <c r="C471" s="311"/>
      <c r="D471" s="101">
        <v>0</v>
      </c>
      <c r="E471" s="327">
        <v>0</v>
      </c>
      <c r="F471" s="111"/>
      <c r="G471" s="111"/>
      <c r="H471" s="111"/>
      <c r="I471" s="79"/>
      <c r="J471" s="79"/>
      <c r="K471" s="25"/>
      <c r="L471" s="25"/>
      <c r="M471" s="25"/>
      <c r="N471" s="25"/>
      <c r="O471" s="25"/>
      <c r="P471" s="25"/>
      <c r="Q471" s="25"/>
      <c r="R471" s="25"/>
    </row>
    <row r="472" spans="1:18" x14ac:dyDescent="0.25">
      <c r="A472" s="25"/>
      <c r="B472" s="311" t="s">
        <v>122</v>
      </c>
      <c r="C472" s="311"/>
      <c r="D472" s="101">
        <v>0</v>
      </c>
      <c r="E472" s="327">
        <v>0</v>
      </c>
      <c r="F472" s="111"/>
      <c r="G472" s="111"/>
      <c r="H472" s="111"/>
      <c r="I472" s="79"/>
      <c r="J472" s="79"/>
      <c r="K472" s="25"/>
      <c r="L472" s="25"/>
      <c r="M472" s="25"/>
      <c r="N472" s="25"/>
      <c r="O472" s="25"/>
      <c r="P472" s="25"/>
      <c r="Q472" s="25"/>
      <c r="R472" s="25"/>
    </row>
    <row r="473" spans="1:18" x14ac:dyDescent="0.25">
      <c r="A473" s="25"/>
      <c r="B473" s="311" t="s">
        <v>62</v>
      </c>
      <c r="C473" s="311"/>
      <c r="D473" s="101">
        <v>0</v>
      </c>
      <c r="E473" s="327">
        <v>0</v>
      </c>
      <c r="F473" s="111"/>
      <c r="G473" s="111"/>
      <c r="H473" s="111"/>
      <c r="I473" s="79"/>
      <c r="J473" s="79"/>
      <c r="K473" s="25"/>
      <c r="L473" s="25"/>
      <c r="M473" s="25"/>
      <c r="N473" s="25"/>
      <c r="O473" s="25"/>
      <c r="P473" s="25"/>
      <c r="Q473" s="25"/>
      <c r="R473" s="25"/>
    </row>
    <row r="474" spans="1:18" x14ac:dyDescent="0.25">
      <c r="A474" s="25"/>
      <c r="B474" s="311" t="s">
        <v>63</v>
      </c>
      <c r="C474" s="311"/>
      <c r="D474" s="101">
        <v>0</v>
      </c>
      <c r="E474" s="327">
        <v>0</v>
      </c>
      <c r="F474" s="111"/>
      <c r="G474" s="111"/>
      <c r="H474" s="111"/>
      <c r="I474" s="79"/>
      <c r="J474" s="79"/>
      <c r="K474" s="25"/>
      <c r="L474" s="25"/>
      <c r="M474" s="25"/>
      <c r="N474" s="25"/>
      <c r="O474" s="25"/>
      <c r="P474" s="25"/>
      <c r="Q474" s="25"/>
      <c r="R474" s="25"/>
    </row>
    <row r="475" spans="1:18" x14ac:dyDescent="0.25">
      <c r="A475" s="25"/>
      <c r="B475" s="311" t="s">
        <v>64</v>
      </c>
      <c r="C475" s="311"/>
      <c r="D475" s="101">
        <v>0</v>
      </c>
      <c r="E475" s="327">
        <v>0</v>
      </c>
      <c r="F475" s="111"/>
      <c r="G475" s="111"/>
      <c r="H475" s="111"/>
      <c r="I475" s="79"/>
      <c r="J475" s="79"/>
      <c r="K475" s="25"/>
      <c r="L475" s="25"/>
      <c r="M475" s="25"/>
      <c r="N475" s="25"/>
      <c r="O475" s="25"/>
      <c r="P475" s="25"/>
      <c r="Q475" s="25"/>
      <c r="R475" s="25"/>
    </row>
    <row r="476" spans="1:18" x14ac:dyDescent="0.25">
      <c r="A476" s="25"/>
      <c r="B476" s="311" t="s">
        <v>65</v>
      </c>
      <c r="C476" s="311">
        <v>1</v>
      </c>
      <c r="D476" s="101">
        <v>0.15</v>
      </c>
      <c r="E476" s="327">
        <v>5.7285168778147067E-3</v>
      </c>
      <c r="G476" s="111"/>
      <c r="H476" s="111"/>
      <c r="I476" s="79"/>
      <c r="J476" s="79"/>
      <c r="K476" s="25"/>
      <c r="L476" s="25"/>
      <c r="M476" s="25"/>
      <c r="N476" s="25"/>
      <c r="O476" s="25"/>
      <c r="P476" s="25"/>
      <c r="Q476" s="25"/>
      <c r="R476" s="25"/>
    </row>
    <row r="477" spans="1:18" x14ac:dyDescent="0.25">
      <c r="A477" s="25"/>
      <c r="B477" s="311" t="s">
        <v>66</v>
      </c>
      <c r="C477" s="311"/>
      <c r="D477" s="101">
        <v>0</v>
      </c>
      <c r="E477" s="327">
        <v>0</v>
      </c>
      <c r="F477" s="111"/>
      <c r="G477" s="111"/>
      <c r="H477" s="111"/>
      <c r="I477" s="79"/>
      <c r="J477" s="79"/>
      <c r="K477" s="25"/>
      <c r="L477" s="25"/>
      <c r="M477" s="25"/>
      <c r="N477" s="25"/>
      <c r="O477" s="25"/>
      <c r="P477" s="25"/>
      <c r="Q477" s="25"/>
      <c r="R477" s="25"/>
    </row>
    <row r="478" spans="1:18" x14ac:dyDescent="0.25">
      <c r="A478" s="25"/>
      <c r="B478" s="311" t="s">
        <v>149</v>
      </c>
      <c r="C478" s="311"/>
      <c r="D478" s="101">
        <v>0</v>
      </c>
      <c r="E478" s="327">
        <v>0</v>
      </c>
      <c r="F478" s="111"/>
      <c r="G478" s="111"/>
      <c r="H478" s="111"/>
      <c r="I478" s="79"/>
      <c r="J478" s="79"/>
      <c r="K478" s="25"/>
      <c r="L478" s="25"/>
      <c r="M478" s="25"/>
      <c r="N478" s="25"/>
      <c r="O478" s="25"/>
      <c r="P478" s="25"/>
      <c r="Q478" s="25"/>
      <c r="R478" s="25"/>
    </row>
    <row r="479" spans="1:18" x14ac:dyDescent="0.25">
      <c r="A479" s="25"/>
      <c r="B479" s="311" t="s">
        <v>125</v>
      </c>
      <c r="C479" s="311"/>
      <c r="D479" s="101">
        <v>0</v>
      </c>
      <c r="E479" s="327">
        <v>0</v>
      </c>
      <c r="F479" s="111"/>
      <c r="G479" s="111"/>
      <c r="H479" s="111"/>
      <c r="I479" s="79"/>
      <c r="J479" s="79"/>
      <c r="K479" s="25"/>
      <c r="L479" s="25"/>
      <c r="M479" s="25"/>
      <c r="N479" s="25"/>
      <c r="O479" s="25"/>
      <c r="P479" s="25"/>
      <c r="Q479" s="25"/>
      <c r="R479" s="25"/>
    </row>
    <row r="480" spans="1:18" x14ac:dyDescent="0.25">
      <c r="A480" s="25"/>
      <c r="B480" s="311" t="s">
        <v>69</v>
      </c>
      <c r="C480" s="311">
        <v>26</v>
      </c>
      <c r="D480" s="101">
        <v>17.738</v>
      </c>
      <c r="E480" s="327">
        <v>0.6774162158578485</v>
      </c>
      <c r="F480" s="111"/>
      <c r="G480" s="111"/>
      <c r="H480" s="111"/>
      <c r="I480" s="79"/>
      <c r="J480" s="79"/>
      <c r="K480" s="25"/>
      <c r="L480" s="25"/>
      <c r="M480" s="25"/>
      <c r="N480" s="25"/>
      <c r="O480" s="25"/>
      <c r="P480" s="25"/>
      <c r="Q480" s="25"/>
      <c r="R480" s="25"/>
    </row>
    <row r="481" spans="1:20" x14ac:dyDescent="0.25">
      <c r="A481" s="25"/>
      <c r="B481" s="311" t="s">
        <v>76</v>
      </c>
      <c r="C481" s="311"/>
      <c r="D481" s="101">
        <v>0</v>
      </c>
      <c r="E481" s="327">
        <v>0</v>
      </c>
      <c r="F481" s="111"/>
      <c r="G481" s="111"/>
      <c r="H481" s="111"/>
      <c r="I481" s="79"/>
      <c r="J481" s="79"/>
      <c r="K481" s="25"/>
      <c r="L481" s="25"/>
      <c r="M481" s="25"/>
      <c r="N481" s="25"/>
      <c r="O481" s="25"/>
      <c r="P481" s="25"/>
      <c r="Q481" s="25"/>
      <c r="R481" s="25"/>
    </row>
    <row r="482" spans="1:20" x14ac:dyDescent="0.25">
      <c r="A482" s="25"/>
      <c r="B482" s="311" t="s">
        <v>126</v>
      </c>
      <c r="C482" s="311"/>
      <c r="D482" s="101">
        <v>0</v>
      </c>
      <c r="E482" s="327">
        <v>0</v>
      </c>
      <c r="F482" s="111"/>
      <c r="G482" s="111"/>
      <c r="H482" s="111"/>
      <c r="I482" s="79"/>
      <c r="J482" s="79"/>
      <c r="K482" s="25"/>
      <c r="L482" s="25"/>
      <c r="M482" s="25"/>
      <c r="N482" s="25"/>
      <c r="O482" s="25"/>
      <c r="P482" s="25"/>
      <c r="Q482" s="25"/>
      <c r="R482" s="25"/>
    </row>
    <row r="483" spans="1:20" x14ac:dyDescent="0.25">
      <c r="A483" s="25"/>
      <c r="B483" s="311" t="s">
        <v>72</v>
      </c>
      <c r="C483" s="311">
        <v>3</v>
      </c>
      <c r="D483" s="101">
        <v>0.82309500000000002</v>
      </c>
      <c r="E483" s="327">
        <v>3.1434090663632647E-2</v>
      </c>
      <c r="F483" s="111"/>
      <c r="G483" s="111"/>
      <c r="H483" s="111"/>
      <c r="I483" s="79"/>
      <c r="J483" s="79"/>
      <c r="K483" s="25"/>
      <c r="L483" s="25"/>
      <c r="M483" s="25"/>
      <c r="N483" s="25"/>
      <c r="O483" s="25"/>
      <c r="P483" s="25"/>
      <c r="Q483" s="25"/>
      <c r="R483" s="25"/>
    </row>
    <row r="484" spans="1:20" x14ac:dyDescent="0.25">
      <c r="A484" s="25"/>
      <c r="B484" s="311" t="s">
        <v>73</v>
      </c>
      <c r="C484" s="311"/>
      <c r="D484" s="311"/>
      <c r="E484" s="327">
        <v>0</v>
      </c>
      <c r="F484" s="111"/>
      <c r="G484" s="111"/>
      <c r="H484" s="111"/>
      <c r="I484" s="79"/>
      <c r="J484" s="79"/>
      <c r="K484" s="25"/>
      <c r="L484" s="25"/>
      <c r="M484" s="25"/>
      <c r="N484" s="25"/>
      <c r="O484" s="25"/>
      <c r="P484" s="25"/>
      <c r="Q484" s="25"/>
      <c r="R484" s="25"/>
    </row>
    <row r="485" spans="1:20" x14ac:dyDescent="0.25">
      <c r="A485" s="25"/>
      <c r="B485" s="482" t="s">
        <v>31</v>
      </c>
      <c r="C485" s="523">
        <v>52</v>
      </c>
      <c r="D485" s="483">
        <v>26.184787999999998</v>
      </c>
      <c r="E485" s="340">
        <v>1</v>
      </c>
      <c r="F485" s="111"/>
      <c r="G485" s="111"/>
      <c r="H485" s="111"/>
      <c r="I485" s="79"/>
      <c r="J485" s="79"/>
      <c r="K485" s="25"/>
      <c r="L485" s="25"/>
      <c r="M485" s="25"/>
      <c r="N485" s="25"/>
      <c r="O485" s="25"/>
      <c r="P485" s="25"/>
      <c r="Q485" s="25"/>
      <c r="R485" s="25"/>
    </row>
    <row r="486" spans="1:20" x14ac:dyDescent="0.25">
      <c r="A486" s="25"/>
      <c r="B486" s="524" t="s">
        <v>772</v>
      </c>
      <c r="C486" s="111"/>
      <c r="D486" s="79"/>
      <c r="E486" s="79"/>
      <c r="F486" s="79"/>
      <c r="G486" s="79"/>
      <c r="H486" s="79"/>
      <c r="I486" s="79"/>
      <c r="J486" s="79"/>
      <c r="K486" s="79"/>
      <c r="L486" s="79"/>
      <c r="M486" s="25"/>
      <c r="N486" s="25"/>
      <c r="O486" s="25"/>
      <c r="P486" s="25"/>
      <c r="Q486" s="25"/>
      <c r="R486" s="25"/>
      <c r="S486" s="25"/>
      <c r="T486" s="25"/>
    </row>
    <row r="487" spans="1:20" x14ac:dyDescent="0.25">
      <c r="A487" s="25"/>
      <c r="B487" s="25"/>
      <c r="C487" s="25"/>
      <c r="D487" s="25"/>
      <c r="E487" s="25"/>
      <c r="F487" s="25"/>
      <c r="G487" s="25"/>
      <c r="H487" s="25"/>
      <c r="I487" s="25"/>
      <c r="J487" s="25"/>
      <c r="K487" s="25"/>
      <c r="L487" s="25"/>
      <c r="M487" s="25"/>
      <c r="N487" s="25"/>
      <c r="O487" s="25"/>
      <c r="P487" s="25"/>
      <c r="Q487" s="25"/>
      <c r="R487" s="25"/>
      <c r="S487" s="25"/>
      <c r="T487" s="25"/>
    </row>
    <row r="488" spans="1:20" x14ac:dyDescent="0.25">
      <c r="A488" s="10" t="s">
        <v>763</v>
      </c>
      <c r="B488" s="30" t="s">
        <v>612</v>
      </c>
      <c r="C488" s="30"/>
      <c r="D488" s="314"/>
      <c r="E488" s="113"/>
      <c r="F488" s="25"/>
      <c r="G488" s="25"/>
      <c r="H488" s="25"/>
      <c r="I488" s="25"/>
      <c r="J488" s="25"/>
      <c r="K488" s="25"/>
      <c r="L488" s="25"/>
      <c r="M488" s="25"/>
      <c r="N488" s="25"/>
      <c r="O488" s="25"/>
      <c r="P488" s="25"/>
      <c r="Q488" s="25"/>
      <c r="R488" s="25"/>
      <c r="S488" s="25"/>
      <c r="T488" s="25"/>
    </row>
    <row r="489" spans="1:20" x14ac:dyDescent="0.25">
      <c r="A489" s="38"/>
      <c r="B489" s="384" t="s">
        <v>88</v>
      </c>
      <c r="C489" s="385"/>
      <c r="D489" s="125" t="s">
        <v>178</v>
      </c>
      <c r="E489" s="311" t="s">
        <v>59</v>
      </c>
      <c r="F489" s="25"/>
      <c r="G489" s="25"/>
      <c r="H489" s="25"/>
      <c r="I489" s="25"/>
      <c r="J489" s="25"/>
      <c r="K489" s="25"/>
      <c r="L489" s="25"/>
      <c r="M489" s="25"/>
      <c r="N489" s="25"/>
      <c r="O489" s="25"/>
      <c r="P489" s="25"/>
      <c r="Q489" s="25"/>
      <c r="R489" s="25"/>
      <c r="S489" s="25"/>
      <c r="T489" s="25"/>
    </row>
    <row r="490" spans="1:20" x14ac:dyDescent="0.25">
      <c r="A490" s="38"/>
      <c r="B490" s="384" t="s">
        <v>89</v>
      </c>
      <c r="C490" s="384" t="s">
        <v>128</v>
      </c>
      <c r="D490" s="130">
        <v>9</v>
      </c>
      <c r="E490" s="327">
        <v>0.2</v>
      </c>
      <c r="F490" s="25"/>
      <c r="G490" s="25"/>
      <c r="H490" s="25"/>
      <c r="I490" s="25"/>
      <c r="J490" s="25"/>
      <c r="K490" s="25"/>
      <c r="L490" s="25"/>
      <c r="M490" s="25"/>
      <c r="N490" s="25"/>
      <c r="O490" s="25"/>
      <c r="P490" s="25"/>
      <c r="Q490" s="25"/>
      <c r="R490" s="25"/>
      <c r="S490" s="25"/>
      <c r="T490" s="25"/>
    </row>
    <row r="491" spans="1:20" x14ac:dyDescent="0.25">
      <c r="A491" s="38"/>
      <c r="B491" s="384"/>
      <c r="C491" s="384" t="s">
        <v>129</v>
      </c>
      <c r="D491" s="130">
        <v>5</v>
      </c>
      <c r="E491" s="327">
        <v>0.19230769230769235</v>
      </c>
      <c r="F491" s="25"/>
      <c r="G491" s="25"/>
      <c r="H491" s="25"/>
      <c r="I491" s="25"/>
      <c r="J491" s="25"/>
      <c r="K491" s="25"/>
      <c r="L491" s="25"/>
      <c r="M491" s="25"/>
      <c r="N491" s="25"/>
      <c r="O491" s="25"/>
      <c r="P491" s="25"/>
      <c r="Q491" s="25"/>
      <c r="R491" s="25"/>
      <c r="S491" s="25"/>
      <c r="T491" s="25"/>
    </row>
    <row r="492" spans="1:20" x14ac:dyDescent="0.25">
      <c r="A492" s="38"/>
      <c r="B492" s="384" t="s">
        <v>15</v>
      </c>
      <c r="C492" s="384" t="s">
        <v>128</v>
      </c>
      <c r="D492" s="130">
        <v>31</v>
      </c>
      <c r="E492" s="327">
        <v>0.68888888888888888</v>
      </c>
      <c r="F492" s="25"/>
      <c r="G492" s="25"/>
      <c r="H492" s="25"/>
      <c r="I492" s="25"/>
      <c r="J492" s="25"/>
      <c r="K492" s="25"/>
      <c r="L492" s="25"/>
      <c r="M492" s="25"/>
      <c r="N492" s="25"/>
      <c r="O492" s="25"/>
      <c r="P492" s="25"/>
      <c r="Q492" s="25"/>
      <c r="R492" s="25"/>
      <c r="S492" s="25"/>
      <c r="T492" s="25"/>
    </row>
    <row r="493" spans="1:20" x14ac:dyDescent="0.25">
      <c r="A493" s="38"/>
      <c r="B493" s="384"/>
      <c r="C493" s="384" t="s">
        <v>129</v>
      </c>
      <c r="D493" s="130">
        <v>17</v>
      </c>
      <c r="E493" s="327">
        <v>0.65384615384615385</v>
      </c>
      <c r="F493" s="25"/>
      <c r="G493" s="25"/>
      <c r="H493" s="25"/>
      <c r="I493" s="25"/>
      <c r="J493" s="25"/>
      <c r="K493" s="25"/>
      <c r="L493" s="25"/>
      <c r="M493" s="25"/>
      <c r="N493" s="25"/>
      <c r="O493" s="25"/>
      <c r="P493" s="25"/>
      <c r="Q493" s="25"/>
      <c r="R493" s="25"/>
      <c r="S493" s="25"/>
      <c r="T493" s="25"/>
    </row>
    <row r="494" spans="1:20" x14ac:dyDescent="0.25">
      <c r="A494" s="38"/>
      <c r="B494" s="384" t="s">
        <v>16</v>
      </c>
      <c r="C494" s="384" t="s">
        <v>128</v>
      </c>
      <c r="D494" s="130">
        <v>1</v>
      </c>
      <c r="E494" s="327">
        <v>2.2222222222222223E-2</v>
      </c>
      <c r="F494" s="25"/>
      <c r="G494" s="25"/>
      <c r="H494" s="25"/>
      <c r="I494" s="25"/>
      <c r="J494" s="25"/>
      <c r="K494" s="25"/>
      <c r="L494" s="25"/>
      <c r="M494" s="25"/>
      <c r="N494" s="25"/>
      <c r="O494" s="25"/>
      <c r="P494" s="25"/>
      <c r="Q494" s="25"/>
      <c r="R494" s="25"/>
      <c r="S494" s="25"/>
      <c r="T494" s="25"/>
    </row>
    <row r="495" spans="1:20" x14ac:dyDescent="0.25">
      <c r="A495" s="38"/>
      <c r="B495" s="384"/>
      <c r="C495" s="384" t="s">
        <v>129</v>
      </c>
      <c r="D495" s="125"/>
      <c r="E495" s="327">
        <v>0</v>
      </c>
      <c r="F495" s="25"/>
      <c r="G495" s="25"/>
      <c r="H495" s="25"/>
      <c r="I495" s="25"/>
      <c r="J495" s="25"/>
      <c r="K495" s="25"/>
      <c r="L495" s="25"/>
      <c r="M495" s="25"/>
      <c r="N495" s="25"/>
      <c r="O495" s="25"/>
      <c r="P495" s="25"/>
      <c r="Q495" s="25"/>
      <c r="R495" s="25"/>
      <c r="S495" s="25"/>
      <c r="T495" s="25"/>
    </row>
    <row r="496" spans="1:20" x14ac:dyDescent="0.25">
      <c r="A496" s="38"/>
      <c r="B496" s="384" t="s">
        <v>17</v>
      </c>
      <c r="C496" s="384" t="s">
        <v>128</v>
      </c>
      <c r="D496" s="125"/>
      <c r="E496" s="327">
        <v>0</v>
      </c>
      <c r="F496" s="25"/>
      <c r="G496" s="25"/>
      <c r="H496" s="25"/>
      <c r="I496" s="25"/>
      <c r="J496" s="25"/>
      <c r="K496" s="25"/>
      <c r="L496" s="25"/>
      <c r="M496" s="25"/>
      <c r="N496" s="25"/>
      <c r="O496" s="25"/>
      <c r="P496" s="25"/>
      <c r="Q496" s="25"/>
      <c r="R496" s="25"/>
      <c r="S496" s="25"/>
      <c r="T496" s="25"/>
    </row>
    <row r="497" spans="1:20" x14ac:dyDescent="0.25">
      <c r="A497" s="38"/>
      <c r="B497" s="384"/>
      <c r="C497" s="384" t="s">
        <v>129</v>
      </c>
      <c r="D497" s="125"/>
      <c r="E497" s="327">
        <v>0</v>
      </c>
      <c r="F497" s="25"/>
      <c r="G497" s="25"/>
      <c r="H497" s="25"/>
      <c r="I497" s="25"/>
      <c r="J497" s="25"/>
      <c r="K497" s="25"/>
      <c r="L497" s="25"/>
      <c r="M497" s="25"/>
      <c r="N497" s="25"/>
      <c r="O497" s="25"/>
      <c r="P497" s="25"/>
      <c r="Q497" s="25"/>
      <c r="R497" s="25"/>
      <c r="S497" s="25"/>
      <c r="T497" s="25"/>
    </row>
    <row r="498" spans="1:20" x14ac:dyDescent="0.25">
      <c r="A498" s="38"/>
      <c r="B498" s="384" t="s">
        <v>90</v>
      </c>
      <c r="C498" s="384" t="s">
        <v>128</v>
      </c>
      <c r="D498" s="130">
        <v>1</v>
      </c>
      <c r="E498" s="327">
        <v>2.2222222222222223E-2</v>
      </c>
      <c r="F498" s="25"/>
      <c r="G498" s="25"/>
      <c r="H498" s="25"/>
      <c r="I498" s="25"/>
      <c r="J498" s="25"/>
      <c r="K498" s="25"/>
      <c r="L498" s="25"/>
      <c r="M498" s="25"/>
      <c r="N498" s="25"/>
      <c r="O498" s="25"/>
      <c r="P498" s="25"/>
      <c r="Q498" s="25"/>
      <c r="R498" s="25"/>
      <c r="S498" s="25"/>
      <c r="T498" s="25"/>
    </row>
    <row r="499" spans="1:20" x14ac:dyDescent="0.25">
      <c r="A499" s="38"/>
      <c r="B499" s="384"/>
      <c r="C499" s="384" t="s">
        <v>129</v>
      </c>
      <c r="D499" s="130">
        <v>1</v>
      </c>
      <c r="E499" s="327">
        <v>3.8461538461538464E-2</v>
      </c>
      <c r="F499" s="25"/>
      <c r="G499" s="25"/>
      <c r="H499" s="25"/>
      <c r="I499" s="25"/>
      <c r="J499" s="25"/>
      <c r="K499" s="25"/>
      <c r="L499" s="25"/>
      <c r="M499" s="25"/>
      <c r="N499" s="25"/>
      <c r="O499" s="25"/>
      <c r="P499" s="25"/>
      <c r="Q499" s="25"/>
      <c r="R499" s="25"/>
      <c r="S499" s="25"/>
      <c r="T499" s="25"/>
    </row>
    <row r="500" spans="1:20" x14ac:dyDescent="0.25">
      <c r="A500" s="38"/>
      <c r="B500" s="34" t="s">
        <v>700</v>
      </c>
      <c r="C500" s="384" t="s">
        <v>128</v>
      </c>
      <c r="D500" s="130">
        <v>3</v>
      </c>
      <c r="E500" s="327">
        <v>6.6666666666666666E-2</v>
      </c>
      <c r="F500" s="25"/>
      <c r="G500" s="25"/>
      <c r="H500" s="25"/>
      <c r="I500" s="25"/>
      <c r="J500" s="25"/>
      <c r="K500" s="25"/>
      <c r="L500" s="25"/>
      <c r="M500" s="25"/>
      <c r="N500" s="25"/>
      <c r="O500" s="25"/>
      <c r="P500" s="25"/>
      <c r="Q500" s="25"/>
      <c r="R500" s="25"/>
      <c r="S500" s="25"/>
      <c r="T500" s="25"/>
    </row>
    <row r="501" spans="1:20" x14ac:dyDescent="0.25">
      <c r="A501" s="38"/>
      <c r="B501" s="384"/>
      <c r="C501" s="384" t="s">
        <v>129</v>
      </c>
      <c r="D501" s="130">
        <v>3</v>
      </c>
      <c r="E501" s="327">
        <v>0.11538461538461538</v>
      </c>
      <c r="F501" s="25"/>
      <c r="G501" s="25"/>
      <c r="H501" s="25"/>
      <c r="I501" s="25"/>
      <c r="J501" s="25"/>
      <c r="K501" s="25"/>
      <c r="L501" s="25"/>
      <c r="M501" s="25"/>
      <c r="N501" s="25"/>
      <c r="O501" s="25"/>
      <c r="P501" s="25"/>
      <c r="Q501" s="25"/>
      <c r="R501" s="25"/>
      <c r="S501" s="25"/>
      <c r="T501" s="25"/>
    </row>
    <row r="502" spans="1:20" x14ac:dyDescent="0.25">
      <c r="A502" s="38"/>
      <c r="B502" s="386" t="s">
        <v>610</v>
      </c>
      <c r="C502" s="386"/>
      <c r="D502" s="481">
        <v>45</v>
      </c>
      <c r="E502" s="340">
        <v>1</v>
      </c>
      <c r="F502" s="25"/>
      <c r="G502" s="25"/>
      <c r="H502" s="25"/>
      <c r="I502" s="25"/>
      <c r="J502" s="25"/>
      <c r="K502" s="25"/>
      <c r="L502" s="25"/>
      <c r="M502" s="25"/>
      <c r="N502" s="25"/>
      <c r="O502" s="25"/>
      <c r="P502" s="25"/>
      <c r="Q502" s="25"/>
      <c r="R502" s="25"/>
      <c r="S502" s="25"/>
      <c r="T502" s="25"/>
    </row>
    <row r="503" spans="1:20" x14ac:dyDescent="0.25">
      <c r="A503" s="38"/>
      <c r="B503" s="386" t="s">
        <v>611</v>
      </c>
      <c r="C503" s="386"/>
      <c r="D503" s="481">
        <v>26</v>
      </c>
      <c r="E503" s="340">
        <v>1</v>
      </c>
      <c r="F503" s="25"/>
      <c r="G503" s="25"/>
      <c r="H503" s="25"/>
      <c r="I503" s="25"/>
      <c r="J503" s="25"/>
      <c r="K503" s="25"/>
      <c r="L503" s="25"/>
      <c r="M503" s="25"/>
      <c r="N503" s="25"/>
      <c r="O503" s="25"/>
      <c r="P503" s="25"/>
      <c r="Q503" s="25"/>
      <c r="R503" s="25"/>
      <c r="S503" s="25"/>
      <c r="T503" s="25"/>
    </row>
    <row r="504" spans="1:20" x14ac:dyDescent="0.25">
      <c r="A504" s="38"/>
      <c r="B504" s="32"/>
      <c r="C504" s="31"/>
      <c r="D504" s="314"/>
      <c r="E504" s="122"/>
      <c r="F504" s="25"/>
      <c r="G504" s="25"/>
      <c r="H504" s="25"/>
      <c r="I504" s="25"/>
      <c r="J504" s="25"/>
      <c r="K504" s="25"/>
      <c r="L504" s="25"/>
      <c r="M504" s="25"/>
      <c r="N504" s="25"/>
      <c r="O504" s="25"/>
      <c r="P504" s="25"/>
      <c r="Q504" s="25"/>
      <c r="R504" s="25"/>
      <c r="S504" s="25"/>
      <c r="T504" s="25"/>
    </row>
    <row r="505" spans="1:20" x14ac:dyDescent="0.25">
      <c r="A505" s="38"/>
      <c r="B505" s="32"/>
      <c r="C505" s="31"/>
      <c r="D505" s="314"/>
      <c r="E505" s="122"/>
      <c r="F505" s="25"/>
      <c r="G505" s="25"/>
      <c r="H505" s="25"/>
      <c r="I505" s="25"/>
      <c r="J505" s="25"/>
      <c r="K505" s="25"/>
      <c r="L505" s="25"/>
      <c r="M505" s="25"/>
      <c r="N505" s="25"/>
      <c r="O505" s="25"/>
      <c r="P505" s="25"/>
      <c r="Q505" s="25"/>
      <c r="R505" s="25"/>
      <c r="S505" s="25"/>
      <c r="T505" s="25"/>
    </row>
    <row r="506" spans="1:20" x14ac:dyDescent="0.25">
      <c r="A506" s="10" t="s">
        <v>764</v>
      </c>
      <c r="B506" s="30" t="s">
        <v>623</v>
      </c>
      <c r="C506" s="30"/>
      <c r="D506" s="314"/>
      <c r="E506" s="122"/>
      <c r="F506" s="25"/>
      <c r="G506" s="25"/>
      <c r="H506" s="25"/>
      <c r="I506" s="25"/>
      <c r="J506" s="25"/>
      <c r="K506" s="25"/>
      <c r="L506" s="25"/>
      <c r="M506" s="25"/>
      <c r="N506" s="25"/>
      <c r="O506" s="25"/>
      <c r="P506" s="25"/>
      <c r="Q506" s="25"/>
      <c r="R506" s="25"/>
      <c r="S506" s="25"/>
      <c r="T506" s="25"/>
    </row>
    <row r="507" spans="1:20" x14ac:dyDescent="0.25">
      <c r="A507" s="38"/>
      <c r="B507" s="384" t="s">
        <v>88</v>
      </c>
      <c r="C507" s="385"/>
      <c r="D507" s="125" t="s">
        <v>553</v>
      </c>
      <c r="E507" s="311" t="s">
        <v>59</v>
      </c>
      <c r="F507" s="25"/>
      <c r="G507" s="25"/>
      <c r="H507" s="25"/>
      <c r="I507" s="25"/>
      <c r="J507" s="25"/>
      <c r="K507" s="25"/>
      <c r="L507" s="25"/>
      <c r="M507" s="25"/>
      <c r="N507" s="25"/>
      <c r="O507" s="25"/>
      <c r="P507" s="25"/>
      <c r="Q507" s="25"/>
      <c r="R507" s="25"/>
      <c r="S507" s="25"/>
      <c r="T507" s="25"/>
    </row>
    <row r="508" spans="1:20" x14ac:dyDescent="0.25">
      <c r="A508" s="38"/>
      <c r="B508" s="384" t="s">
        <v>89</v>
      </c>
      <c r="C508" s="384" t="s">
        <v>621</v>
      </c>
      <c r="D508" s="126">
        <v>8.13096</v>
      </c>
      <c r="E508" s="327">
        <v>0.18150592620545719</v>
      </c>
      <c r="F508" s="25"/>
      <c r="G508" s="25"/>
      <c r="H508" s="25"/>
      <c r="I508" s="25"/>
      <c r="J508" s="25"/>
      <c r="K508" s="25"/>
      <c r="L508" s="25"/>
      <c r="M508" s="25"/>
      <c r="N508" s="25"/>
      <c r="O508" s="25"/>
      <c r="P508" s="25"/>
      <c r="Q508" s="25"/>
      <c r="R508" s="25"/>
      <c r="S508" s="25"/>
      <c r="T508" s="25"/>
    </row>
    <row r="509" spans="1:20" x14ac:dyDescent="0.25">
      <c r="A509" s="38"/>
      <c r="B509" s="384"/>
      <c r="C509" s="384" t="s">
        <v>6</v>
      </c>
      <c r="D509" s="126">
        <v>4.4354880000000003</v>
      </c>
      <c r="E509" s="327">
        <v>0.16939178579563066</v>
      </c>
      <c r="F509" s="25"/>
      <c r="G509" s="25"/>
      <c r="H509" s="25"/>
      <c r="I509" s="25"/>
      <c r="J509" s="25"/>
      <c r="K509" s="25"/>
      <c r="L509" s="25"/>
      <c r="M509" s="25"/>
      <c r="N509" s="25"/>
      <c r="O509" s="25"/>
      <c r="P509" s="25"/>
      <c r="Q509" s="25"/>
      <c r="R509" s="25"/>
      <c r="S509" s="25"/>
      <c r="T509" s="25"/>
    </row>
    <row r="510" spans="1:20" x14ac:dyDescent="0.25">
      <c r="A510" s="38"/>
      <c r="B510" s="384" t="s">
        <v>15</v>
      </c>
      <c r="C510" s="384" t="s">
        <v>621</v>
      </c>
      <c r="D510" s="126">
        <v>32.058</v>
      </c>
      <c r="E510" s="327">
        <v>0.71562484408908</v>
      </c>
      <c r="F510" s="25"/>
      <c r="G510" s="25"/>
      <c r="H510" s="25"/>
      <c r="I510" s="25"/>
      <c r="J510" s="25"/>
      <c r="K510" s="25"/>
      <c r="L510" s="25"/>
      <c r="M510" s="25"/>
      <c r="N510" s="25"/>
      <c r="O510" s="25"/>
      <c r="P510" s="25"/>
      <c r="Q510" s="25"/>
      <c r="R510" s="25"/>
      <c r="S510" s="25"/>
      <c r="T510" s="25"/>
    </row>
    <row r="511" spans="1:20" x14ac:dyDescent="0.25">
      <c r="A511" s="38"/>
      <c r="B511" s="384"/>
      <c r="C511" s="384" t="s">
        <v>6</v>
      </c>
      <c r="D511" s="126">
        <v>18.468005000000002</v>
      </c>
      <c r="E511" s="327">
        <v>0.7052951889471093</v>
      </c>
      <c r="F511" s="79"/>
      <c r="G511" s="25"/>
      <c r="H511" s="25"/>
      <c r="I511" s="25"/>
      <c r="J511" s="25"/>
      <c r="K511" s="25"/>
      <c r="L511" s="25"/>
      <c r="M511" s="25"/>
      <c r="N511" s="25"/>
      <c r="O511" s="25"/>
      <c r="P511" s="25"/>
      <c r="Q511" s="25"/>
      <c r="R511" s="25"/>
      <c r="S511" s="25"/>
      <c r="T511" s="25"/>
    </row>
    <row r="512" spans="1:20" x14ac:dyDescent="0.25">
      <c r="A512" s="38"/>
      <c r="B512" s="384" t="s">
        <v>16</v>
      </c>
      <c r="C512" s="384" t="s">
        <v>621</v>
      </c>
      <c r="D512" s="126">
        <v>1.3269599999999999</v>
      </c>
      <c r="E512" s="327">
        <v>2.9621484282002796E-2</v>
      </c>
      <c r="F512" s="25"/>
      <c r="G512" s="25"/>
      <c r="H512" s="25"/>
      <c r="I512" s="25"/>
      <c r="J512" s="25"/>
      <c r="K512" s="25"/>
      <c r="L512" s="25"/>
      <c r="M512" s="25"/>
      <c r="N512" s="25"/>
      <c r="O512" s="25"/>
      <c r="P512" s="25"/>
      <c r="Q512" s="25"/>
      <c r="R512" s="25"/>
      <c r="S512" s="25"/>
      <c r="T512" s="25"/>
    </row>
    <row r="513" spans="1:20" x14ac:dyDescent="0.25">
      <c r="A513" s="38"/>
      <c r="B513" s="384"/>
      <c r="C513" s="384" t="s">
        <v>6</v>
      </c>
      <c r="D513" s="133"/>
      <c r="E513" s="327">
        <v>0</v>
      </c>
      <c r="F513" s="25"/>
      <c r="G513" s="25"/>
      <c r="H513" s="25"/>
      <c r="I513" s="25"/>
      <c r="J513" s="25"/>
      <c r="K513" s="25"/>
      <c r="L513" s="25"/>
      <c r="M513" s="25"/>
      <c r="N513" s="25"/>
      <c r="O513" s="25"/>
      <c r="P513" s="25"/>
      <c r="Q513" s="25"/>
      <c r="R513" s="25"/>
      <c r="S513" s="25"/>
      <c r="T513" s="25"/>
    </row>
    <row r="514" spans="1:20" x14ac:dyDescent="0.25">
      <c r="A514" s="38"/>
      <c r="B514" s="384" t="s">
        <v>17</v>
      </c>
      <c r="C514" s="384" t="s">
        <v>621</v>
      </c>
      <c r="D514" s="133"/>
      <c r="E514" s="327">
        <v>0</v>
      </c>
      <c r="F514" s="25"/>
      <c r="G514" s="25"/>
      <c r="H514" s="25"/>
      <c r="I514" s="25"/>
      <c r="J514" s="25"/>
      <c r="K514" s="25"/>
      <c r="L514" s="25"/>
      <c r="M514" s="25"/>
      <c r="N514" s="25"/>
      <c r="O514" s="25"/>
      <c r="P514" s="25"/>
      <c r="Q514" s="25"/>
      <c r="R514" s="25"/>
      <c r="S514" s="25"/>
      <c r="T514" s="25"/>
    </row>
    <row r="515" spans="1:20" x14ac:dyDescent="0.25">
      <c r="A515" s="38"/>
      <c r="B515" s="384"/>
      <c r="C515" s="384" t="s">
        <v>6</v>
      </c>
      <c r="D515" s="133"/>
      <c r="E515" s="327">
        <v>0</v>
      </c>
      <c r="F515" s="25"/>
      <c r="G515" s="25"/>
      <c r="H515" s="25"/>
      <c r="I515" s="25"/>
      <c r="J515" s="25"/>
      <c r="K515" s="25"/>
      <c r="L515" s="25"/>
      <c r="M515" s="25"/>
      <c r="N515" s="25"/>
      <c r="O515" s="25"/>
      <c r="P515" s="25"/>
      <c r="Q515" s="25"/>
      <c r="R515" s="25"/>
      <c r="S515" s="25"/>
      <c r="T515" s="25"/>
    </row>
    <row r="516" spans="1:20" x14ac:dyDescent="0.25">
      <c r="A516" s="38"/>
      <c r="B516" s="384" t="s">
        <v>90</v>
      </c>
      <c r="C516" s="384" t="s">
        <v>621</v>
      </c>
      <c r="D516" s="126">
        <v>1.1080950000000001</v>
      </c>
      <c r="E516" s="327">
        <v>2.4735801098349528E-2</v>
      </c>
      <c r="F516" s="25"/>
      <c r="G516" s="25"/>
      <c r="H516" s="25"/>
      <c r="I516" s="25"/>
      <c r="J516" s="25"/>
      <c r="K516" s="25"/>
      <c r="L516" s="25"/>
      <c r="M516" s="25"/>
      <c r="N516" s="25"/>
      <c r="O516" s="25"/>
      <c r="P516" s="25"/>
      <c r="Q516" s="25"/>
      <c r="R516" s="25"/>
      <c r="S516" s="25"/>
      <c r="T516" s="25"/>
    </row>
    <row r="517" spans="1:20" x14ac:dyDescent="0.25">
      <c r="A517" s="38"/>
      <c r="B517" s="384"/>
      <c r="C517" s="384" t="s">
        <v>6</v>
      </c>
      <c r="D517" s="126">
        <v>1.1080950000000001</v>
      </c>
      <c r="E517" s="327">
        <v>4.2318272731480581E-2</v>
      </c>
      <c r="F517" s="25"/>
      <c r="G517" s="25"/>
      <c r="H517" s="25"/>
      <c r="I517" s="25"/>
      <c r="J517" s="25"/>
      <c r="K517" s="25"/>
      <c r="L517" s="25"/>
      <c r="M517" s="25"/>
      <c r="N517" s="25"/>
      <c r="O517" s="25"/>
      <c r="P517" s="25"/>
      <c r="Q517" s="25"/>
      <c r="R517" s="25"/>
      <c r="S517" s="25"/>
      <c r="T517" s="25"/>
    </row>
    <row r="518" spans="1:20" x14ac:dyDescent="0.25">
      <c r="A518" s="38"/>
      <c r="B518" s="34" t="s">
        <v>700</v>
      </c>
      <c r="C518" s="384" t="s">
        <v>621</v>
      </c>
      <c r="D518" s="126">
        <v>2.1732</v>
      </c>
      <c r="E518" s="327">
        <v>4.8511944325110391E-2</v>
      </c>
      <c r="F518" s="25"/>
      <c r="G518" s="25"/>
      <c r="H518" s="25"/>
      <c r="I518" s="25"/>
      <c r="J518" s="25"/>
      <c r="K518" s="25"/>
      <c r="L518" s="25"/>
      <c r="M518" s="25"/>
      <c r="N518" s="25"/>
      <c r="O518" s="25"/>
      <c r="P518" s="25"/>
      <c r="Q518" s="25"/>
      <c r="R518" s="25"/>
      <c r="S518" s="25"/>
      <c r="T518" s="25"/>
    </row>
    <row r="519" spans="1:20" x14ac:dyDescent="0.25">
      <c r="A519" s="38"/>
      <c r="B519" s="384"/>
      <c r="C519" s="384" t="s">
        <v>6</v>
      </c>
      <c r="D519" s="126">
        <v>2.1732</v>
      </c>
      <c r="E519" s="327">
        <v>8.2994752525779467E-2</v>
      </c>
      <c r="F519" s="25"/>
      <c r="G519" s="25"/>
      <c r="H519" s="25"/>
      <c r="I519" s="25"/>
      <c r="J519" s="25"/>
      <c r="K519" s="25"/>
      <c r="L519" s="25"/>
      <c r="M519" s="25"/>
      <c r="N519" s="25"/>
      <c r="O519" s="25"/>
      <c r="P519" s="25"/>
      <c r="Q519" s="25"/>
      <c r="R519" s="25"/>
      <c r="S519" s="25"/>
      <c r="T519" s="25"/>
    </row>
    <row r="520" spans="1:20" x14ac:dyDescent="0.25">
      <c r="A520" s="38"/>
      <c r="B520" s="386" t="s">
        <v>613</v>
      </c>
      <c r="C520" s="386"/>
      <c r="D520" s="481">
        <v>44.797215000000001</v>
      </c>
      <c r="E520" s="340">
        <v>1</v>
      </c>
      <c r="F520" s="25"/>
      <c r="G520" s="25"/>
      <c r="H520" s="25"/>
      <c r="I520" s="25"/>
      <c r="J520" s="25"/>
      <c r="K520" s="25"/>
      <c r="L520" s="25"/>
      <c r="M520" s="25"/>
      <c r="N520" s="25"/>
      <c r="O520" s="25"/>
      <c r="P520" s="25"/>
      <c r="Q520" s="25"/>
      <c r="R520" s="25"/>
      <c r="S520" s="25"/>
      <c r="T520" s="25"/>
    </row>
    <row r="521" spans="1:20" x14ac:dyDescent="0.25">
      <c r="A521" s="38"/>
      <c r="B521" s="386" t="s">
        <v>614</v>
      </c>
      <c r="C521" s="386"/>
      <c r="D521" s="481">
        <v>26.184788000000001</v>
      </c>
      <c r="E521" s="340">
        <v>1</v>
      </c>
      <c r="F521" s="25"/>
      <c r="G521" s="25"/>
      <c r="H521" s="25"/>
      <c r="I521" s="25"/>
      <c r="J521" s="25"/>
      <c r="K521" s="25"/>
      <c r="L521" s="25"/>
      <c r="M521" s="25"/>
      <c r="N521" s="25"/>
      <c r="O521" s="25"/>
      <c r="P521" s="25"/>
      <c r="Q521" s="25"/>
      <c r="R521" s="25"/>
      <c r="S521" s="25"/>
      <c r="T521" s="25"/>
    </row>
    <row r="522" spans="1:20" x14ac:dyDescent="0.25">
      <c r="A522" s="38"/>
      <c r="B522" s="32"/>
      <c r="C522" s="31"/>
      <c r="D522" s="314"/>
      <c r="E522" s="122"/>
      <c r="F522" s="25"/>
      <c r="G522" s="25"/>
      <c r="H522" s="25"/>
      <c r="I522" s="25"/>
      <c r="J522" s="25"/>
      <c r="K522" s="25"/>
      <c r="L522" s="25"/>
      <c r="M522" s="25"/>
      <c r="N522" s="25"/>
      <c r="O522" s="25"/>
      <c r="P522" s="25"/>
      <c r="Q522" s="25"/>
      <c r="R522" s="25"/>
      <c r="S522" s="25"/>
      <c r="T522" s="25"/>
    </row>
    <row r="523" spans="1:20" x14ac:dyDescent="0.25">
      <c r="A523" s="38"/>
      <c r="B523" s="32"/>
      <c r="C523" s="31"/>
      <c r="D523" s="314"/>
      <c r="E523" s="122"/>
      <c r="F523" s="25"/>
      <c r="G523" s="25"/>
      <c r="H523" s="25"/>
      <c r="I523" s="25"/>
      <c r="J523" s="25"/>
      <c r="K523" s="25"/>
      <c r="L523" s="25"/>
      <c r="M523" s="25"/>
      <c r="N523" s="25"/>
      <c r="O523" s="25"/>
      <c r="P523" s="25"/>
      <c r="Q523" s="25"/>
      <c r="R523" s="25"/>
      <c r="S523" s="25"/>
      <c r="T523" s="25"/>
    </row>
    <row r="524" spans="1:20" x14ac:dyDescent="0.25">
      <c r="A524" s="10" t="s">
        <v>765</v>
      </c>
      <c r="B524" s="30" t="s">
        <v>624</v>
      </c>
      <c r="C524" s="30"/>
      <c r="D524" s="314"/>
      <c r="E524" s="122"/>
      <c r="F524" s="25"/>
      <c r="G524" s="25"/>
      <c r="H524" s="25"/>
      <c r="I524" s="25"/>
      <c r="J524" s="25"/>
      <c r="K524" s="25"/>
      <c r="L524" s="25"/>
      <c r="M524" s="25"/>
      <c r="N524" s="25"/>
      <c r="O524" s="25"/>
      <c r="P524" s="25"/>
      <c r="Q524" s="25"/>
      <c r="R524" s="25"/>
      <c r="S524" s="25"/>
      <c r="T524" s="25"/>
    </row>
    <row r="525" spans="1:20" x14ac:dyDescent="0.25">
      <c r="A525" s="38"/>
      <c r="B525" s="384" t="s">
        <v>88</v>
      </c>
      <c r="C525" s="385"/>
      <c r="D525" s="311" t="s">
        <v>59</v>
      </c>
      <c r="E525" s="122"/>
      <c r="F525" s="25"/>
      <c r="G525" s="25"/>
      <c r="H525" s="25"/>
      <c r="I525" s="25"/>
      <c r="J525" s="25"/>
      <c r="K525" s="25"/>
      <c r="L525" s="25"/>
      <c r="M525" s="25"/>
      <c r="N525" s="25"/>
      <c r="O525" s="25"/>
      <c r="P525" s="25"/>
      <c r="Q525" s="25"/>
      <c r="R525" s="25"/>
      <c r="S525" s="25"/>
      <c r="T525" s="25"/>
    </row>
    <row r="526" spans="1:20" x14ac:dyDescent="0.25">
      <c r="A526" s="38"/>
      <c r="B526" s="384" t="s">
        <v>89</v>
      </c>
      <c r="C526" s="384" t="s">
        <v>622</v>
      </c>
      <c r="D526" s="327">
        <v>0.55555555555555558</v>
      </c>
      <c r="E526" s="122"/>
      <c r="F526" s="25"/>
      <c r="G526" s="25"/>
      <c r="H526" s="25"/>
      <c r="I526" s="25"/>
      <c r="J526" s="25"/>
      <c r="K526" s="25"/>
      <c r="L526" s="25"/>
      <c r="M526" s="25"/>
      <c r="N526" s="25"/>
      <c r="O526" s="25"/>
      <c r="P526" s="25"/>
      <c r="Q526" s="25"/>
      <c r="R526" s="25"/>
      <c r="S526" s="25"/>
      <c r="T526" s="25"/>
    </row>
    <row r="527" spans="1:20" x14ac:dyDescent="0.25">
      <c r="A527" s="38"/>
      <c r="B527" s="384"/>
      <c r="C527" s="384" t="s">
        <v>298</v>
      </c>
      <c r="D527" s="327">
        <v>0.54550606570441873</v>
      </c>
      <c r="E527" s="122"/>
      <c r="F527" s="25"/>
      <c r="G527" s="25"/>
      <c r="H527" s="25"/>
      <c r="I527" s="25"/>
      <c r="J527" s="25"/>
      <c r="K527" s="25"/>
      <c r="L527" s="25"/>
      <c r="M527" s="25"/>
      <c r="N527" s="25"/>
      <c r="O527" s="25"/>
      <c r="P527" s="25"/>
      <c r="Q527" s="25"/>
      <c r="R527" s="25"/>
      <c r="S527" s="25"/>
      <c r="T527" s="25"/>
    </row>
    <row r="528" spans="1:20" x14ac:dyDescent="0.25">
      <c r="A528" s="38"/>
      <c r="B528" s="384" t="s">
        <v>15</v>
      </c>
      <c r="C528" s="384" t="s">
        <v>622</v>
      </c>
      <c r="D528" s="327">
        <v>0.54838709677419351</v>
      </c>
      <c r="E528" s="122"/>
      <c r="F528" s="25"/>
      <c r="G528" s="25"/>
      <c r="H528" s="25"/>
      <c r="I528" s="25"/>
      <c r="J528" s="25"/>
      <c r="K528" s="25"/>
      <c r="L528" s="25"/>
      <c r="M528" s="25"/>
      <c r="N528" s="25"/>
      <c r="O528" s="25"/>
      <c r="P528" s="25"/>
      <c r="Q528" s="25"/>
      <c r="R528" s="25"/>
      <c r="S528" s="25"/>
      <c r="T528" s="25"/>
    </row>
    <row r="529" spans="1:20" x14ac:dyDescent="0.25">
      <c r="A529" s="38"/>
      <c r="B529" s="384"/>
      <c r="C529" s="384" t="s">
        <v>298</v>
      </c>
      <c r="D529" s="327">
        <v>0.5760810094204255</v>
      </c>
      <c r="E529" s="122"/>
      <c r="F529" s="25"/>
      <c r="G529" s="25"/>
      <c r="H529" s="25"/>
      <c r="I529" s="25"/>
      <c r="J529" s="25"/>
      <c r="K529" s="25"/>
      <c r="L529" s="25"/>
      <c r="M529" s="25"/>
      <c r="N529" s="25"/>
      <c r="O529" s="25"/>
      <c r="P529" s="25"/>
      <c r="Q529" s="25"/>
      <c r="R529" s="25"/>
      <c r="S529" s="25"/>
      <c r="T529" s="25"/>
    </row>
    <row r="530" spans="1:20" x14ac:dyDescent="0.25">
      <c r="A530" s="38"/>
      <c r="B530" s="384" t="s">
        <v>16</v>
      </c>
      <c r="C530" s="384" t="s">
        <v>622</v>
      </c>
      <c r="D530" s="327">
        <v>0</v>
      </c>
      <c r="E530" s="122"/>
      <c r="F530" s="25"/>
      <c r="G530" s="25"/>
      <c r="H530" s="25"/>
      <c r="I530" s="25"/>
      <c r="J530" s="25"/>
      <c r="K530" s="25"/>
      <c r="L530" s="25"/>
      <c r="M530" s="25"/>
      <c r="N530" s="25"/>
      <c r="O530" s="25"/>
      <c r="P530" s="25"/>
      <c r="Q530" s="25"/>
      <c r="R530" s="25"/>
      <c r="S530" s="25"/>
      <c r="T530" s="25"/>
    </row>
    <row r="531" spans="1:20" x14ac:dyDescent="0.25">
      <c r="A531" s="38"/>
      <c r="B531" s="384"/>
      <c r="C531" s="384" t="s">
        <v>298</v>
      </c>
      <c r="D531" s="327">
        <v>0</v>
      </c>
      <c r="E531" s="122"/>
      <c r="F531" s="25"/>
      <c r="G531" s="25"/>
      <c r="H531" s="25"/>
      <c r="I531" s="25"/>
      <c r="J531" s="25"/>
      <c r="K531" s="25"/>
      <c r="L531" s="25"/>
      <c r="M531" s="25"/>
      <c r="N531" s="25"/>
      <c r="O531" s="25"/>
      <c r="P531" s="25"/>
      <c r="Q531" s="25"/>
      <c r="R531" s="25"/>
      <c r="S531" s="25"/>
      <c r="T531" s="25"/>
    </row>
    <row r="532" spans="1:20" x14ac:dyDescent="0.25">
      <c r="A532" s="38"/>
      <c r="B532" s="384" t="s">
        <v>17</v>
      </c>
      <c r="C532" s="384" t="s">
        <v>622</v>
      </c>
      <c r="D532" s="327" t="s">
        <v>58</v>
      </c>
      <c r="E532" s="122"/>
      <c r="F532" s="25"/>
      <c r="G532" s="25"/>
      <c r="H532" s="25"/>
      <c r="I532" s="25"/>
      <c r="J532" s="25"/>
      <c r="K532" s="25"/>
      <c r="L532" s="25"/>
      <c r="M532" s="25"/>
      <c r="N532" s="25"/>
      <c r="O532" s="25"/>
      <c r="P532" s="25"/>
      <c r="Q532" s="25"/>
      <c r="R532" s="25"/>
      <c r="S532" s="25"/>
      <c r="T532" s="25"/>
    </row>
    <row r="533" spans="1:20" x14ac:dyDescent="0.25">
      <c r="A533" s="38"/>
      <c r="B533" s="384"/>
      <c r="C533" s="384" t="s">
        <v>298</v>
      </c>
      <c r="D533" s="327" t="s">
        <v>58</v>
      </c>
      <c r="E533" s="122"/>
      <c r="F533" s="25"/>
      <c r="G533" s="25"/>
      <c r="H533" s="25"/>
      <c r="I533" s="25"/>
      <c r="J533" s="25"/>
      <c r="K533" s="25"/>
      <c r="L533" s="25"/>
      <c r="M533" s="25"/>
      <c r="N533" s="25"/>
      <c r="O533" s="25"/>
      <c r="P533" s="25"/>
      <c r="Q533" s="25"/>
      <c r="R533" s="25"/>
      <c r="S533" s="25"/>
      <c r="T533" s="25"/>
    </row>
    <row r="534" spans="1:20" x14ac:dyDescent="0.25">
      <c r="A534" s="38"/>
      <c r="B534" s="384" t="s">
        <v>90</v>
      </c>
      <c r="C534" s="384" t="s">
        <v>622</v>
      </c>
      <c r="D534" s="327">
        <v>1</v>
      </c>
      <c r="E534" s="122"/>
      <c r="F534" s="25"/>
      <c r="G534" s="25"/>
      <c r="H534" s="25"/>
      <c r="I534" s="25"/>
      <c r="J534" s="25"/>
      <c r="K534" s="25"/>
      <c r="L534" s="25"/>
      <c r="M534" s="25"/>
      <c r="N534" s="25"/>
      <c r="O534" s="25"/>
      <c r="P534" s="25"/>
      <c r="Q534" s="25"/>
      <c r="R534" s="25"/>
      <c r="S534" s="25"/>
      <c r="T534" s="25"/>
    </row>
    <row r="535" spans="1:20" x14ac:dyDescent="0.25">
      <c r="A535" s="38"/>
      <c r="B535" s="384"/>
      <c r="C535" s="384" t="s">
        <v>298</v>
      </c>
      <c r="D535" s="327">
        <v>1</v>
      </c>
      <c r="E535" s="122"/>
      <c r="F535" s="25"/>
      <c r="G535" s="25"/>
      <c r="H535" s="25"/>
      <c r="I535" s="25"/>
      <c r="J535" s="25"/>
      <c r="K535" s="25"/>
      <c r="L535" s="25"/>
      <c r="M535" s="25"/>
      <c r="N535" s="25"/>
      <c r="O535" s="25"/>
      <c r="P535" s="25"/>
      <c r="Q535" s="25"/>
      <c r="R535" s="25"/>
      <c r="S535" s="25"/>
      <c r="T535" s="25"/>
    </row>
    <row r="536" spans="1:20" x14ac:dyDescent="0.25">
      <c r="A536" s="38"/>
      <c r="B536" s="34" t="s">
        <v>700</v>
      </c>
      <c r="C536" s="34" t="s">
        <v>622</v>
      </c>
      <c r="D536" s="327">
        <v>1</v>
      </c>
      <c r="E536" s="122"/>
      <c r="F536" s="25"/>
      <c r="G536" s="25"/>
      <c r="H536" s="25"/>
      <c r="I536" s="25"/>
      <c r="J536" s="25"/>
      <c r="K536" s="25"/>
      <c r="L536" s="25"/>
      <c r="M536" s="25"/>
      <c r="N536" s="25"/>
      <c r="O536" s="25"/>
      <c r="P536" s="25"/>
      <c r="Q536" s="25"/>
      <c r="R536" s="25"/>
      <c r="S536" s="25"/>
      <c r="T536" s="25"/>
    </row>
    <row r="537" spans="1:20" x14ac:dyDescent="0.25">
      <c r="A537" s="38"/>
      <c r="B537" s="34"/>
      <c r="C537" s="34" t="s">
        <v>298</v>
      </c>
      <c r="D537" s="327">
        <v>1</v>
      </c>
      <c r="E537" s="122"/>
      <c r="F537" s="25"/>
      <c r="G537" s="25"/>
      <c r="H537" s="25"/>
      <c r="I537" s="25"/>
      <c r="J537" s="25"/>
      <c r="K537" s="25"/>
      <c r="L537" s="25"/>
      <c r="M537" s="25"/>
      <c r="N537" s="25"/>
      <c r="O537" s="25"/>
      <c r="P537" s="25"/>
      <c r="Q537" s="25"/>
      <c r="R537" s="25"/>
      <c r="S537" s="25"/>
      <c r="T537" s="25"/>
    </row>
    <row r="538" spans="1:20" x14ac:dyDescent="0.25">
      <c r="A538" s="38"/>
      <c r="B538" s="387"/>
      <c r="C538" s="25"/>
      <c r="D538" s="25"/>
      <c r="E538" s="25"/>
      <c r="F538" s="25"/>
      <c r="G538" s="25"/>
      <c r="H538" s="25"/>
      <c r="I538" s="25"/>
      <c r="J538" s="25"/>
      <c r="K538" s="25"/>
      <c r="L538" s="25"/>
      <c r="M538" s="25"/>
      <c r="N538" s="25"/>
      <c r="O538" s="25"/>
      <c r="P538" s="25"/>
      <c r="Q538" s="25"/>
    </row>
    <row r="539" spans="1:20" x14ac:dyDescent="0.25">
      <c r="A539" s="25"/>
      <c r="B539" s="25"/>
      <c r="C539" s="25"/>
      <c r="D539" s="25"/>
      <c r="E539" s="25"/>
      <c r="F539" s="25"/>
      <c r="G539" s="25"/>
      <c r="H539" s="25"/>
      <c r="I539" s="25"/>
      <c r="J539" s="25"/>
      <c r="K539" s="25"/>
      <c r="L539" s="25"/>
      <c r="M539" s="25"/>
      <c r="N539" s="25"/>
      <c r="O539" s="25"/>
      <c r="P539" s="25"/>
      <c r="Q539" s="25"/>
    </row>
    <row r="540" spans="1:20" ht="21.75" thickBot="1" x14ac:dyDescent="0.3">
      <c r="A540" s="44" t="s">
        <v>107</v>
      </c>
      <c r="B540" s="51"/>
      <c r="C540" s="51"/>
      <c r="D540" s="51"/>
      <c r="E540" s="51"/>
      <c r="F540" s="51"/>
      <c r="G540" s="51"/>
      <c r="H540" s="51"/>
      <c r="I540" s="51"/>
      <c r="J540" s="51"/>
      <c r="K540" s="51"/>
      <c r="L540" s="25"/>
      <c r="M540" s="25"/>
    </row>
    <row r="541" spans="1:20" x14ac:dyDescent="0.25">
      <c r="A541" s="25"/>
      <c r="B541" s="25"/>
      <c r="C541" s="25"/>
      <c r="D541" s="25"/>
      <c r="E541" s="25"/>
      <c r="F541" s="25"/>
      <c r="G541" s="25"/>
      <c r="H541" s="25"/>
      <c r="I541" s="25"/>
      <c r="J541" s="25"/>
      <c r="K541" s="25"/>
      <c r="L541" s="25"/>
      <c r="M541" s="25"/>
    </row>
    <row r="542" spans="1:20" x14ac:dyDescent="0.25">
      <c r="A542" s="10" t="s">
        <v>346</v>
      </c>
      <c r="B542" s="32" t="s">
        <v>536</v>
      </c>
      <c r="C542" s="32"/>
      <c r="D542" s="32"/>
      <c r="E542" s="25"/>
      <c r="F542" s="25"/>
      <c r="G542" s="25"/>
      <c r="H542" s="25"/>
      <c r="I542" s="25"/>
      <c r="J542" s="25"/>
      <c r="K542" s="25"/>
      <c r="L542" s="25"/>
      <c r="M542" s="25"/>
    </row>
    <row r="543" spans="1:20" x14ac:dyDescent="0.25">
      <c r="A543" s="12"/>
      <c r="B543" s="35"/>
      <c r="C543" s="20">
        <v>2014</v>
      </c>
      <c r="D543" s="20">
        <v>2015</v>
      </c>
      <c r="E543" s="20">
        <v>2016</v>
      </c>
      <c r="F543" s="111"/>
      <c r="G543" s="111"/>
      <c r="H543" s="25"/>
      <c r="I543" s="25"/>
      <c r="J543" s="25"/>
      <c r="K543" s="25"/>
      <c r="L543" s="25"/>
      <c r="M543" s="25"/>
    </row>
    <row r="544" spans="1:20" x14ac:dyDescent="0.25">
      <c r="A544" s="10"/>
      <c r="B544" s="34" t="s">
        <v>5</v>
      </c>
      <c r="C544" s="73">
        <v>102.668592</v>
      </c>
      <c r="D544" s="73">
        <v>111.432984</v>
      </c>
      <c r="E544" s="73">
        <v>97.869044000000002</v>
      </c>
      <c r="F544" s="111"/>
      <c r="G544" s="111"/>
      <c r="H544" s="25"/>
      <c r="I544" s="25"/>
      <c r="J544" s="25"/>
      <c r="K544" s="25"/>
      <c r="L544" s="25"/>
      <c r="M544" s="25"/>
    </row>
    <row r="545" spans="1:17" x14ac:dyDescent="0.25">
      <c r="A545" s="10"/>
      <c r="B545" s="34" t="s">
        <v>6</v>
      </c>
      <c r="C545" s="73">
        <v>8.3470399999999998</v>
      </c>
      <c r="D545" s="73">
        <v>8.3470399999999998</v>
      </c>
      <c r="E545" s="73">
        <v>8.3470399999999998</v>
      </c>
      <c r="F545" s="111"/>
      <c r="G545" s="111"/>
      <c r="H545" s="25"/>
      <c r="I545" s="25"/>
      <c r="J545" s="25"/>
      <c r="K545" s="25"/>
      <c r="L545" s="25"/>
      <c r="M545" s="25"/>
    </row>
    <row r="546" spans="1:17" x14ac:dyDescent="0.25">
      <c r="A546" s="10"/>
      <c r="B546" s="31" t="s">
        <v>1063</v>
      </c>
      <c r="C546" s="148"/>
      <c r="D546" s="148"/>
      <c r="E546" s="25"/>
      <c r="F546" s="111"/>
      <c r="G546" s="111"/>
      <c r="H546" s="25"/>
      <c r="I546" s="25"/>
      <c r="J546" s="25"/>
      <c r="K546" s="25"/>
      <c r="L546" s="25"/>
      <c r="M546" s="25"/>
    </row>
    <row r="547" spans="1:17" x14ac:dyDescent="0.25">
      <c r="A547" s="10"/>
      <c r="B547" s="31"/>
      <c r="C547" s="148"/>
      <c r="D547" s="148"/>
      <c r="E547" s="25"/>
      <c r="F547" s="111"/>
      <c r="G547" s="111"/>
      <c r="H547" s="25"/>
      <c r="I547" s="25"/>
      <c r="J547" s="25"/>
      <c r="K547" s="25"/>
      <c r="L547" s="25"/>
      <c r="M547" s="25"/>
    </row>
    <row r="548" spans="1:17" x14ac:dyDescent="0.25">
      <c r="A548" s="10" t="s">
        <v>349</v>
      </c>
      <c r="B548" s="32" t="s">
        <v>537</v>
      </c>
      <c r="C548" s="32"/>
      <c r="D548" s="32"/>
      <c r="E548" s="25"/>
      <c r="F548" s="25"/>
      <c r="G548" s="25"/>
      <c r="H548" s="25"/>
      <c r="I548" s="25"/>
      <c r="J548" s="25"/>
      <c r="K548" s="25"/>
      <c r="L548" s="25"/>
      <c r="M548" s="25"/>
    </row>
    <row r="549" spans="1:17" x14ac:dyDescent="0.25">
      <c r="A549" s="12"/>
      <c r="B549" s="35"/>
      <c r="C549" s="20">
        <v>2014</v>
      </c>
      <c r="D549" s="20">
        <v>2015</v>
      </c>
      <c r="E549" s="20">
        <v>2016</v>
      </c>
      <c r="F549" s="25"/>
      <c r="G549" s="25"/>
      <c r="H549" s="25"/>
      <c r="I549" s="25"/>
      <c r="J549" s="25"/>
      <c r="K549" s="25"/>
      <c r="L549" s="25"/>
      <c r="M549" s="25"/>
    </row>
    <row r="550" spans="1:17" x14ac:dyDescent="0.25">
      <c r="A550" s="10"/>
      <c r="B550" s="34" t="s">
        <v>3</v>
      </c>
      <c r="C550" s="73">
        <v>368</v>
      </c>
      <c r="D550" s="73">
        <v>389</v>
      </c>
      <c r="E550" s="73">
        <v>334</v>
      </c>
      <c r="F550" s="25"/>
      <c r="G550" s="25"/>
      <c r="H550" s="25"/>
      <c r="I550" s="25"/>
      <c r="J550" s="25"/>
      <c r="K550" s="25"/>
      <c r="L550" s="25"/>
      <c r="M550" s="25"/>
    </row>
    <row r="551" spans="1:17" x14ac:dyDescent="0.25">
      <c r="A551" s="10"/>
      <c r="B551" s="34" t="s">
        <v>94</v>
      </c>
      <c r="C551" s="73">
        <v>26</v>
      </c>
      <c r="D551" s="73">
        <v>25</v>
      </c>
      <c r="E551" s="73">
        <v>27</v>
      </c>
      <c r="F551" s="25"/>
      <c r="G551" s="25"/>
      <c r="H551" s="25"/>
      <c r="I551" s="25"/>
      <c r="J551" s="25"/>
      <c r="K551" s="25"/>
      <c r="L551" s="25"/>
      <c r="M551" s="25"/>
    </row>
    <row r="552" spans="1:17" x14ac:dyDescent="0.25">
      <c r="A552" s="25"/>
      <c r="B552" s="34" t="s">
        <v>347</v>
      </c>
      <c r="C552" s="327">
        <v>7.0652173913043473E-2</v>
      </c>
      <c r="D552" s="327">
        <v>6.4267352185089971E-2</v>
      </c>
      <c r="E552" s="327">
        <v>8.1081081000000013E-2</v>
      </c>
      <c r="F552" s="388"/>
      <c r="G552" s="389"/>
      <c r="H552" s="25"/>
      <c r="I552" s="25"/>
      <c r="J552" s="25"/>
      <c r="K552" s="25"/>
      <c r="L552" s="25"/>
      <c r="M552" s="25"/>
    </row>
    <row r="553" spans="1:17" x14ac:dyDescent="0.25">
      <c r="A553" s="25"/>
      <c r="B553" s="34" t="s">
        <v>180</v>
      </c>
      <c r="C553" s="500">
        <v>492</v>
      </c>
      <c r="D553" s="500">
        <v>534</v>
      </c>
      <c r="E553" s="500">
        <v>469</v>
      </c>
      <c r="F553" s="25"/>
      <c r="G553" s="25"/>
      <c r="H553" s="25"/>
      <c r="I553" s="25"/>
      <c r="J553" s="25"/>
      <c r="K553" s="25"/>
      <c r="L553" s="25"/>
      <c r="M553" s="25"/>
    </row>
    <row r="554" spans="1:17" x14ac:dyDescent="0.25">
      <c r="A554" s="25"/>
      <c r="B554" s="34" t="s">
        <v>181</v>
      </c>
      <c r="C554" s="73">
        <v>40</v>
      </c>
      <c r="D554" s="73">
        <v>40</v>
      </c>
      <c r="E554" s="73">
        <v>40</v>
      </c>
      <c r="F554" s="25"/>
      <c r="G554" s="25"/>
      <c r="H554" s="25"/>
      <c r="I554" s="25"/>
      <c r="J554" s="25"/>
      <c r="K554" s="25"/>
      <c r="L554" s="25"/>
      <c r="M554" s="25"/>
    </row>
    <row r="555" spans="1:17" x14ac:dyDescent="0.25">
      <c r="A555" s="25"/>
      <c r="B555" s="34" t="s">
        <v>347</v>
      </c>
      <c r="C555" s="327">
        <v>8.1300813008130066E-2</v>
      </c>
      <c r="D555" s="327">
        <v>7.4906367041198504E-2</v>
      </c>
      <c r="E555" s="327">
        <v>8.5287849999999998E-2</v>
      </c>
      <c r="G555" s="25"/>
      <c r="H555" s="25"/>
      <c r="I555" s="25"/>
      <c r="J555" s="25"/>
      <c r="K555" s="25"/>
      <c r="L555" s="25"/>
      <c r="M555" s="25"/>
    </row>
    <row r="556" spans="1:17" x14ac:dyDescent="0.25">
      <c r="A556" s="25"/>
      <c r="B556" s="16" t="s">
        <v>798</v>
      </c>
      <c r="C556" s="151"/>
      <c r="D556" s="151"/>
      <c r="E556" s="142"/>
      <c r="F556" s="142"/>
      <c r="G556" s="25"/>
      <c r="H556" s="25"/>
      <c r="I556" s="25"/>
      <c r="J556" s="25"/>
      <c r="K556" s="25"/>
      <c r="L556" s="25"/>
      <c r="M556" s="25"/>
    </row>
    <row r="557" spans="1:17" x14ac:dyDescent="0.25">
      <c r="A557" s="25"/>
      <c r="B557" s="31" t="s">
        <v>1063</v>
      </c>
      <c r="C557" s="151"/>
      <c r="D557" s="151"/>
      <c r="E557" s="142"/>
      <c r="F557" s="142"/>
      <c r="G557" s="25"/>
      <c r="H557" s="25"/>
      <c r="I557" s="25"/>
      <c r="J557" s="25"/>
      <c r="K557" s="25"/>
      <c r="L557" s="25"/>
      <c r="M557" s="25"/>
    </row>
    <row r="558" spans="1:17" x14ac:dyDescent="0.25">
      <c r="A558" s="25"/>
      <c r="B558" s="25"/>
      <c r="C558" s="150"/>
      <c r="D558" s="150"/>
      <c r="E558" s="25"/>
      <c r="F558" s="25"/>
      <c r="G558" s="25"/>
      <c r="H558" s="25"/>
      <c r="I558" s="25"/>
      <c r="J558" s="25"/>
      <c r="K558" s="25"/>
      <c r="L558" s="25"/>
      <c r="M558" s="25"/>
    </row>
    <row r="559" spans="1:17" x14ac:dyDescent="0.25">
      <c r="A559" s="10" t="s">
        <v>777</v>
      </c>
      <c r="B559" s="45" t="s">
        <v>538</v>
      </c>
      <c r="C559" s="25"/>
      <c r="D559" s="25"/>
      <c r="E559" s="25"/>
      <c r="F559" s="25"/>
      <c r="G559" s="25"/>
      <c r="H559" s="25"/>
      <c r="I559" s="25"/>
      <c r="J559" s="25"/>
      <c r="K559" s="25"/>
      <c r="L559" s="25"/>
      <c r="M559" s="25"/>
      <c r="N559" s="25"/>
      <c r="O559" s="25"/>
      <c r="P559" s="25"/>
      <c r="Q559" s="25"/>
    </row>
    <row r="560" spans="1:17" x14ac:dyDescent="0.25">
      <c r="A560" s="25"/>
      <c r="B560" s="19" t="s">
        <v>3</v>
      </c>
      <c r="C560" s="19">
        <v>334</v>
      </c>
      <c r="D560" s="25"/>
      <c r="E560" s="25"/>
      <c r="F560" s="25"/>
      <c r="G560" s="25"/>
      <c r="H560" s="25"/>
      <c r="I560" s="25"/>
      <c r="J560" s="25"/>
      <c r="K560" s="25"/>
      <c r="L560" s="25"/>
      <c r="M560" s="25"/>
      <c r="N560" s="25"/>
      <c r="O560" s="25"/>
      <c r="P560" s="25"/>
      <c r="Q560" s="25"/>
    </row>
    <row r="561" spans="1:17" x14ac:dyDescent="0.25">
      <c r="A561" s="25"/>
      <c r="B561" s="19" t="s">
        <v>94</v>
      </c>
      <c r="C561" s="19">
        <v>27</v>
      </c>
      <c r="D561" s="25"/>
      <c r="E561" s="25"/>
      <c r="F561" s="25"/>
      <c r="G561" s="25"/>
      <c r="H561" s="25"/>
      <c r="I561" s="25"/>
      <c r="J561" s="25"/>
      <c r="K561" s="25"/>
      <c r="L561" s="25"/>
      <c r="M561" s="25"/>
      <c r="N561" s="25"/>
      <c r="O561" s="25"/>
      <c r="P561" s="25"/>
      <c r="Q561" s="25"/>
    </row>
    <row r="562" spans="1:17" x14ac:dyDescent="0.25">
      <c r="A562" s="25"/>
      <c r="B562" s="19" t="s">
        <v>180</v>
      </c>
      <c r="C562" s="19">
        <v>469</v>
      </c>
      <c r="D562" s="25"/>
      <c r="E562" s="25"/>
      <c r="F562" s="25"/>
      <c r="G562" s="25"/>
      <c r="H562" s="25"/>
      <c r="I562" s="25"/>
      <c r="J562" s="25"/>
      <c r="K562" s="25"/>
      <c r="L562" s="25"/>
      <c r="M562" s="25"/>
      <c r="N562" s="25"/>
      <c r="O562" s="25"/>
      <c r="P562" s="25"/>
      <c r="Q562" s="25"/>
    </row>
    <row r="563" spans="1:17" x14ac:dyDescent="0.25">
      <c r="A563" s="25"/>
      <c r="B563" s="19" t="s">
        <v>181</v>
      </c>
      <c r="C563" s="19">
        <v>40</v>
      </c>
      <c r="D563" s="25"/>
      <c r="E563" s="25"/>
      <c r="F563" s="25"/>
      <c r="G563" s="25"/>
      <c r="H563" s="25"/>
      <c r="I563" s="25"/>
      <c r="J563" s="25"/>
      <c r="K563" s="25"/>
      <c r="L563" s="25"/>
      <c r="M563" s="25"/>
      <c r="N563" s="25"/>
      <c r="O563" s="25"/>
      <c r="P563" s="25"/>
      <c r="Q563" s="25"/>
    </row>
    <row r="564" spans="1:17" x14ac:dyDescent="0.25">
      <c r="A564" s="25"/>
      <c r="B564" s="16" t="s">
        <v>776</v>
      </c>
      <c r="C564" s="25"/>
      <c r="D564" s="25"/>
      <c r="E564" s="25"/>
      <c r="F564" s="25"/>
      <c r="G564" s="25"/>
      <c r="H564" s="25"/>
      <c r="I564" s="25"/>
      <c r="J564" s="25"/>
      <c r="K564" s="25"/>
      <c r="L564" s="25"/>
      <c r="M564" s="25"/>
      <c r="N564" s="25"/>
      <c r="O564" s="25"/>
      <c r="P564" s="25"/>
      <c r="Q564" s="25"/>
    </row>
    <row r="565" spans="1:17" x14ac:dyDescent="0.25">
      <c r="B565" s="16"/>
      <c r="C565" s="25"/>
      <c r="D565" s="25"/>
      <c r="E565" s="25"/>
      <c r="F565" s="25"/>
      <c r="G565" s="25"/>
      <c r="H565" s="25"/>
      <c r="I565" s="25"/>
      <c r="J565" s="25"/>
      <c r="K565" s="25"/>
      <c r="L565" s="25"/>
      <c r="M565" s="25"/>
      <c r="N565" s="25"/>
      <c r="O565" s="25"/>
      <c r="P565" s="25"/>
      <c r="Q565" s="25"/>
    </row>
    <row r="566" spans="1:17" x14ac:dyDescent="0.25">
      <c r="B566" s="25"/>
      <c r="C566" s="25"/>
      <c r="D566" s="25"/>
      <c r="E566" s="25"/>
      <c r="F566" s="25"/>
      <c r="G566" s="25"/>
      <c r="H566" s="25"/>
      <c r="I566" s="25"/>
      <c r="J566" s="25"/>
      <c r="K566" s="25"/>
      <c r="L566" s="25"/>
      <c r="M566" s="25"/>
      <c r="N566" s="25"/>
      <c r="O566" s="25"/>
      <c r="P566" s="25"/>
      <c r="Q566" s="25"/>
    </row>
    <row r="567" spans="1:17" x14ac:dyDescent="0.25">
      <c r="A567" s="10" t="s">
        <v>778</v>
      </c>
      <c r="B567" s="49" t="s">
        <v>539</v>
      </c>
      <c r="C567" s="25"/>
      <c r="D567" s="25"/>
      <c r="E567" s="25"/>
      <c r="F567" s="25"/>
      <c r="G567" s="25"/>
      <c r="H567" s="25"/>
      <c r="I567" s="25"/>
      <c r="J567" s="25"/>
      <c r="K567" s="25"/>
      <c r="L567" s="25"/>
      <c r="M567" s="25"/>
      <c r="N567" s="25"/>
      <c r="O567" s="25"/>
      <c r="P567" s="25"/>
      <c r="Q567" s="25"/>
    </row>
    <row r="568" spans="1:17" x14ac:dyDescent="0.25">
      <c r="A568" s="25"/>
      <c r="B568" s="19" t="s">
        <v>5</v>
      </c>
      <c r="C568" s="73">
        <v>97.869044000000002</v>
      </c>
      <c r="D568" s="92"/>
      <c r="E568" s="25"/>
      <c r="F568" s="25"/>
      <c r="G568" s="25"/>
      <c r="H568" s="25"/>
      <c r="I568" s="25"/>
      <c r="J568" s="25"/>
      <c r="K568" s="25"/>
      <c r="L568" s="25"/>
      <c r="M568" s="25"/>
      <c r="N568" s="25"/>
      <c r="O568" s="25"/>
      <c r="P568" s="25"/>
      <c r="Q568" s="25"/>
    </row>
    <row r="569" spans="1:17" x14ac:dyDescent="0.25">
      <c r="A569" s="25"/>
      <c r="B569" s="19" t="s">
        <v>6</v>
      </c>
      <c r="C569" s="73">
        <v>8.3470399999999998</v>
      </c>
      <c r="D569" s="25"/>
      <c r="E569" s="25"/>
      <c r="F569" s="25"/>
      <c r="G569" s="25"/>
      <c r="H569" s="25"/>
      <c r="I569" s="25"/>
      <c r="J569" s="25"/>
      <c r="K569" s="25"/>
      <c r="L569" s="25"/>
      <c r="M569" s="25"/>
      <c r="N569" s="25"/>
      <c r="O569" s="25"/>
      <c r="P569" s="25"/>
      <c r="Q569" s="25"/>
    </row>
    <row r="570" spans="1:17" x14ac:dyDescent="0.25">
      <c r="A570" s="25"/>
      <c r="B570" s="16" t="s">
        <v>776</v>
      </c>
      <c r="C570" s="25"/>
      <c r="D570" s="25"/>
      <c r="E570" s="25"/>
      <c r="F570" s="25"/>
      <c r="G570" s="25"/>
      <c r="H570" s="25"/>
      <c r="I570" s="25"/>
      <c r="J570" s="25"/>
      <c r="K570" s="25"/>
      <c r="L570" s="25"/>
      <c r="M570" s="25"/>
      <c r="N570" s="25"/>
      <c r="O570" s="25"/>
      <c r="P570" s="25"/>
      <c r="Q570" s="25"/>
    </row>
    <row r="571" spans="1:17" x14ac:dyDescent="0.25">
      <c r="A571" s="25"/>
      <c r="B571" s="16"/>
      <c r="C571" s="25"/>
      <c r="D571" s="25"/>
      <c r="E571" s="25"/>
      <c r="F571" s="25"/>
      <c r="G571" s="25"/>
      <c r="H571" s="25"/>
      <c r="I571" s="25"/>
      <c r="J571" s="25"/>
      <c r="K571" s="25"/>
      <c r="L571" s="25"/>
      <c r="M571" s="25"/>
      <c r="N571" s="25"/>
      <c r="O571" s="25"/>
      <c r="P571" s="25"/>
      <c r="Q571" s="25"/>
    </row>
    <row r="572" spans="1:17" x14ac:dyDescent="0.25">
      <c r="A572" s="25"/>
      <c r="B572" s="25"/>
      <c r="C572" s="25"/>
      <c r="D572" s="25"/>
      <c r="E572" s="25"/>
      <c r="F572" s="25"/>
      <c r="G572" s="25"/>
      <c r="H572" s="25"/>
      <c r="I572" s="25"/>
      <c r="J572" s="25"/>
      <c r="K572" s="25"/>
      <c r="L572" s="25"/>
      <c r="M572" s="25"/>
      <c r="N572" s="25"/>
      <c r="O572" s="25"/>
      <c r="P572" s="25"/>
      <c r="Q572" s="25"/>
    </row>
    <row r="573" spans="1:17" x14ac:dyDescent="0.25">
      <c r="A573" s="10" t="s">
        <v>779</v>
      </c>
      <c r="B573" s="45" t="s">
        <v>540</v>
      </c>
      <c r="C573" s="25"/>
      <c r="D573" s="25"/>
      <c r="E573" s="25"/>
      <c r="F573" s="25"/>
      <c r="G573" s="25"/>
      <c r="H573" s="25"/>
      <c r="I573" s="25"/>
      <c r="J573" s="25"/>
      <c r="K573" s="25"/>
      <c r="L573" s="25"/>
      <c r="M573" s="25"/>
      <c r="N573" s="25"/>
      <c r="O573" s="25"/>
      <c r="P573" s="25"/>
      <c r="Q573" s="25"/>
    </row>
    <row r="574" spans="1:17" x14ac:dyDescent="0.25">
      <c r="B574" s="86" t="s">
        <v>329</v>
      </c>
      <c r="C574" s="327">
        <v>8.0838230000000011E-2</v>
      </c>
      <c r="D574" s="25"/>
      <c r="E574" s="25"/>
      <c r="F574" s="25"/>
      <c r="G574" s="25"/>
      <c r="H574" s="25"/>
      <c r="I574" s="25"/>
      <c r="J574" s="25"/>
      <c r="K574" s="25"/>
      <c r="L574" s="25"/>
      <c r="M574" s="25"/>
      <c r="N574" s="25"/>
      <c r="O574" s="25"/>
      <c r="P574" s="25"/>
      <c r="Q574" s="25"/>
    </row>
    <row r="575" spans="1:17" x14ac:dyDescent="0.25">
      <c r="A575" s="25"/>
      <c r="B575" s="19" t="s">
        <v>422</v>
      </c>
      <c r="C575" s="327">
        <v>8.5287846E-2</v>
      </c>
      <c r="D575" s="25"/>
      <c r="E575" s="25"/>
      <c r="F575" s="25"/>
      <c r="G575" s="25"/>
      <c r="H575" s="25"/>
      <c r="I575" s="25"/>
      <c r="J575" s="25"/>
      <c r="K575" s="25"/>
      <c r="L575" s="25"/>
      <c r="M575" s="25"/>
      <c r="N575" s="25"/>
      <c r="O575" s="25"/>
      <c r="P575" s="25"/>
      <c r="Q575" s="25"/>
    </row>
    <row r="576" spans="1:17" x14ac:dyDescent="0.25">
      <c r="A576" s="25"/>
      <c r="B576" s="86" t="s">
        <v>394</v>
      </c>
      <c r="C576" s="327">
        <v>8.5287846E-2</v>
      </c>
      <c r="D576" s="25"/>
      <c r="E576" s="25"/>
      <c r="F576" s="25"/>
      <c r="G576" s="25"/>
      <c r="H576" s="25"/>
      <c r="I576" s="25"/>
      <c r="J576" s="25"/>
      <c r="K576" s="25"/>
      <c r="L576" s="25"/>
      <c r="M576" s="25"/>
      <c r="N576" s="25"/>
      <c r="O576" s="25"/>
      <c r="P576" s="25"/>
      <c r="Q576" s="25"/>
    </row>
    <row r="577" spans="1:17" x14ac:dyDescent="0.25">
      <c r="A577" s="25"/>
      <c r="B577" s="88"/>
      <c r="C577" s="25"/>
      <c r="D577" s="25"/>
      <c r="E577" s="25"/>
      <c r="F577" s="25"/>
      <c r="G577" s="25"/>
      <c r="H577" s="25"/>
      <c r="I577" s="25"/>
      <c r="J577" s="25"/>
      <c r="K577" s="25"/>
      <c r="L577" s="25"/>
      <c r="M577" s="25"/>
      <c r="N577" s="25"/>
      <c r="O577" s="25"/>
      <c r="P577" s="25"/>
      <c r="Q577" s="25"/>
    </row>
    <row r="578" spans="1:17" x14ac:dyDescent="0.25">
      <c r="A578" s="25"/>
      <c r="B578" s="25"/>
      <c r="C578" s="25"/>
      <c r="D578" s="25"/>
      <c r="E578" s="25"/>
      <c r="F578" s="25"/>
      <c r="G578" s="25"/>
      <c r="H578" s="25"/>
      <c r="I578" s="25"/>
      <c r="J578" s="25"/>
      <c r="K578" s="25"/>
      <c r="L578" s="25"/>
      <c r="M578" s="25"/>
      <c r="N578" s="25"/>
      <c r="O578" s="25"/>
      <c r="P578" s="25"/>
      <c r="Q578" s="25"/>
    </row>
    <row r="579" spans="1:17" x14ac:dyDescent="0.25">
      <c r="A579" s="10" t="s">
        <v>780</v>
      </c>
      <c r="B579" s="49" t="s">
        <v>541</v>
      </c>
      <c r="C579" s="25"/>
      <c r="D579" s="25"/>
      <c r="E579" s="25"/>
      <c r="F579" s="25"/>
      <c r="G579" s="25"/>
      <c r="H579" s="25"/>
      <c r="I579" s="25"/>
      <c r="J579" s="25"/>
      <c r="K579" s="25"/>
      <c r="L579" s="25"/>
      <c r="M579" s="25"/>
      <c r="N579" s="25"/>
      <c r="O579" s="25"/>
      <c r="P579" s="25"/>
      <c r="Q579" s="25"/>
    </row>
    <row r="580" spans="1:17" x14ac:dyDescent="0.25">
      <c r="B580" s="19"/>
      <c r="C580" s="312" t="s">
        <v>173</v>
      </c>
      <c r="D580" s="312" t="s">
        <v>172</v>
      </c>
      <c r="E580" s="25"/>
      <c r="F580" s="25"/>
      <c r="G580" s="25"/>
      <c r="H580" s="25"/>
      <c r="I580" s="25"/>
      <c r="J580" s="25"/>
      <c r="K580" s="25"/>
      <c r="L580" s="25"/>
      <c r="M580" s="25"/>
      <c r="N580" s="25"/>
      <c r="O580" s="25"/>
      <c r="P580" s="25"/>
      <c r="Q580" s="25"/>
    </row>
    <row r="581" spans="1:17" x14ac:dyDescent="0.25">
      <c r="A581" s="25"/>
      <c r="B581" s="19" t="s">
        <v>180</v>
      </c>
      <c r="C581" s="19">
        <v>133</v>
      </c>
      <c r="D581" s="19">
        <v>336</v>
      </c>
      <c r="E581" s="25"/>
      <c r="F581" s="25"/>
      <c r="G581" s="25"/>
      <c r="H581" s="25"/>
      <c r="I581" s="25"/>
      <c r="J581" s="25"/>
      <c r="K581" s="25"/>
      <c r="L581" s="25"/>
      <c r="M581" s="25"/>
      <c r="N581" s="25"/>
      <c r="O581" s="25"/>
      <c r="P581" s="25"/>
      <c r="Q581" s="25"/>
    </row>
    <row r="582" spans="1:17" x14ac:dyDescent="0.25">
      <c r="A582" s="25"/>
      <c r="B582" s="19" t="s">
        <v>181</v>
      </c>
      <c r="C582" s="19">
        <v>3</v>
      </c>
      <c r="D582" s="19">
        <v>37</v>
      </c>
      <c r="E582" s="25"/>
      <c r="F582" s="25"/>
      <c r="G582" s="25"/>
      <c r="H582" s="25"/>
      <c r="I582" s="25"/>
      <c r="J582" s="25"/>
      <c r="K582" s="25"/>
      <c r="L582" s="25"/>
      <c r="M582" s="25"/>
      <c r="N582" s="25"/>
      <c r="O582" s="25"/>
      <c r="P582" s="25"/>
      <c r="Q582" s="25"/>
    </row>
    <row r="583" spans="1:17" x14ac:dyDescent="0.25">
      <c r="A583" s="25"/>
      <c r="B583" s="19" t="s">
        <v>182</v>
      </c>
      <c r="C583" s="327">
        <v>2.2556390999999999E-2</v>
      </c>
      <c r="D583" s="327">
        <v>0.110119048</v>
      </c>
      <c r="E583" s="25"/>
      <c r="F583" s="25"/>
      <c r="G583" s="25"/>
      <c r="H583" s="25"/>
      <c r="I583" s="25"/>
      <c r="J583" s="25"/>
      <c r="K583" s="25"/>
      <c r="L583" s="25"/>
      <c r="M583" s="25"/>
      <c r="N583" s="25"/>
      <c r="O583" s="25"/>
      <c r="P583" s="25"/>
      <c r="Q583" s="25"/>
    </row>
    <row r="584" spans="1:17" x14ac:dyDescent="0.25">
      <c r="A584" s="25"/>
      <c r="B584" s="25"/>
      <c r="C584" s="25"/>
      <c r="D584" s="25"/>
      <c r="E584" s="25"/>
      <c r="F584" s="25"/>
      <c r="G584" s="25"/>
      <c r="H584" s="25"/>
      <c r="I584" s="25"/>
      <c r="J584" s="25"/>
      <c r="K584" s="25"/>
      <c r="L584" s="25"/>
      <c r="M584" s="25"/>
      <c r="N584" s="25"/>
      <c r="O584" s="25"/>
      <c r="P584" s="25"/>
      <c r="Q584" s="25"/>
    </row>
    <row r="585" spans="1:17" x14ac:dyDescent="0.25">
      <c r="A585" s="25"/>
      <c r="B585" s="25"/>
      <c r="C585" s="25"/>
      <c r="D585" s="25"/>
      <c r="E585" s="25"/>
      <c r="F585" s="25" t="s">
        <v>58</v>
      </c>
      <c r="G585" s="25"/>
      <c r="H585" s="25"/>
      <c r="I585" s="25"/>
      <c r="J585" s="25"/>
      <c r="K585" s="25"/>
      <c r="L585" s="25"/>
      <c r="M585" s="25"/>
      <c r="N585" s="25"/>
      <c r="O585" s="25"/>
      <c r="P585" s="25"/>
      <c r="Q585" s="25"/>
    </row>
    <row r="586" spans="1:17" x14ac:dyDescent="0.25">
      <c r="A586" s="10" t="s">
        <v>781</v>
      </c>
      <c r="B586" s="49" t="s">
        <v>542</v>
      </c>
      <c r="C586" s="25"/>
      <c r="D586" s="25"/>
      <c r="E586" s="25"/>
      <c r="F586" s="25"/>
      <c r="G586" s="25"/>
      <c r="H586" s="25"/>
      <c r="I586" s="25"/>
      <c r="J586" s="25"/>
      <c r="K586" s="25"/>
      <c r="L586" s="25"/>
      <c r="M586" s="25"/>
      <c r="N586" s="25"/>
      <c r="O586" s="25"/>
      <c r="P586" s="25"/>
      <c r="Q586" s="25"/>
    </row>
    <row r="587" spans="1:17" x14ac:dyDescent="0.25">
      <c r="A587" s="25"/>
      <c r="B587" s="19"/>
      <c r="C587" s="312" t="s">
        <v>173</v>
      </c>
      <c r="D587" s="312" t="s">
        <v>172</v>
      </c>
      <c r="E587" s="25"/>
      <c r="F587" s="25"/>
      <c r="G587" s="25"/>
      <c r="H587" s="25"/>
      <c r="I587" s="25"/>
      <c r="J587" s="25"/>
      <c r="K587" s="25"/>
      <c r="L587" s="25"/>
      <c r="M587" s="25"/>
      <c r="N587" s="25"/>
      <c r="O587" s="25"/>
      <c r="P587" s="25"/>
      <c r="Q587" s="25"/>
    </row>
    <row r="588" spans="1:17" x14ac:dyDescent="0.25">
      <c r="A588" s="25"/>
      <c r="B588" s="19" t="s">
        <v>183</v>
      </c>
      <c r="C588" s="71">
        <v>27.753907999999999</v>
      </c>
      <c r="D588" s="71">
        <v>70.115136000000007</v>
      </c>
      <c r="E588" s="25"/>
      <c r="F588" s="25"/>
      <c r="G588" s="25"/>
      <c r="H588" s="25"/>
      <c r="I588" s="25"/>
      <c r="J588" s="25"/>
      <c r="K588" s="25"/>
      <c r="L588" s="25"/>
      <c r="M588" s="25"/>
      <c r="N588" s="25"/>
      <c r="O588" s="25"/>
      <c r="P588" s="25"/>
      <c r="Q588" s="25"/>
    </row>
    <row r="589" spans="1:17" x14ac:dyDescent="0.25">
      <c r="A589" s="25"/>
      <c r="B589" s="19" t="s">
        <v>184</v>
      </c>
      <c r="C589" s="72">
        <v>0.62602800000000003</v>
      </c>
      <c r="D589" s="72">
        <v>7.721012</v>
      </c>
      <c r="E589" s="25"/>
      <c r="F589" s="25"/>
      <c r="G589" s="25"/>
      <c r="H589" s="25"/>
      <c r="I589" s="25"/>
      <c r="J589" s="25"/>
      <c r="K589" s="25"/>
      <c r="L589" s="25"/>
      <c r="M589" s="25"/>
      <c r="N589" s="25"/>
      <c r="O589" s="25"/>
      <c r="P589" s="25"/>
      <c r="Q589" s="25"/>
    </row>
    <row r="590" spans="1:17" x14ac:dyDescent="0.25">
      <c r="A590" s="25"/>
      <c r="B590" s="16"/>
      <c r="C590" s="501"/>
      <c r="D590" s="501"/>
      <c r="E590" s="25"/>
      <c r="F590" s="25"/>
      <c r="G590" s="25"/>
      <c r="H590" s="25"/>
      <c r="I590" s="25"/>
      <c r="J590" s="25"/>
      <c r="K590" s="25"/>
      <c r="L590" s="25"/>
      <c r="M590" s="25"/>
      <c r="N590" s="25"/>
      <c r="O590" s="25"/>
      <c r="P590" s="25"/>
      <c r="Q590" s="25"/>
    </row>
    <row r="591" spans="1:17" x14ac:dyDescent="0.25">
      <c r="A591" s="49" t="s">
        <v>782</v>
      </c>
      <c r="B591" s="13" t="s">
        <v>774</v>
      </c>
      <c r="C591" s="97"/>
      <c r="D591" s="97"/>
      <c r="E591" s="390"/>
      <c r="F591" s="25"/>
      <c r="G591" s="25"/>
      <c r="H591" s="25"/>
      <c r="I591" s="25"/>
      <c r="J591" s="25"/>
      <c r="K591" s="25"/>
      <c r="L591" s="25"/>
      <c r="M591" s="25"/>
      <c r="N591" s="25"/>
      <c r="O591" s="25"/>
      <c r="P591" s="25"/>
      <c r="Q591" s="25"/>
    </row>
    <row r="592" spans="1:17" x14ac:dyDescent="0.25">
      <c r="A592" s="25"/>
      <c r="B592" s="19"/>
      <c r="C592" s="312" t="s">
        <v>173</v>
      </c>
      <c r="D592" s="312" t="s">
        <v>172</v>
      </c>
      <c r="E592" s="25"/>
      <c r="F592" s="25"/>
      <c r="G592" s="25"/>
      <c r="H592" s="25"/>
      <c r="I592" s="25"/>
      <c r="J592" s="25"/>
      <c r="K592" s="25"/>
      <c r="L592" s="25"/>
      <c r="M592" s="25"/>
      <c r="N592" s="25"/>
      <c r="O592" s="25"/>
      <c r="P592" s="25"/>
      <c r="Q592" s="25"/>
    </row>
    <row r="593" spans="1:17" x14ac:dyDescent="0.25">
      <c r="A593" s="25"/>
      <c r="B593" s="19" t="s">
        <v>564</v>
      </c>
      <c r="C593" s="327">
        <v>2.2556390999999999E-2</v>
      </c>
      <c r="D593" s="327">
        <v>0.110119048</v>
      </c>
      <c r="E593" s="25"/>
      <c r="F593" s="25"/>
      <c r="G593" s="25"/>
      <c r="H593" s="25"/>
      <c r="I593" s="25"/>
      <c r="J593" s="25"/>
      <c r="K593" s="25"/>
      <c r="L593" s="25"/>
      <c r="M593" s="25"/>
      <c r="N593" s="25"/>
      <c r="O593" s="25"/>
      <c r="P593" s="25"/>
      <c r="Q593" s="25"/>
    </row>
    <row r="594" spans="1:17" x14ac:dyDescent="0.25">
      <c r="A594" s="25"/>
      <c r="B594" s="16"/>
      <c r="C594" s="16"/>
      <c r="D594" s="16"/>
      <c r="E594" s="25"/>
      <c r="F594" s="25"/>
      <c r="G594" s="25"/>
      <c r="H594" s="25"/>
      <c r="I594" s="25"/>
      <c r="J594" s="25"/>
      <c r="K594" s="25"/>
      <c r="L594" s="25"/>
      <c r="M594" s="25"/>
      <c r="N594" s="25"/>
      <c r="O594" s="25"/>
      <c r="P594" s="25"/>
      <c r="Q594" s="25"/>
    </row>
    <row r="595" spans="1:17" x14ac:dyDescent="0.25">
      <c r="A595" s="10" t="s">
        <v>783</v>
      </c>
      <c r="B595" s="49" t="s">
        <v>550</v>
      </c>
      <c r="C595" s="25"/>
      <c r="D595" s="25"/>
      <c r="E595" s="25"/>
      <c r="F595" s="25"/>
      <c r="G595" s="25"/>
      <c r="H595" s="25"/>
      <c r="I595" s="25"/>
      <c r="J595" s="25"/>
      <c r="K595" s="25"/>
      <c r="L595" s="25"/>
      <c r="M595" s="25"/>
      <c r="N595" s="25"/>
      <c r="O595" s="25"/>
      <c r="P595" s="25"/>
      <c r="Q595" s="25"/>
    </row>
    <row r="596" spans="1:17" x14ac:dyDescent="0.25">
      <c r="A596" s="25"/>
      <c r="B596" s="19"/>
      <c r="C596" s="312" t="s">
        <v>162</v>
      </c>
      <c r="D596" s="312" t="s">
        <v>163</v>
      </c>
      <c r="E596" s="312" t="s">
        <v>164</v>
      </c>
      <c r="F596" s="312" t="s">
        <v>165</v>
      </c>
      <c r="G596" s="312" t="s">
        <v>166</v>
      </c>
      <c r="H596" s="312" t="s">
        <v>87</v>
      </c>
      <c r="I596" s="25"/>
      <c r="J596" s="25"/>
      <c r="K596" s="25"/>
      <c r="L596" s="25"/>
      <c r="M596" s="25"/>
      <c r="N596" s="25"/>
      <c r="O596" s="25"/>
      <c r="P596" s="25"/>
      <c r="Q596" s="25"/>
    </row>
    <row r="597" spans="1:17" x14ac:dyDescent="0.25">
      <c r="A597" s="25"/>
      <c r="B597" s="19" t="s">
        <v>180</v>
      </c>
      <c r="C597" s="19">
        <v>255</v>
      </c>
      <c r="D597" s="19">
        <v>90</v>
      </c>
      <c r="E597" s="19">
        <v>54</v>
      </c>
      <c r="F597" s="19">
        <v>11</v>
      </c>
      <c r="G597" s="19">
        <v>56</v>
      </c>
      <c r="H597" s="19">
        <v>3</v>
      </c>
      <c r="I597" s="25"/>
      <c r="J597" s="25"/>
      <c r="K597" s="25"/>
      <c r="L597" s="25"/>
      <c r="M597" s="25"/>
      <c r="N597" s="25"/>
      <c r="O597" s="25"/>
      <c r="P597" s="25"/>
      <c r="Q597" s="25"/>
    </row>
    <row r="598" spans="1:17" x14ac:dyDescent="0.25">
      <c r="A598" s="25"/>
      <c r="B598" s="19" t="s">
        <v>181</v>
      </c>
      <c r="C598" s="19">
        <v>19</v>
      </c>
      <c r="D598" s="19">
        <v>5</v>
      </c>
      <c r="E598" s="19">
        <v>6</v>
      </c>
      <c r="F598" s="19">
        <v>1</v>
      </c>
      <c r="G598" s="19">
        <v>9</v>
      </c>
      <c r="H598" s="19">
        <v>0</v>
      </c>
      <c r="I598" s="25"/>
      <c r="J598" s="25"/>
      <c r="K598" s="25"/>
      <c r="L598" s="25"/>
      <c r="M598" s="25"/>
      <c r="N598" s="25"/>
      <c r="O598" s="25"/>
      <c r="P598" s="25"/>
      <c r="Q598" s="25"/>
    </row>
    <row r="599" spans="1:17" x14ac:dyDescent="0.25">
      <c r="A599" s="25"/>
      <c r="B599" s="19" t="s">
        <v>183</v>
      </c>
      <c r="C599" s="72">
        <v>53.212380000000003</v>
      </c>
      <c r="D599" s="72">
        <v>18.780840000000001</v>
      </c>
      <c r="E599" s="72">
        <v>11.268504</v>
      </c>
      <c r="F599" s="72">
        <v>2.0867599999999999</v>
      </c>
      <c r="G599" s="72">
        <v>11.685855999999999</v>
      </c>
      <c r="H599" s="72">
        <v>0.62602800000000003</v>
      </c>
      <c r="I599" s="74"/>
      <c r="J599" s="25"/>
      <c r="K599" s="25"/>
      <c r="L599" s="25"/>
      <c r="M599" s="25"/>
      <c r="N599" s="25"/>
      <c r="O599" s="25"/>
      <c r="P599" s="25"/>
      <c r="Q599" s="25"/>
    </row>
    <row r="600" spans="1:17" x14ac:dyDescent="0.25">
      <c r="A600" s="25"/>
      <c r="B600" s="19" t="s">
        <v>184</v>
      </c>
      <c r="C600" s="72">
        <v>3.9648439999999998</v>
      </c>
      <c r="D600" s="72">
        <v>1.04338</v>
      </c>
      <c r="E600" s="72">
        <v>1.2520560000000001</v>
      </c>
      <c r="F600" s="72">
        <v>0.208676</v>
      </c>
      <c r="G600" s="72">
        <v>1.8780840000000001</v>
      </c>
      <c r="H600" s="71">
        <v>0</v>
      </c>
      <c r="I600" s="25"/>
      <c r="J600" s="25"/>
      <c r="K600" s="25"/>
      <c r="L600" s="25"/>
      <c r="M600" s="25"/>
      <c r="N600" s="25"/>
      <c r="O600" s="25"/>
      <c r="P600" s="25"/>
      <c r="Q600" s="25"/>
    </row>
    <row r="601" spans="1:17" x14ac:dyDescent="0.25">
      <c r="A601" s="25"/>
      <c r="B601" s="25"/>
      <c r="C601" s="25"/>
      <c r="D601" s="25"/>
      <c r="E601" s="25"/>
      <c r="F601" s="25"/>
      <c r="G601" s="25"/>
      <c r="H601" s="25"/>
      <c r="I601" s="25"/>
      <c r="J601" s="25"/>
      <c r="K601" s="25"/>
      <c r="L601" s="25"/>
      <c r="M601" s="25"/>
      <c r="N601" s="25"/>
      <c r="O601" s="25"/>
      <c r="P601" s="25"/>
      <c r="Q601" s="25"/>
    </row>
    <row r="602" spans="1:17" x14ac:dyDescent="0.25">
      <c r="A602" s="25"/>
      <c r="B602" s="25"/>
      <c r="C602" s="25"/>
      <c r="D602" s="25"/>
      <c r="E602" s="25"/>
      <c r="F602" s="25"/>
      <c r="G602" s="25"/>
      <c r="H602" s="25"/>
      <c r="I602" s="25"/>
      <c r="J602" s="25"/>
      <c r="K602" s="25"/>
      <c r="L602" s="25"/>
      <c r="M602" s="25"/>
      <c r="N602" s="25"/>
      <c r="O602" s="25"/>
      <c r="P602" s="25"/>
      <c r="Q602" s="25"/>
    </row>
    <row r="603" spans="1:17" x14ac:dyDescent="0.25">
      <c r="A603" s="10" t="s">
        <v>784</v>
      </c>
      <c r="B603" s="49" t="s">
        <v>543</v>
      </c>
      <c r="C603" s="25"/>
      <c r="D603" s="25"/>
      <c r="E603" s="25"/>
      <c r="F603" s="25"/>
      <c r="G603" s="25"/>
      <c r="H603" s="25"/>
      <c r="I603" s="25"/>
      <c r="J603" s="25"/>
      <c r="K603" s="25"/>
      <c r="L603" s="25"/>
      <c r="M603" s="25"/>
      <c r="N603" s="25"/>
      <c r="O603" s="25"/>
      <c r="P603" s="25"/>
      <c r="Q603" s="25"/>
    </row>
    <row r="604" spans="1:17" ht="30" customHeight="1" x14ac:dyDescent="0.25">
      <c r="B604" s="19"/>
      <c r="C604" s="264" t="s">
        <v>185</v>
      </c>
      <c r="D604" s="312" t="s">
        <v>186</v>
      </c>
      <c r="E604" s="25"/>
      <c r="F604" s="25"/>
      <c r="G604" s="25"/>
      <c r="H604" s="25"/>
      <c r="I604" s="25"/>
      <c r="J604" s="25"/>
      <c r="K604" s="25"/>
      <c r="L604" s="25"/>
      <c r="M604" s="25"/>
      <c r="N604" s="25"/>
      <c r="O604" s="25"/>
      <c r="P604" s="25"/>
      <c r="Q604" s="25"/>
    </row>
    <row r="605" spans="1:17" x14ac:dyDescent="0.25">
      <c r="B605" s="19" t="s">
        <v>180</v>
      </c>
      <c r="C605" s="19">
        <v>271</v>
      </c>
      <c r="D605" s="19">
        <v>198</v>
      </c>
      <c r="E605" s="25"/>
      <c r="F605" s="25"/>
      <c r="G605" s="25"/>
      <c r="H605" s="25"/>
      <c r="I605" s="25"/>
      <c r="J605" s="25"/>
      <c r="K605" s="25"/>
      <c r="L605" s="25"/>
      <c r="M605" s="25"/>
      <c r="N605" s="25"/>
      <c r="O605" s="25"/>
      <c r="P605" s="25"/>
      <c r="Q605" s="25"/>
    </row>
    <row r="606" spans="1:17" x14ac:dyDescent="0.25">
      <c r="B606" s="19" t="s">
        <v>181</v>
      </c>
      <c r="C606" s="19">
        <v>23</v>
      </c>
      <c r="D606" s="19">
        <v>17</v>
      </c>
      <c r="E606" s="25"/>
      <c r="F606" s="25"/>
      <c r="G606" s="25"/>
      <c r="H606" s="25"/>
      <c r="I606" s="25"/>
      <c r="J606" s="25"/>
      <c r="K606" s="25"/>
      <c r="L606" s="25"/>
      <c r="M606" s="25"/>
      <c r="N606" s="25"/>
      <c r="O606" s="25"/>
      <c r="P606" s="25"/>
      <c r="Q606" s="25"/>
    </row>
    <row r="607" spans="1:17" x14ac:dyDescent="0.25">
      <c r="B607" s="16" t="s">
        <v>775</v>
      </c>
      <c r="C607" s="25"/>
      <c r="D607" s="25"/>
      <c r="E607" s="25"/>
      <c r="F607" s="25"/>
      <c r="G607" s="25"/>
      <c r="H607" s="25"/>
      <c r="I607" s="25"/>
      <c r="J607" s="25"/>
      <c r="K607" s="25"/>
      <c r="L607" s="25"/>
      <c r="M607" s="25"/>
      <c r="N607" s="25"/>
      <c r="O607" s="25"/>
      <c r="P607" s="25"/>
      <c r="Q607" s="25"/>
    </row>
    <row r="608" spans="1:17" x14ac:dyDescent="0.25">
      <c r="B608" s="16"/>
      <c r="C608" s="25"/>
      <c r="D608" s="25"/>
      <c r="E608" s="25"/>
      <c r="F608" s="25"/>
      <c r="G608" s="25"/>
      <c r="H608" s="25"/>
      <c r="I608" s="25"/>
      <c r="J608" s="25"/>
      <c r="K608" s="25"/>
      <c r="L608" s="25"/>
      <c r="M608" s="25"/>
      <c r="N608" s="25"/>
      <c r="O608" s="25"/>
      <c r="P608" s="25"/>
      <c r="Q608" s="25"/>
    </row>
    <row r="609" spans="1:17" x14ac:dyDescent="0.25">
      <c r="B609" s="25"/>
      <c r="C609" s="25"/>
      <c r="D609" s="25"/>
      <c r="E609" s="25"/>
      <c r="F609" s="25"/>
      <c r="G609" s="25"/>
      <c r="H609" s="25"/>
      <c r="I609" s="25"/>
      <c r="J609" s="25"/>
      <c r="K609" s="25"/>
      <c r="L609" s="25"/>
      <c r="M609" s="25"/>
      <c r="N609" s="25"/>
      <c r="O609" s="25"/>
      <c r="P609" s="25"/>
      <c r="Q609" s="25"/>
    </row>
    <row r="610" spans="1:17" x14ac:dyDescent="0.25">
      <c r="A610" s="10" t="s">
        <v>785</v>
      </c>
      <c r="B610" s="49" t="s">
        <v>544</v>
      </c>
      <c r="C610" s="25"/>
      <c r="D610" s="25"/>
      <c r="E610" s="25"/>
      <c r="F610" s="25"/>
      <c r="G610" s="25"/>
      <c r="H610" s="25"/>
      <c r="I610" s="25"/>
      <c r="J610" s="25"/>
      <c r="K610" s="25"/>
      <c r="L610" s="25"/>
      <c r="M610" s="25"/>
      <c r="N610" s="25"/>
      <c r="O610" s="25"/>
      <c r="P610" s="25"/>
      <c r="Q610" s="25"/>
    </row>
    <row r="611" spans="1:17" x14ac:dyDescent="0.25">
      <c r="B611" s="19"/>
      <c r="C611" s="312" t="s">
        <v>187</v>
      </c>
      <c r="D611" s="312" t="s">
        <v>188</v>
      </c>
      <c r="E611" s="25"/>
      <c r="F611" s="25"/>
      <c r="G611" s="25"/>
      <c r="H611" s="25"/>
      <c r="I611" s="25"/>
      <c r="J611" s="25"/>
      <c r="K611" s="25"/>
      <c r="L611" s="25"/>
      <c r="M611" s="25"/>
      <c r="N611" s="25"/>
      <c r="O611" s="25"/>
      <c r="P611" s="25"/>
      <c r="Q611" s="25"/>
    </row>
    <row r="612" spans="1:17" x14ac:dyDescent="0.25">
      <c r="B612" s="19" t="s">
        <v>189</v>
      </c>
      <c r="C612" s="19">
        <v>224</v>
      </c>
      <c r="D612" s="19">
        <v>110</v>
      </c>
      <c r="E612" s="25"/>
      <c r="F612" s="25"/>
      <c r="G612" s="25"/>
      <c r="H612" s="25"/>
      <c r="I612" s="25"/>
      <c r="J612" s="25"/>
      <c r="K612" s="25"/>
      <c r="L612" s="25"/>
      <c r="M612" s="25"/>
      <c r="N612" s="25"/>
      <c r="O612" s="25"/>
      <c r="P612" s="25"/>
      <c r="Q612" s="25"/>
    </row>
    <row r="613" spans="1:17" x14ac:dyDescent="0.25">
      <c r="A613" s="25"/>
      <c r="B613" s="19" t="s">
        <v>94</v>
      </c>
      <c r="C613" s="19">
        <v>15</v>
      </c>
      <c r="D613" s="19">
        <v>15</v>
      </c>
      <c r="E613" s="25"/>
      <c r="F613" s="25"/>
      <c r="G613" s="25"/>
      <c r="H613" s="25"/>
      <c r="I613" s="25"/>
      <c r="J613" s="25"/>
      <c r="K613" s="25"/>
      <c r="L613" s="25"/>
      <c r="M613" s="25"/>
      <c r="N613" s="25"/>
      <c r="O613" s="25"/>
      <c r="P613" s="25"/>
      <c r="Q613" s="25"/>
    </row>
    <row r="614" spans="1:17" x14ac:dyDescent="0.25">
      <c r="A614" s="25"/>
      <c r="B614" s="19" t="s">
        <v>180</v>
      </c>
      <c r="C614" s="19">
        <v>224</v>
      </c>
      <c r="D614" s="19">
        <v>245</v>
      </c>
      <c r="E614" s="25"/>
      <c r="F614" s="25"/>
      <c r="G614" s="25"/>
      <c r="H614" s="25"/>
      <c r="I614" s="25"/>
      <c r="J614" s="25"/>
      <c r="K614" s="25"/>
      <c r="L614" s="25"/>
      <c r="M614" s="25"/>
      <c r="N614" s="25"/>
      <c r="O614" s="25"/>
      <c r="P614" s="25"/>
      <c r="Q614" s="25"/>
    </row>
    <row r="615" spans="1:17" x14ac:dyDescent="0.25">
      <c r="A615" s="25"/>
      <c r="B615" s="19" t="s">
        <v>181</v>
      </c>
      <c r="C615" s="19">
        <v>15</v>
      </c>
      <c r="D615" s="19">
        <v>15</v>
      </c>
      <c r="E615" s="25"/>
      <c r="F615" s="25"/>
      <c r="G615" s="25"/>
      <c r="H615" s="25"/>
      <c r="I615" s="25"/>
      <c r="J615" s="25"/>
      <c r="K615" s="25"/>
      <c r="L615" s="25"/>
      <c r="M615" s="25"/>
      <c r="N615" s="25"/>
      <c r="O615" s="25"/>
      <c r="P615" s="25"/>
      <c r="Q615" s="25"/>
    </row>
    <row r="616" spans="1:17" x14ac:dyDescent="0.25">
      <c r="A616" s="25"/>
      <c r="B616" s="25"/>
      <c r="C616" s="25"/>
      <c r="D616" s="25"/>
      <c r="E616" s="25"/>
      <c r="F616" s="25"/>
      <c r="G616" s="25"/>
      <c r="H616" s="25"/>
      <c r="I616" s="25"/>
      <c r="J616" s="25"/>
      <c r="K616" s="25"/>
      <c r="L616" s="25"/>
      <c r="M616" s="25"/>
      <c r="N616" s="25"/>
      <c r="O616" s="25"/>
      <c r="P616" s="25"/>
      <c r="Q616" s="25"/>
    </row>
    <row r="617" spans="1:17" x14ac:dyDescent="0.25">
      <c r="A617" s="25"/>
      <c r="B617" s="25"/>
      <c r="C617" s="25"/>
      <c r="D617" s="25"/>
      <c r="E617" s="25"/>
      <c r="F617" s="25"/>
      <c r="G617" s="25"/>
      <c r="H617" s="25"/>
      <c r="I617" s="25"/>
      <c r="J617" s="25"/>
      <c r="K617" s="25"/>
      <c r="L617" s="25"/>
      <c r="M617" s="25"/>
      <c r="N617" s="25"/>
      <c r="O617" s="25"/>
      <c r="P617" s="25"/>
      <c r="Q617" s="25"/>
    </row>
    <row r="618" spans="1:17" x14ac:dyDescent="0.25">
      <c r="A618" s="49" t="s">
        <v>786</v>
      </c>
      <c r="B618" s="107" t="s">
        <v>620</v>
      </c>
      <c r="C618" s="113"/>
      <c r="D618" s="113"/>
      <c r="E618" s="113"/>
      <c r="F618" s="113"/>
      <c r="G618" s="25"/>
      <c r="H618" s="25"/>
      <c r="I618" s="25"/>
      <c r="J618" s="25"/>
      <c r="K618" s="25"/>
      <c r="L618" s="25"/>
      <c r="M618" s="25"/>
      <c r="N618" s="25"/>
      <c r="O618" s="25"/>
      <c r="P618" s="25"/>
      <c r="Q618" s="25"/>
    </row>
    <row r="619" spans="1:17" x14ac:dyDescent="0.25">
      <c r="B619" s="284"/>
      <c r="C619" s="265" t="s">
        <v>178</v>
      </c>
      <c r="D619" s="265" t="s">
        <v>59</v>
      </c>
      <c r="E619" s="293" t="s">
        <v>452</v>
      </c>
      <c r="F619" s="180" t="s">
        <v>59</v>
      </c>
      <c r="G619" s="25"/>
      <c r="H619" s="25"/>
      <c r="I619" s="25"/>
      <c r="J619" s="25"/>
      <c r="K619" s="25"/>
      <c r="L619" s="25"/>
      <c r="M619" s="25"/>
      <c r="N619" s="25"/>
      <c r="O619" s="25"/>
      <c r="P619" s="25"/>
      <c r="Q619" s="25"/>
    </row>
    <row r="620" spans="1:17" x14ac:dyDescent="0.25">
      <c r="B620" s="62" t="s">
        <v>162</v>
      </c>
      <c r="C620" s="262">
        <v>19</v>
      </c>
      <c r="D620" s="327">
        <v>0.47499999999999998</v>
      </c>
      <c r="E620" s="502">
        <v>3.9648439999999998</v>
      </c>
      <c r="F620" s="327">
        <v>0.47499999999999998</v>
      </c>
      <c r="G620" s="391"/>
      <c r="H620" s="392"/>
      <c r="I620" s="25"/>
      <c r="J620" s="25"/>
      <c r="K620" s="25"/>
      <c r="L620" s="25"/>
      <c r="M620" s="25"/>
      <c r="N620" s="25"/>
      <c r="O620" s="25"/>
      <c r="P620" s="25"/>
      <c r="Q620" s="25"/>
    </row>
    <row r="621" spans="1:17" x14ac:dyDescent="0.25">
      <c r="B621" s="62" t="s">
        <v>163</v>
      </c>
      <c r="C621" s="262">
        <v>5</v>
      </c>
      <c r="D621" s="327">
        <v>0.125</v>
      </c>
      <c r="E621" s="502">
        <v>1.04338</v>
      </c>
      <c r="F621" s="327">
        <v>0.125</v>
      </c>
      <c r="G621" s="391"/>
      <c r="H621" s="392"/>
      <c r="I621" s="25"/>
      <c r="J621" s="25"/>
      <c r="K621" s="25"/>
      <c r="L621" s="25"/>
      <c r="M621" s="25"/>
      <c r="N621" s="25"/>
      <c r="O621" s="25"/>
      <c r="P621" s="25"/>
      <c r="Q621" s="25"/>
    </row>
    <row r="622" spans="1:17" x14ac:dyDescent="0.25">
      <c r="B622" s="62" t="s">
        <v>164</v>
      </c>
      <c r="C622" s="262">
        <v>6</v>
      </c>
      <c r="D622" s="327">
        <v>0.15</v>
      </c>
      <c r="E622" s="502">
        <v>1.2520560000000001</v>
      </c>
      <c r="F622" s="327">
        <v>0.15</v>
      </c>
      <c r="G622" s="391"/>
      <c r="H622" s="392"/>
      <c r="I622" s="25"/>
      <c r="J622" s="25"/>
      <c r="K622" s="25"/>
      <c r="L622" s="25"/>
      <c r="M622" s="25"/>
    </row>
    <row r="623" spans="1:17" x14ac:dyDescent="0.25">
      <c r="B623" s="62" t="s">
        <v>165</v>
      </c>
      <c r="C623" s="262">
        <v>1</v>
      </c>
      <c r="D623" s="327">
        <v>2.5000000000000001E-2</v>
      </c>
      <c r="E623" s="502">
        <v>0.208676</v>
      </c>
      <c r="F623" s="327">
        <v>2.5000000000000001E-2</v>
      </c>
      <c r="G623" s="390"/>
      <c r="H623" s="392"/>
      <c r="I623" s="25"/>
      <c r="J623" s="25"/>
      <c r="K623" s="25"/>
      <c r="L623" s="25"/>
      <c r="M623" s="25"/>
    </row>
    <row r="624" spans="1:17" x14ac:dyDescent="0.25">
      <c r="B624" s="62" t="s">
        <v>166</v>
      </c>
      <c r="C624" s="262">
        <v>9</v>
      </c>
      <c r="D624" s="327">
        <v>0.22500000000000001</v>
      </c>
      <c r="E624" s="502">
        <v>1.8780840000000001</v>
      </c>
      <c r="F624" s="327">
        <v>0.22500000000000001</v>
      </c>
      <c r="G624" s="391"/>
      <c r="H624" s="392"/>
      <c r="I624" s="25"/>
      <c r="J624" s="25"/>
      <c r="K624" s="25"/>
      <c r="L624" s="25"/>
      <c r="M624" s="25"/>
    </row>
    <row r="625" spans="1:13" x14ac:dyDescent="0.25">
      <c r="B625" s="62" t="s">
        <v>87</v>
      </c>
      <c r="C625" s="262"/>
      <c r="D625" s="327">
        <v>0</v>
      </c>
      <c r="E625" s="503"/>
      <c r="F625" s="327">
        <v>0</v>
      </c>
      <c r="G625" s="391"/>
      <c r="H625" s="393"/>
      <c r="I625" s="25"/>
      <c r="J625" s="25"/>
      <c r="K625" s="25"/>
      <c r="L625" s="25"/>
      <c r="M625" s="25"/>
    </row>
    <row r="626" spans="1:13" x14ac:dyDescent="0.25">
      <c r="B626" s="62" t="s">
        <v>167</v>
      </c>
      <c r="C626" s="262"/>
      <c r="D626" s="327">
        <v>0</v>
      </c>
      <c r="E626" s="503"/>
      <c r="F626" s="327">
        <v>0</v>
      </c>
      <c r="G626" s="25"/>
      <c r="H626" s="25"/>
      <c r="I626" s="25"/>
      <c r="J626" s="25"/>
      <c r="K626" s="25"/>
      <c r="L626" s="25"/>
      <c r="M626" s="25"/>
    </row>
    <row r="627" spans="1:13" x14ac:dyDescent="0.25">
      <c r="B627" s="284" t="s">
        <v>31</v>
      </c>
      <c r="C627" s="285">
        <v>40</v>
      </c>
      <c r="D627" s="327">
        <v>1</v>
      </c>
      <c r="E627" s="504">
        <v>8.3470399999999998</v>
      </c>
      <c r="F627" s="327">
        <v>1</v>
      </c>
      <c r="G627" s="25"/>
      <c r="H627" s="25"/>
      <c r="I627" s="25"/>
      <c r="J627" s="25"/>
      <c r="K627" s="25"/>
      <c r="L627" s="25"/>
      <c r="M627" s="25"/>
    </row>
    <row r="628" spans="1:13" x14ac:dyDescent="0.25">
      <c r="B628" s="281"/>
      <c r="C628" s="42"/>
      <c r="D628" s="42"/>
      <c r="E628" s="37"/>
      <c r="F628" s="165"/>
      <c r="G628" s="25"/>
      <c r="H628" s="25"/>
      <c r="I628" s="25"/>
      <c r="J628" s="25"/>
      <c r="K628" s="25"/>
      <c r="L628" s="25"/>
      <c r="M628" s="25"/>
    </row>
    <row r="629" spans="1:13" x14ac:dyDescent="0.25">
      <c r="B629" s="281"/>
      <c r="C629" s="42"/>
      <c r="D629" s="42"/>
      <c r="E629" s="37"/>
      <c r="F629" s="165"/>
      <c r="G629" s="25"/>
      <c r="H629" s="25"/>
      <c r="I629" s="25"/>
      <c r="J629" s="25"/>
      <c r="K629" s="25"/>
      <c r="L629" s="25"/>
      <c r="M629" s="25"/>
    </row>
    <row r="630" spans="1:13" x14ac:dyDescent="0.25">
      <c r="A630" s="10" t="s">
        <v>787</v>
      </c>
      <c r="B630" s="30" t="s">
        <v>627</v>
      </c>
      <c r="C630" s="30"/>
      <c r="D630" s="314"/>
      <c r="E630" s="113"/>
      <c r="F630" s="25"/>
      <c r="G630" s="25"/>
      <c r="H630" s="25"/>
      <c r="I630" s="25"/>
      <c r="J630" s="25"/>
      <c r="K630" s="25"/>
      <c r="L630" s="25"/>
      <c r="M630" s="25"/>
    </row>
    <row r="631" spans="1:13" x14ac:dyDescent="0.25">
      <c r="A631" s="38"/>
      <c r="B631" s="34" t="s">
        <v>88</v>
      </c>
      <c r="C631" s="40"/>
      <c r="D631" s="315" t="s">
        <v>178</v>
      </c>
      <c r="E631" s="316" t="s">
        <v>59</v>
      </c>
      <c r="F631" s="25"/>
      <c r="G631" s="25"/>
      <c r="H631" s="25"/>
      <c r="I631" s="25"/>
      <c r="J631" s="25"/>
      <c r="K631" s="25"/>
      <c r="L631" s="25"/>
      <c r="M631" s="25"/>
    </row>
    <row r="632" spans="1:13" x14ac:dyDescent="0.25">
      <c r="A632" s="38"/>
      <c r="B632" s="34" t="s">
        <v>89</v>
      </c>
      <c r="C632" s="34" t="s">
        <v>615</v>
      </c>
      <c r="D632" s="130"/>
      <c r="E632" s="124"/>
      <c r="F632" s="25"/>
      <c r="G632" s="25"/>
      <c r="H632" s="25"/>
      <c r="I632" s="25"/>
      <c r="J632" s="25"/>
      <c r="K632" s="25"/>
      <c r="L632" s="25"/>
      <c r="M632" s="25"/>
    </row>
    <row r="633" spans="1:13" x14ac:dyDescent="0.25">
      <c r="A633" s="38"/>
      <c r="B633" s="34"/>
      <c r="C633" s="34" t="s">
        <v>616</v>
      </c>
      <c r="D633" s="130"/>
      <c r="E633" s="124"/>
      <c r="F633" s="25"/>
      <c r="G633" s="25"/>
      <c r="H633" s="25"/>
      <c r="I633" s="25"/>
      <c r="J633" s="25"/>
      <c r="K633" s="25"/>
      <c r="L633" s="25"/>
      <c r="M633" s="25"/>
    </row>
    <row r="634" spans="1:13" x14ac:dyDescent="0.25">
      <c r="A634" s="38"/>
      <c r="B634" s="34" t="s">
        <v>15</v>
      </c>
      <c r="C634" s="34" t="s">
        <v>615</v>
      </c>
      <c r="D634" s="130"/>
      <c r="E634" s="124"/>
      <c r="F634" s="25"/>
      <c r="G634" s="25"/>
      <c r="H634" s="25"/>
      <c r="I634" s="25"/>
      <c r="J634" s="25"/>
      <c r="K634" s="25"/>
      <c r="L634" s="25"/>
      <c r="M634" s="25"/>
    </row>
    <row r="635" spans="1:13" x14ac:dyDescent="0.25">
      <c r="A635" s="38"/>
      <c r="B635" s="34"/>
      <c r="C635" s="34" t="s">
        <v>616</v>
      </c>
      <c r="D635" s="130"/>
      <c r="E635" s="124"/>
      <c r="F635" s="25"/>
      <c r="G635" s="25"/>
      <c r="H635" s="25"/>
      <c r="I635" s="25"/>
      <c r="J635" s="25"/>
      <c r="K635" s="25"/>
      <c r="L635" s="25"/>
      <c r="M635" s="25"/>
    </row>
    <row r="636" spans="1:13" x14ac:dyDescent="0.25">
      <c r="A636" s="38"/>
      <c r="B636" s="34" t="s">
        <v>16</v>
      </c>
      <c r="C636" s="34" t="s">
        <v>615</v>
      </c>
      <c r="D636" s="130"/>
      <c r="E636" s="124"/>
      <c r="F636" s="25"/>
      <c r="G636" s="25"/>
      <c r="H636" s="25"/>
      <c r="I636" s="25"/>
      <c r="J636" s="25"/>
      <c r="K636" s="25"/>
      <c r="L636" s="25"/>
      <c r="M636" s="25"/>
    </row>
    <row r="637" spans="1:13" x14ac:dyDescent="0.25">
      <c r="A637" s="38"/>
      <c r="B637" s="34"/>
      <c r="C637" s="34" t="s">
        <v>616</v>
      </c>
      <c r="D637" s="130"/>
      <c r="E637" s="124"/>
      <c r="F637" s="25"/>
      <c r="G637" s="25"/>
      <c r="H637" s="25"/>
      <c r="I637" s="25"/>
      <c r="J637" s="25"/>
      <c r="K637" s="25"/>
      <c r="L637" s="25"/>
      <c r="M637" s="25"/>
    </row>
    <row r="638" spans="1:13" x14ac:dyDescent="0.25">
      <c r="A638" s="38"/>
      <c r="B638" s="34" t="s">
        <v>17</v>
      </c>
      <c r="C638" s="34" t="s">
        <v>615</v>
      </c>
      <c r="D638" s="130"/>
      <c r="E638" s="124"/>
      <c r="F638" s="25"/>
      <c r="G638" s="25"/>
      <c r="H638" s="25"/>
      <c r="I638" s="25"/>
      <c r="J638" s="25"/>
      <c r="K638" s="25"/>
      <c r="L638" s="25"/>
      <c r="M638" s="25"/>
    </row>
    <row r="639" spans="1:13" x14ac:dyDescent="0.25">
      <c r="A639" s="38"/>
      <c r="B639" s="34"/>
      <c r="C639" s="34" t="s">
        <v>616</v>
      </c>
      <c r="D639" s="130"/>
      <c r="E639" s="124"/>
      <c r="F639" s="25"/>
      <c r="G639" s="25"/>
      <c r="H639" s="25"/>
      <c r="I639" s="25"/>
      <c r="J639" s="25"/>
      <c r="K639" s="25"/>
      <c r="L639" s="25"/>
      <c r="M639" s="25"/>
    </row>
    <row r="640" spans="1:13" x14ac:dyDescent="0.25">
      <c r="A640" s="38"/>
      <c r="B640" s="34" t="s">
        <v>90</v>
      </c>
      <c r="C640" s="34" t="s">
        <v>615</v>
      </c>
      <c r="D640" s="130"/>
      <c r="E640" s="124"/>
      <c r="F640" s="25"/>
      <c r="G640" s="25"/>
      <c r="H640" s="25"/>
      <c r="I640" s="25"/>
      <c r="J640" s="25"/>
      <c r="K640" s="25"/>
      <c r="L640" s="25"/>
      <c r="M640" s="25"/>
    </row>
    <row r="641" spans="1:13" x14ac:dyDescent="0.25">
      <c r="A641" s="38"/>
      <c r="B641" s="34"/>
      <c r="C641" s="34" t="s">
        <v>616</v>
      </c>
      <c r="D641" s="130"/>
      <c r="E641" s="124"/>
      <c r="F641" s="25"/>
      <c r="G641" s="25"/>
      <c r="H641" s="25"/>
      <c r="I641" s="25"/>
      <c r="J641" s="25"/>
      <c r="K641" s="25"/>
      <c r="L641" s="25"/>
      <c r="M641" s="25"/>
    </row>
    <row r="642" spans="1:13" x14ac:dyDescent="0.25">
      <c r="A642" s="38"/>
      <c r="B642" s="35" t="s">
        <v>613</v>
      </c>
      <c r="C642" s="34"/>
      <c r="D642" s="130"/>
      <c r="E642" s="124"/>
      <c r="F642" s="25"/>
      <c r="G642" s="25"/>
      <c r="H642" s="25"/>
      <c r="I642" s="25"/>
      <c r="J642" s="25"/>
      <c r="K642" s="25"/>
      <c r="L642" s="25"/>
      <c r="M642" s="25"/>
    </row>
    <row r="643" spans="1:13" x14ac:dyDescent="0.25">
      <c r="A643" s="38"/>
      <c r="B643" s="35" t="s">
        <v>614</v>
      </c>
      <c r="C643" s="34"/>
      <c r="D643" s="130"/>
      <c r="E643" s="124"/>
      <c r="F643" s="25"/>
      <c r="G643" s="25"/>
      <c r="H643" s="25"/>
      <c r="I643" s="25"/>
      <c r="J643" s="25"/>
      <c r="K643" s="25"/>
      <c r="L643" s="25"/>
      <c r="M643" s="25"/>
    </row>
    <row r="644" spans="1:13" x14ac:dyDescent="0.25">
      <c r="A644" s="38"/>
      <c r="B644" s="32"/>
      <c r="C644" s="31"/>
      <c r="D644" s="314"/>
      <c r="E644" s="122"/>
      <c r="F644" s="25"/>
      <c r="G644" s="25"/>
      <c r="H644" s="25"/>
      <c r="I644" s="25"/>
      <c r="J644" s="25"/>
      <c r="K644" s="25"/>
      <c r="L644" s="25"/>
      <c r="M644" s="25"/>
    </row>
    <row r="645" spans="1:13" x14ac:dyDescent="0.25">
      <c r="A645" s="38"/>
      <c r="B645" s="32"/>
      <c r="C645" s="31"/>
      <c r="D645" s="314"/>
      <c r="E645" s="122"/>
      <c r="F645" s="25"/>
      <c r="G645" s="25"/>
      <c r="H645" s="25"/>
      <c r="I645" s="25"/>
      <c r="J645" s="25"/>
      <c r="K645" s="25"/>
      <c r="L645" s="25"/>
      <c r="M645" s="25"/>
    </row>
    <row r="646" spans="1:13" x14ac:dyDescent="0.25">
      <c r="A646" s="10" t="s">
        <v>788</v>
      </c>
      <c r="B646" s="30" t="s">
        <v>626</v>
      </c>
      <c r="C646" s="30"/>
      <c r="D646" s="314"/>
      <c r="E646" s="113"/>
      <c r="F646" s="25"/>
      <c r="G646" s="25"/>
      <c r="H646" s="25"/>
      <c r="I646" s="25"/>
      <c r="J646" s="25"/>
      <c r="K646" s="25"/>
      <c r="L646" s="25"/>
      <c r="M646" s="25"/>
    </row>
    <row r="647" spans="1:13" x14ac:dyDescent="0.25">
      <c r="A647" s="38"/>
      <c r="B647" s="525" t="s">
        <v>88</v>
      </c>
      <c r="C647" s="526"/>
      <c r="D647" s="130" t="s">
        <v>553</v>
      </c>
      <c r="E647" s="124" t="s">
        <v>59</v>
      </c>
      <c r="F647" s="25"/>
      <c r="G647" s="25"/>
      <c r="H647" s="25"/>
      <c r="I647" s="25"/>
      <c r="J647" s="25"/>
      <c r="K647" s="25"/>
      <c r="L647" s="25"/>
      <c r="M647" s="25"/>
    </row>
    <row r="648" spans="1:13" x14ac:dyDescent="0.25">
      <c r="A648" s="38"/>
      <c r="B648" s="525" t="s">
        <v>89</v>
      </c>
      <c r="C648" s="525" t="s">
        <v>621</v>
      </c>
      <c r="D648" s="130"/>
      <c r="E648" s="124"/>
      <c r="F648" s="25"/>
      <c r="G648" s="25"/>
      <c r="H648" s="25"/>
      <c r="I648" s="25"/>
      <c r="J648" s="25"/>
      <c r="K648" s="25"/>
      <c r="L648" s="25"/>
      <c r="M648" s="25"/>
    </row>
    <row r="649" spans="1:13" x14ac:dyDescent="0.25">
      <c r="A649" s="38"/>
      <c r="B649" s="525"/>
      <c r="C649" s="525" t="s">
        <v>6</v>
      </c>
      <c r="D649" s="130"/>
      <c r="E649" s="124"/>
      <c r="F649" s="25"/>
      <c r="G649" s="25"/>
      <c r="H649" s="25"/>
      <c r="I649" s="25"/>
      <c r="J649" s="25"/>
      <c r="K649" s="25"/>
      <c r="L649" s="25"/>
      <c r="M649" s="25"/>
    </row>
    <row r="650" spans="1:13" x14ac:dyDescent="0.25">
      <c r="A650" s="38"/>
      <c r="B650" s="525" t="s">
        <v>15</v>
      </c>
      <c r="C650" s="525" t="s">
        <v>621</v>
      </c>
      <c r="D650" s="130"/>
      <c r="E650" s="124"/>
      <c r="F650" s="25"/>
      <c r="G650" s="25"/>
      <c r="H650" s="25"/>
      <c r="I650" s="25"/>
      <c r="J650" s="25"/>
      <c r="K650" s="25"/>
      <c r="L650" s="25"/>
      <c r="M650" s="25"/>
    </row>
    <row r="651" spans="1:13" x14ac:dyDescent="0.25">
      <c r="A651" s="38"/>
      <c r="B651" s="525"/>
      <c r="C651" s="525" t="s">
        <v>6</v>
      </c>
      <c r="D651" s="130"/>
      <c r="E651" s="124"/>
      <c r="F651" s="25"/>
      <c r="G651" s="25"/>
      <c r="H651" s="25"/>
      <c r="I651" s="25"/>
      <c r="J651" s="25"/>
      <c r="K651" s="25"/>
      <c r="L651" s="25"/>
      <c r="M651" s="25"/>
    </row>
    <row r="652" spans="1:13" x14ac:dyDescent="0.25">
      <c r="A652" s="38"/>
      <c r="B652" s="525" t="s">
        <v>16</v>
      </c>
      <c r="C652" s="525" t="s">
        <v>621</v>
      </c>
      <c r="D652" s="130"/>
      <c r="E652" s="124"/>
      <c r="F652" s="25"/>
      <c r="G652" s="25"/>
      <c r="H652" s="25"/>
      <c r="I652" s="25"/>
      <c r="J652" s="25"/>
      <c r="K652" s="25"/>
      <c r="L652" s="25"/>
      <c r="M652" s="25"/>
    </row>
    <row r="653" spans="1:13" x14ac:dyDescent="0.25">
      <c r="A653" s="38"/>
      <c r="B653" s="525"/>
      <c r="C653" s="525" t="s">
        <v>6</v>
      </c>
      <c r="D653" s="130"/>
      <c r="E653" s="124"/>
      <c r="F653" s="25"/>
      <c r="G653" s="25"/>
      <c r="H653" s="25"/>
      <c r="I653" s="25"/>
      <c r="J653" s="25"/>
      <c r="K653" s="25"/>
      <c r="L653" s="25"/>
      <c r="M653" s="25"/>
    </row>
    <row r="654" spans="1:13" x14ac:dyDescent="0.25">
      <c r="A654" s="38"/>
      <c r="B654" s="525" t="s">
        <v>17</v>
      </c>
      <c r="C654" s="525" t="s">
        <v>621</v>
      </c>
      <c r="D654" s="130"/>
      <c r="E654" s="124"/>
      <c r="F654" s="25"/>
      <c r="G654" s="25"/>
      <c r="H654" s="25"/>
      <c r="I654" s="25"/>
      <c r="J654" s="25"/>
      <c r="K654" s="25"/>
      <c r="L654" s="25"/>
      <c r="M654" s="25"/>
    </row>
    <row r="655" spans="1:13" x14ac:dyDescent="0.25">
      <c r="A655" s="38"/>
      <c r="B655" s="525"/>
      <c r="C655" s="525" t="s">
        <v>6</v>
      </c>
      <c r="D655" s="130"/>
      <c r="E655" s="124"/>
      <c r="F655" s="25"/>
      <c r="G655" s="25"/>
      <c r="H655" s="25"/>
      <c r="I655" s="25"/>
      <c r="J655" s="25"/>
      <c r="K655" s="25"/>
      <c r="L655" s="25"/>
      <c r="M655" s="25"/>
    </row>
    <row r="656" spans="1:13" x14ac:dyDescent="0.25">
      <c r="A656" s="38"/>
      <c r="B656" s="525" t="s">
        <v>90</v>
      </c>
      <c r="C656" s="525" t="s">
        <v>621</v>
      </c>
      <c r="D656" s="130"/>
      <c r="E656" s="124"/>
      <c r="F656" s="25"/>
      <c r="G656" s="25"/>
      <c r="H656" s="25"/>
      <c r="I656" s="25"/>
      <c r="J656" s="25"/>
      <c r="K656" s="25"/>
      <c r="L656" s="25"/>
      <c r="M656" s="25"/>
    </row>
    <row r="657" spans="1:13" x14ac:dyDescent="0.25">
      <c r="A657" s="38"/>
      <c r="B657" s="525"/>
      <c r="C657" s="525" t="s">
        <v>6</v>
      </c>
      <c r="D657" s="130"/>
      <c r="E657" s="124"/>
      <c r="F657" s="25"/>
      <c r="G657" s="25"/>
      <c r="H657" s="25"/>
      <c r="I657" s="25"/>
      <c r="J657" s="25"/>
      <c r="K657" s="25"/>
      <c r="L657" s="25"/>
      <c r="M657" s="25"/>
    </row>
    <row r="658" spans="1:13" x14ac:dyDescent="0.25">
      <c r="A658" s="38"/>
      <c r="B658" s="527" t="s">
        <v>613</v>
      </c>
      <c r="C658" s="525"/>
      <c r="D658" s="130"/>
      <c r="E658" s="124"/>
      <c r="F658" s="25"/>
      <c r="G658" s="25"/>
      <c r="H658" s="25"/>
      <c r="I658" s="25"/>
      <c r="J658" s="25"/>
      <c r="K658" s="25"/>
      <c r="L658" s="25"/>
      <c r="M658" s="25"/>
    </row>
    <row r="659" spans="1:13" x14ac:dyDescent="0.25">
      <c r="A659" s="38"/>
      <c r="B659" s="527" t="s">
        <v>614</v>
      </c>
      <c r="C659" s="525"/>
      <c r="D659" s="130"/>
      <c r="E659" s="124"/>
      <c r="F659" s="25"/>
      <c r="G659" s="25"/>
      <c r="H659" s="25"/>
      <c r="I659" s="25"/>
      <c r="J659" s="25"/>
      <c r="K659" s="25"/>
      <c r="L659" s="25"/>
      <c r="M659" s="25"/>
    </row>
    <row r="660" spans="1:13" x14ac:dyDescent="0.25">
      <c r="A660" s="38"/>
      <c r="B660" s="32"/>
      <c r="C660" s="31"/>
      <c r="D660" s="314"/>
      <c r="E660" s="122"/>
      <c r="F660" s="25"/>
      <c r="G660" s="25"/>
      <c r="H660" s="25"/>
      <c r="I660" s="25"/>
      <c r="J660" s="25"/>
      <c r="K660" s="25"/>
      <c r="L660" s="25"/>
      <c r="M660" s="25"/>
    </row>
    <row r="661" spans="1:13" x14ac:dyDescent="0.25">
      <c r="A661" s="38"/>
      <c r="B661" s="32"/>
      <c r="C661" s="31"/>
      <c r="D661" s="314"/>
      <c r="E661" s="122"/>
      <c r="F661" s="25"/>
      <c r="G661" s="25"/>
      <c r="H661" s="25"/>
      <c r="I661" s="25"/>
      <c r="J661" s="25"/>
      <c r="K661" s="25"/>
      <c r="L661" s="25"/>
      <c r="M661" s="25"/>
    </row>
    <row r="662" spans="1:13" x14ac:dyDescent="0.25">
      <c r="A662" s="10" t="s">
        <v>789</v>
      </c>
      <c r="B662" s="30" t="s">
        <v>625</v>
      </c>
      <c r="C662" s="30"/>
      <c r="D662" s="314"/>
      <c r="E662" s="113"/>
      <c r="F662" s="25"/>
      <c r="G662" s="25"/>
      <c r="H662" s="25"/>
      <c r="I662" s="25"/>
      <c r="J662" s="25"/>
      <c r="K662" s="25"/>
      <c r="L662" s="25"/>
      <c r="M662" s="25"/>
    </row>
    <row r="663" spans="1:13" x14ac:dyDescent="0.25">
      <c r="A663" s="38"/>
      <c r="B663" s="34" t="s">
        <v>88</v>
      </c>
      <c r="C663" s="40"/>
      <c r="D663" s="316" t="s">
        <v>59</v>
      </c>
      <c r="E663" s="25"/>
      <c r="F663" s="25"/>
      <c r="G663" s="25"/>
      <c r="H663" s="25"/>
      <c r="I663" s="25"/>
      <c r="J663" s="25"/>
      <c r="K663" s="25"/>
      <c r="L663" s="25"/>
    </row>
    <row r="664" spans="1:13" x14ac:dyDescent="0.25">
      <c r="A664" s="38"/>
      <c r="B664" s="34" t="s">
        <v>89</v>
      </c>
      <c r="C664" s="34" t="s">
        <v>622</v>
      </c>
      <c r="D664" s="124"/>
      <c r="E664" s="25"/>
      <c r="F664" s="25"/>
      <c r="G664" s="25"/>
      <c r="H664" s="25"/>
      <c r="I664" s="25"/>
      <c r="J664" s="25"/>
      <c r="K664" s="25"/>
      <c r="L664" s="25"/>
    </row>
    <row r="665" spans="1:13" x14ac:dyDescent="0.25">
      <c r="A665" s="38"/>
      <c r="B665" s="34"/>
      <c r="C665" s="34" t="s">
        <v>298</v>
      </c>
      <c r="D665" s="124"/>
      <c r="E665" s="25"/>
      <c r="F665" s="25"/>
      <c r="G665" s="25"/>
      <c r="H665" s="25"/>
      <c r="I665" s="25"/>
      <c r="J665" s="25"/>
      <c r="K665" s="25"/>
      <c r="L665" s="25"/>
    </row>
    <row r="666" spans="1:13" x14ac:dyDescent="0.25">
      <c r="A666" s="38"/>
      <c r="B666" s="34" t="s">
        <v>15</v>
      </c>
      <c r="C666" s="34" t="s">
        <v>622</v>
      </c>
      <c r="D666" s="124"/>
      <c r="E666" s="25"/>
      <c r="F666" s="25"/>
      <c r="G666" s="25"/>
      <c r="H666" s="25"/>
      <c r="I666" s="25"/>
      <c r="J666" s="25"/>
      <c r="K666" s="25"/>
      <c r="L666" s="25"/>
    </row>
    <row r="667" spans="1:13" x14ac:dyDescent="0.25">
      <c r="A667" s="38"/>
      <c r="B667" s="34"/>
      <c r="C667" s="34" t="s">
        <v>298</v>
      </c>
      <c r="D667" s="124"/>
      <c r="E667" s="25"/>
      <c r="F667" s="25"/>
      <c r="G667" s="25"/>
      <c r="H667" s="25"/>
      <c r="I667" s="25"/>
      <c r="J667" s="25"/>
      <c r="K667" s="25"/>
      <c r="L667" s="25"/>
    </row>
    <row r="668" spans="1:13" x14ac:dyDescent="0.25">
      <c r="A668" s="38"/>
      <c r="B668" s="34" t="s">
        <v>16</v>
      </c>
      <c r="C668" s="34" t="s">
        <v>622</v>
      </c>
      <c r="D668" s="124"/>
      <c r="E668" s="25"/>
      <c r="F668" s="25"/>
      <c r="G668" s="25"/>
      <c r="H668" s="25"/>
      <c r="I668" s="25"/>
      <c r="J668" s="25"/>
      <c r="K668" s="25"/>
      <c r="L668" s="25"/>
    </row>
    <row r="669" spans="1:13" x14ac:dyDescent="0.25">
      <c r="A669" s="38"/>
      <c r="B669" s="34"/>
      <c r="C669" s="34" t="s">
        <v>298</v>
      </c>
      <c r="D669" s="124"/>
      <c r="E669" s="25"/>
      <c r="F669" s="25"/>
      <c r="G669" s="25"/>
      <c r="H669" s="25"/>
      <c r="I669" s="25"/>
      <c r="J669" s="25"/>
      <c r="K669" s="25"/>
      <c r="L669" s="25"/>
    </row>
    <row r="670" spans="1:13" x14ac:dyDescent="0.25">
      <c r="A670" s="38"/>
      <c r="B670" s="34" t="s">
        <v>17</v>
      </c>
      <c r="C670" s="34" t="s">
        <v>622</v>
      </c>
      <c r="D670" s="124"/>
      <c r="E670" s="25"/>
      <c r="F670" s="25"/>
      <c r="G670" s="25"/>
      <c r="H670" s="25"/>
      <c r="I670" s="25"/>
      <c r="J670" s="25"/>
      <c r="K670" s="25"/>
      <c r="L670" s="25"/>
    </row>
    <row r="671" spans="1:13" x14ac:dyDescent="0.25">
      <c r="A671" s="38"/>
      <c r="B671" s="34"/>
      <c r="C671" s="34" t="s">
        <v>298</v>
      </c>
      <c r="D671" s="124"/>
      <c r="E671" s="25"/>
      <c r="F671" s="25"/>
      <c r="G671" s="25"/>
      <c r="H671" s="25"/>
      <c r="I671" s="25"/>
      <c r="J671" s="25"/>
      <c r="K671" s="25"/>
      <c r="L671" s="25"/>
    </row>
    <row r="672" spans="1:13" x14ac:dyDescent="0.25">
      <c r="A672" s="38"/>
      <c r="B672" s="34" t="s">
        <v>90</v>
      </c>
      <c r="C672" s="34" t="s">
        <v>622</v>
      </c>
      <c r="D672" s="124"/>
      <c r="E672" s="25"/>
      <c r="F672" s="25"/>
      <c r="G672" s="25"/>
      <c r="H672" s="25"/>
      <c r="I672" s="25"/>
      <c r="J672" s="25"/>
      <c r="K672" s="25"/>
      <c r="L672" s="25"/>
    </row>
    <row r="673" spans="1:20" x14ac:dyDescent="0.25">
      <c r="A673" s="38"/>
      <c r="B673" s="34"/>
      <c r="C673" s="34" t="s">
        <v>298</v>
      </c>
      <c r="D673" s="124"/>
      <c r="E673" s="25"/>
      <c r="F673" s="25"/>
      <c r="G673" s="25"/>
      <c r="H673" s="25"/>
      <c r="I673" s="25"/>
      <c r="J673" s="25"/>
      <c r="K673" s="25"/>
      <c r="L673" s="25"/>
    </row>
    <row r="674" spans="1:20" x14ac:dyDescent="0.25">
      <c r="A674" s="38"/>
      <c r="B674" s="35" t="s">
        <v>613</v>
      </c>
      <c r="C674" s="34"/>
      <c r="D674" s="124"/>
      <c r="E674" s="25"/>
      <c r="F674" s="25"/>
      <c r="G674" s="25"/>
      <c r="H674" s="25"/>
      <c r="I674" s="25"/>
      <c r="J674" s="25"/>
      <c r="K674" s="25"/>
      <c r="L674" s="25"/>
    </row>
    <row r="675" spans="1:20" x14ac:dyDescent="0.25">
      <c r="A675" s="38"/>
      <c r="B675" s="35" t="s">
        <v>614</v>
      </c>
      <c r="C675" s="34"/>
      <c r="D675" s="124"/>
      <c r="E675" s="25"/>
      <c r="F675" s="25"/>
      <c r="G675" s="25"/>
      <c r="H675" s="25"/>
      <c r="I675" s="25"/>
      <c r="J675" s="25"/>
      <c r="K675" s="25"/>
      <c r="L675" s="25"/>
    </row>
    <row r="676" spans="1:20" x14ac:dyDescent="0.25">
      <c r="A676" s="38"/>
      <c r="B676" s="32"/>
      <c r="C676" s="31"/>
      <c r="D676" s="314"/>
      <c r="E676" s="122"/>
      <c r="F676" s="25"/>
      <c r="G676" s="25"/>
      <c r="H676" s="25"/>
      <c r="I676" s="25"/>
      <c r="J676" s="25"/>
      <c r="K676" s="25"/>
      <c r="L676" s="25"/>
      <c r="M676" s="25"/>
    </row>
    <row r="677" spans="1:20" x14ac:dyDescent="0.25">
      <c r="A677" s="38"/>
      <c r="B677" s="32"/>
      <c r="C677" s="31"/>
      <c r="D677" s="314"/>
      <c r="E677" s="122"/>
      <c r="F677" s="25"/>
      <c r="G677" s="25"/>
      <c r="H677" s="25"/>
      <c r="I677" s="25"/>
      <c r="J677" s="25"/>
      <c r="K677" s="25"/>
      <c r="L677" s="25"/>
      <c r="M677" s="25"/>
    </row>
    <row r="678" spans="1:20" x14ac:dyDescent="0.25">
      <c r="A678" s="10" t="s">
        <v>790</v>
      </c>
      <c r="B678" s="78" t="s">
        <v>574</v>
      </c>
      <c r="C678" s="79"/>
      <c r="D678" s="79"/>
      <c r="E678" s="79"/>
      <c r="F678" s="79"/>
      <c r="G678" s="79"/>
      <c r="H678" s="79"/>
      <c r="I678" s="79"/>
      <c r="J678" s="79"/>
      <c r="K678" s="79"/>
      <c r="L678" s="79"/>
      <c r="M678" s="25"/>
      <c r="N678" s="25"/>
      <c r="O678" s="25"/>
      <c r="P678" s="25"/>
      <c r="Q678" s="25"/>
      <c r="R678" s="25"/>
      <c r="S678" s="25"/>
      <c r="T678" s="25"/>
    </row>
    <row r="679" spans="1:20" ht="30" x14ac:dyDescent="0.25">
      <c r="A679" s="25"/>
      <c r="B679" s="81"/>
      <c r="C679" s="264" t="s">
        <v>305</v>
      </c>
      <c r="D679" s="264" t="s">
        <v>306</v>
      </c>
      <c r="E679" s="264" t="s">
        <v>473</v>
      </c>
      <c r="F679" s="264" t="s">
        <v>474</v>
      </c>
      <c r="G679" s="264" t="s">
        <v>475</v>
      </c>
      <c r="H679" s="264" t="s">
        <v>702</v>
      </c>
      <c r="I679" s="264" t="s">
        <v>171</v>
      </c>
      <c r="J679" s="264" t="s">
        <v>31</v>
      </c>
      <c r="K679" s="79"/>
      <c r="L679" s="79"/>
      <c r="M679" s="25"/>
      <c r="N679" s="25"/>
      <c r="O679" s="25"/>
      <c r="P679" s="25"/>
      <c r="Q679" s="25"/>
      <c r="R679" s="25"/>
      <c r="S679" s="25"/>
      <c r="T679" s="25"/>
    </row>
    <row r="680" spans="1:20" x14ac:dyDescent="0.25">
      <c r="A680" s="25"/>
      <c r="B680" s="81" t="s">
        <v>141</v>
      </c>
      <c r="C680" s="311">
        <v>21</v>
      </c>
      <c r="D680" s="311">
        <v>45</v>
      </c>
      <c r="E680" s="311">
        <v>26</v>
      </c>
      <c r="F680" s="311">
        <v>115</v>
      </c>
      <c r="G680" s="311">
        <v>15</v>
      </c>
      <c r="H680" s="311">
        <v>36</v>
      </c>
      <c r="I680" s="311">
        <v>51</v>
      </c>
      <c r="J680" s="311">
        <v>309</v>
      </c>
      <c r="K680" s="79"/>
      <c r="L680" s="79"/>
      <c r="M680" s="25"/>
      <c r="N680" s="25"/>
      <c r="O680" s="25"/>
      <c r="P680" s="25"/>
      <c r="Q680" s="25"/>
      <c r="R680" s="25"/>
      <c r="S680" s="25"/>
      <c r="T680" s="25"/>
    </row>
    <row r="681" spans="1:20" x14ac:dyDescent="0.25">
      <c r="A681" s="25"/>
      <c r="B681" s="81" t="s">
        <v>142</v>
      </c>
      <c r="C681" s="311"/>
      <c r="D681" s="311">
        <v>14</v>
      </c>
      <c r="E681" s="311">
        <v>1</v>
      </c>
      <c r="F681" s="311">
        <v>4</v>
      </c>
      <c r="G681" s="311"/>
      <c r="H681" s="311">
        <v>2</v>
      </c>
      <c r="I681" s="311">
        <v>4</v>
      </c>
      <c r="J681" s="311">
        <v>25</v>
      </c>
      <c r="K681" s="79"/>
      <c r="L681" s="79"/>
      <c r="M681" s="25"/>
      <c r="N681" s="25"/>
      <c r="O681" s="25"/>
      <c r="P681" s="25"/>
      <c r="Q681" s="25"/>
      <c r="R681" s="25"/>
      <c r="S681" s="25"/>
      <c r="T681" s="25"/>
    </row>
    <row r="682" spans="1:20" x14ac:dyDescent="0.25">
      <c r="A682" s="25"/>
      <c r="B682" s="81" t="s">
        <v>143</v>
      </c>
      <c r="C682" s="311"/>
      <c r="D682" s="311"/>
      <c r="E682" s="311"/>
      <c r="F682" s="311"/>
      <c r="G682" s="311"/>
      <c r="H682" s="311"/>
      <c r="I682" s="311"/>
      <c r="J682" s="311">
        <v>0</v>
      </c>
      <c r="K682" s="79"/>
      <c r="L682" s="79"/>
      <c r="M682" s="25"/>
      <c r="N682" s="25"/>
      <c r="O682" s="25"/>
      <c r="P682" s="25"/>
      <c r="Q682" s="25"/>
      <c r="R682" s="25"/>
      <c r="S682" s="25"/>
      <c r="T682" s="25"/>
    </row>
    <row r="683" spans="1:20" x14ac:dyDescent="0.25">
      <c r="A683" s="25"/>
      <c r="B683" s="81" t="s">
        <v>144</v>
      </c>
      <c r="C683" s="311"/>
      <c r="D683" s="311"/>
      <c r="E683" s="311"/>
      <c r="F683" s="311"/>
      <c r="G683" s="311"/>
      <c r="H683" s="311"/>
      <c r="I683" s="311"/>
      <c r="J683" s="311">
        <v>0</v>
      </c>
      <c r="K683" s="79"/>
      <c r="L683" s="79"/>
      <c r="M683" s="25"/>
      <c r="N683" s="25"/>
      <c r="O683" s="25"/>
      <c r="P683" s="25"/>
      <c r="Q683" s="25"/>
      <c r="R683" s="25"/>
      <c r="S683" s="25"/>
      <c r="T683" s="25"/>
    </row>
    <row r="684" spans="1:20" x14ac:dyDescent="0.25">
      <c r="A684" s="25"/>
      <c r="B684" s="81" t="s">
        <v>145</v>
      </c>
      <c r="C684" s="311"/>
      <c r="D684" s="311"/>
      <c r="E684" s="311"/>
      <c r="F684" s="311"/>
      <c r="G684" s="311"/>
      <c r="H684" s="311"/>
      <c r="I684" s="311"/>
      <c r="J684" s="311">
        <v>0</v>
      </c>
      <c r="K684" s="79"/>
      <c r="L684" s="79"/>
      <c r="M684" s="25"/>
      <c r="N684" s="25"/>
      <c r="O684" s="25"/>
      <c r="P684" s="25"/>
      <c r="Q684" s="25"/>
      <c r="R684" s="25"/>
      <c r="S684" s="25"/>
      <c r="T684" s="25"/>
    </row>
    <row r="685" spans="1:20" x14ac:dyDescent="0.25">
      <c r="A685" s="25"/>
      <c r="B685" s="81" t="s">
        <v>146</v>
      </c>
      <c r="C685" s="311"/>
      <c r="D685" s="311"/>
      <c r="E685" s="311"/>
      <c r="F685" s="311"/>
      <c r="G685" s="311"/>
      <c r="H685" s="311"/>
      <c r="I685" s="311"/>
      <c r="J685" s="311">
        <v>0</v>
      </c>
      <c r="K685" s="79"/>
      <c r="L685" s="79"/>
      <c r="M685" s="25"/>
      <c r="N685" s="25"/>
      <c r="O685" s="25"/>
      <c r="P685" s="25"/>
      <c r="Q685" s="25"/>
      <c r="R685" s="25"/>
      <c r="S685" s="25"/>
      <c r="T685" s="25"/>
    </row>
    <row r="686" spans="1:20" x14ac:dyDescent="0.25">
      <c r="A686" s="25"/>
      <c r="B686" s="81" t="s">
        <v>147</v>
      </c>
      <c r="C686" s="311"/>
      <c r="D686" s="311"/>
      <c r="E686" s="311"/>
      <c r="F686" s="311"/>
      <c r="G686" s="311"/>
      <c r="H686" s="311"/>
      <c r="I686" s="311"/>
      <c r="J686" s="311">
        <v>0</v>
      </c>
      <c r="K686" s="79"/>
      <c r="L686" s="79"/>
      <c r="M686" s="25"/>
      <c r="N686" s="25"/>
      <c r="O686" s="25"/>
      <c r="P686" s="25"/>
      <c r="Q686" s="25"/>
      <c r="R686" s="25"/>
      <c r="S686" s="25"/>
      <c r="T686" s="25"/>
    </row>
    <row r="687" spans="1:20" x14ac:dyDescent="0.25">
      <c r="A687" s="25"/>
      <c r="B687" s="81" t="s">
        <v>148</v>
      </c>
      <c r="C687" s="311"/>
      <c r="D687" s="311"/>
      <c r="E687" s="311"/>
      <c r="F687" s="311"/>
      <c r="G687" s="311"/>
      <c r="H687" s="311"/>
      <c r="I687" s="311"/>
      <c r="J687" s="311">
        <v>0</v>
      </c>
      <c r="K687" s="79"/>
      <c r="L687" s="79"/>
      <c r="M687" s="25"/>
      <c r="N687" s="25"/>
      <c r="O687" s="25"/>
      <c r="P687" s="25"/>
      <c r="Q687" s="25"/>
      <c r="R687" s="25"/>
      <c r="S687" s="25"/>
      <c r="T687" s="25"/>
    </row>
    <row r="688" spans="1:20" x14ac:dyDescent="0.25">
      <c r="A688" s="25"/>
      <c r="B688" s="81" t="s">
        <v>31</v>
      </c>
      <c r="C688" s="311">
        <v>21</v>
      </c>
      <c r="D688" s="311">
        <v>59</v>
      </c>
      <c r="E688" s="311">
        <v>27</v>
      </c>
      <c r="F688" s="311">
        <v>119</v>
      </c>
      <c r="G688" s="311">
        <v>15</v>
      </c>
      <c r="H688" s="311">
        <v>38</v>
      </c>
      <c r="I688" s="311">
        <v>55</v>
      </c>
      <c r="J688" s="311">
        <v>334</v>
      </c>
      <c r="K688" s="79"/>
      <c r="L688" s="79"/>
      <c r="M688" s="25"/>
      <c r="N688" s="25"/>
      <c r="O688" s="25"/>
      <c r="P688" s="25"/>
      <c r="Q688" s="25"/>
      <c r="R688" s="25"/>
      <c r="S688" s="25"/>
      <c r="T688" s="25"/>
    </row>
    <row r="689" spans="1:20" x14ac:dyDescent="0.25">
      <c r="A689" s="25"/>
      <c r="B689" s="134"/>
      <c r="C689" s="111"/>
      <c r="D689" s="111"/>
      <c r="E689" s="111"/>
      <c r="F689" s="111"/>
      <c r="G689" s="111"/>
      <c r="H689" s="111"/>
      <c r="I689" s="111"/>
      <c r="J689" s="111"/>
      <c r="K689" s="111"/>
      <c r="L689" s="79"/>
      <c r="M689" s="25"/>
      <c r="N689" s="25"/>
      <c r="O689" s="25"/>
      <c r="P689" s="25"/>
      <c r="Q689" s="25"/>
      <c r="R689" s="25"/>
      <c r="S689" s="25"/>
      <c r="T689" s="25"/>
    </row>
    <row r="690" spans="1:20" x14ac:dyDescent="0.25">
      <c r="A690" s="25"/>
      <c r="B690" s="82"/>
      <c r="C690" s="79"/>
      <c r="D690" s="79"/>
      <c r="E690" s="79"/>
      <c r="F690" s="79"/>
      <c r="G690" s="79"/>
      <c r="H690" s="79"/>
      <c r="I690" s="79"/>
      <c r="J690" s="79"/>
      <c r="K690" s="79"/>
      <c r="L690" s="79"/>
      <c r="M690" s="25"/>
      <c r="N690" s="25"/>
      <c r="O690" s="25"/>
      <c r="P690" s="25"/>
      <c r="Q690" s="25"/>
      <c r="R690" s="25"/>
      <c r="S690" s="25"/>
      <c r="T690" s="25"/>
    </row>
    <row r="691" spans="1:20" x14ac:dyDescent="0.25">
      <c r="A691" s="10" t="s">
        <v>791</v>
      </c>
      <c r="B691" s="78" t="s">
        <v>575</v>
      </c>
      <c r="C691" s="79"/>
      <c r="D691" s="79"/>
      <c r="E691" s="79"/>
      <c r="F691" s="79"/>
      <c r="G691" s="79"/>
      <c r="H691" s="79"/>
      <c r="I691" s="79"/>
      <c r="J691" s="79"/>
      <c r="K691" s="79"/>
      <c r="L691" s="79"/>
      <c r="M691" s="25"/>
      <c r="N691" s="25"/>
      <c r="O691" s="25"/>
      <c r="P691" s="25"/>
      <c r="Q691" s="25"/>
      <c r="R691" s="25"/>
      <c r="S691" s="25"/>
      <c r="T691" s="25"/>
    </row>
    <row r="692" spans="1:20" ht="30" x14ac:dyDescent="0.25">
      <c r="A692" s="25"/>
      <c r="B692" s="81"/>
      <c r="C692" s="264" t="s">
        <v>305</v>
      </c>
      <c r="D692" s="264" t="s">
        <v>306</v>
      </c>
      <c r="E692" s="264" t="s">
        <v>473</v>
      </c>
      <c r="F692" s="264" t="s">
        <v>474</v>
      </c>
      <c r="G692" s="264" t="s">
        <v>475</v>
      </c>
      <c r="H692" s="264" t="s">
        <v>702</v>
      </c>
      <c r="I692" s="264" t="s">
        <v>171</v>
      </c>
      <c r="J692" s="264" t="s">
        <v>31</v>
      </c>
      <c r="K692" s="79"/>
      <c r="L692" s="79"/>
      <c r="M692" s="25"/>
      <c r="N692" s="25"/>
      <c r="O692" s="25"/>
      <c r="P692" s="25"/>
      <c r="Q692" s="25"/>
      <c r="R692" s="25"/>
      <c r="S692" s="25"/>
      <c r="T692" s="25"/>
    </row>
    <row r="693" spans="1:20" x14ac:dyDescent="0.25">
      <c r="A693" s="25"/>
      <c r="B693" s="81" t="s">
        <v>141</v>
      </c>
      <c r="C693" s="327">
        <v>6.2874251497005998E-2</v>
      </c>
      <c r="D693" s="327">
        <v>0.134730538922156</v>
      </c>
      <c r="E693" s="327">
        <v>7.7844311377245498E-2</v>
      </c>
      <c r="F693" s="327">
        <v>0.34431137724550903</v>
      </c>
      <c r="G693" s="327">
        <v>4.4910179640718598E-2</v>
      </c>
      <c r="H693" s="327">
        <v>0.107784431137725</v>
      </c>
      <c r="I693" s="327">
        <v>0.15269461077844299</v>
      </c>
      <c r="J693" s="327">
        <v>0.92514970059880297</v>
      </c>
      <c r="K693" s="79"/>
      <c r="L693" s="79"/>
      <c r="M693" s="25"/>
      <c r="N693" s="25"/>
      <c r="O693" s="25"/>
      <c r="P693" s="25"/>
      <c r="Q693" s="25"/>
      <c r="R693" s="25"/>
      <c r="S693" s="25"/>
      <c r="T693" s="25"/>
    </row>
    <row r="694" spans="1:20" x14ac:dyDescent="0.25">
      <c r="A694" s="25"/>
      <c r="B694" s="81" t="s">
        <v>142</v>
      </c>
      <c r="C694" s="327">
        <v>0</v>
      </c>
      <c r="D694" s="327">
        <v>4.1916167664670698E-2</v>
      </c>
      <c r="E694" s="327">
        <v>2.9940119760479E-3</v>
      </c>
      <c r="F694" s="327">
        <v>1.19760479041916E-2</v>
      </c>
      <c r="G694" s="327">
        <v>0</v>
      </c>
      <c r="H694" s="327">
        <v>5.9880239520958105E-3</v>
      </c>
      <c r="I694" s="327">
        <v>1.19760479041916E-2</v>
      </c>
      <c r="J694" s="327">
        <v>7.4850299401197612E-2</v>
      </c>
      <c r="K694" s="79"/>
      <c r="L694" s="79"/>
      <c r="M694" s="25"/>
      <c r="N694" s="25"/>
      <c r="O694" s="25"/>
      <c r="P694" s="25"/>
      <c r="Q694" s="25"/>
      <c r="R694" s="25"/>
      <c r="S694" s="25"/>
      <c r="T694" s="25"/>
    </row>
    <row r="695" spans="1:20" x14ac:dyDescent="0.25">
      <c r="A695" s="25"/>
      <c r="B695" s="81" t="s">
        <v>143</v>
      </c>
      <c r="C695" s="327">
        <v>0</v>
      </c>
      <c r="D695" s="327">
        <v>0</v>
      </c>
      <c r="E695" s="327">
        <v>0</v>
      </c>
      <c r="F695" s="327">
        <v>0</v>
      </c>
      <c r="G695" s="327">
        <v>0</v>
      </c>
      <c r="H695" s="327">
        <v>0</v>
      </c>
      <c r="I695" s="327">
        <v>0</v>
      </c>
      <c r="J695" s="327">
        <v>0</v>
      </c>
      <c r="K695" s="79"/>
      <c r="L695" s="79"/>
      <c r="M695" s="25"/>
      <c r="N695" s="25"/>
      <c r="O695" s="25"/>
      <c r="P695" s="25"/>
      <c r="Q695" s="25"/>
      <c r="R695" s="25"/>
      <c r="S695" s="25"/>
      <c r="T695" s="25"/>
    </row>
    <row r="696" spans="1:20" x14ac:dyDescent="0.25">
      <c r="A696" s="25"/>
      <c r="B696" s="81" t="s">
        <v>144</v>
      </c>
      <c r="C696" s="327">
        <v>0</v>
      </c>
      <c r="D696" s="327">
        <v>0</v>
      </c>
      <c r="E696" s="327">
        <v>0</v>
      </c>
      <c r="F696" s="327">
        <v>0</v>
      </c>
      <c r="G696" s="327">
        <v>0</v>
      </c>
      <c r="H696" s="327">
        <v>0</v>
      </c>
      <c r="I696" s="327">
        <v>0</v>
      </c>
      <c r="J696" s="327">
        <v>0</v>
      </c>
      <c r="K696" s="79"/>
      <c r="L696" s="79"/>
      <c r="M696" s="25"/>
      <c r="N696" s="25"/>
      <c r="O696" s="25"/>
      <c r="P696" s="25"/>
      <c r="Q696" s="25"/>
      <c r="R696" s="25"/>
      <c r="S696" s="25"/>
      <c r="T696" s="25"/>
    </row>
    <row r="697" spans="1:20" x14ac:dyDescent="0.25">
      <c r="A697" s="25"/>
      <c r="B697" s="81" t="s">
        <v>145</v>
      </c>
      <c r="C697" s="327">
        <v>0</v>
      </c>
      <c r="D697" s="327">
        <v>0</v>
      </c>
      <c r="E697" s="327">
        <v>0</v>
      </c>
      <c r="F697" s="327">
        <v>0</v>
      </c>
      <c r="G697" s="327">
        <v>0</v>
      </c>
      <c r="H697" s="327">
        <v>0</v>
      </c>
      <c r="I697" s="327">
        <v>0</v>
      </c>
      <c r="J697" s="327">
        <v>0</v>
      </c>
      <c r="K697" s="79"/>
      <c r="L697" s="79"/>
      <c r="M697" s="25"/>
      <c r="N697" s="25"/>
      <c r="O697" s="25"/>
      <c r="P697" s="25"/>
      <c r="Q697" s="25"/>
      <c r="R697" s="25"/>
      <c r="S697" s="25"/>
      <c r="T697" s="25"/>
    </row>
    <row r="698" spans="1:20" x14ac:dyDescent="0.25">
      <c r="A698" s="25"/>
      <c r="B698" s="81" t="s">
        <v>146</v>
      </c>
      <c r="C698" s="327">
        <v>0</v>
      </c>
      <c r="D698" s="327">
        <v>0</v>
      </c>
      <c r="E698" s="327">
        <v>0</v>
      </c>
      <c r="F698" s="327">
        <v>0</v>
      </c>
      <c r="G698" s="327">
        <v>0</v>
      </c>
      <c r="H698" s="327">
        <v>0</v>
      </c>
      <c r="I698" s="327">
        <v>0</v>
      </c>
      <c r="J698" s="327">
        <v>0</v>
      </c>
      <c r="K698" s="79"/>
      <c r="L698" s="79"/>
      <c r="M698" s="25"/>
      <c r="N698" s="25"/>
      <c r="O698" s="25"/>
      <c r="P698" s="25"/>
      <c r="Q698" s="25"/>
      <c r="R698" s="25"/>
      <c r="S698" s="25"/>
      <c r="T698" s="25"/>
    </row>
    <row r="699" spans="1:20" x14ac:dyDescent="0.25">
      <c r="A699" s="25"/>
      <c r="B699" s="81" t="s">
        <v>147</v>
      </c>
      <c r="C699" s="327">
        <v>0</v>
      </c>
      <c r="D699" s="327">
        <v>0</v>
      </c>
      <c r="E699" s="327">
        <v>0</v>
      </c>
      <c r="F699" s="327">
        <v>0</v>
      </c>
      <c r="G699" s="327">
        <v>0</v>
      </c>
      <c r="H699" s="327">
        <v>0</v>
      </c>
      <c r="I699" s="327">
        <v>0</v>
      </c>
      <c r="J699" s="327">
        <v>0</v>
      </c>
      <c r="K699" s="79"/>
      <c r="L699" s="79"/>
      <c r="M699" s="25"/>
      <c r="N699" s="25"/>
      <c r="O699" s="25"/>
      <c r="P699" s="25"/>
      <c r="Q699" s="25"/>
      <c r="R699" s="25"/>
      <c r="S699" s="25"/>
      <c r="T699" s="25"/>
    </row>
    <row r="700" spans="1:20" x14ac:dyDescent="0.25">
      <c r="A700" s="25"/>
      <c r="B700" s="81" t="s">
        <v>148</v>
      </c>
      <c r="C700" s="327">
        <v>0</v>
      </c>
      <c r="D700" s="327">
        <v>0</v>
      </c>
      <c r="E700" s="327">
        <v>0</v>
      </c>
      <c r="F700" s="327">
        <v>0</v>
      </c>
      <c r="G700" s="327">
        <v>0</v>
      </c>
      <c r="H700" s="327">
        <v>0</v>
      </c>
      <c r="I700" s="327">
        <v>0</v>
      </c>
      <c r="J700" s="327">
        <v>0</v>
      </c>
      <c r="K700" s="79"/>
      <c r="L700" s="79"/>
      <c r="M700" s="25"/>
      <c r="N700" s="25"/>
      <c r="O700" s="25"/>
      <c r="P700" s="25"/>
      <c r="Q700" s="25"/>
      <c r="R700" s="25"/>
      <c r="S700" s="25"/>
      <c r="T700" s="25"/>
    </row>
    <row r="701" spans="1:20" x14ac:dyDescent="0.25">
      <c r="A701" s="25"/>
      <c r="B701" s="81" t="s">
        <v>31</v>
      </c>
      <c r="C701" s="327">
        <v>6.2874251497005998E-2</v>
      </c>
      <c r="D701" s="327">
        <v>0.17664670658682671</v>
      </c>
      <c r="E701" s="327">
        <v>8.0838323353293398E-2</v>
      </c>
      <c r="F701" s="327">
        <v>0.35628742514970063</v>
      </c>
      <c r="G701" s="327">
        <v>4.4910179640718598E-2</v>
      </c>
      <c r="H701" s="327">
        <v>0.11377245508982081</v>
      </c>
      <c r="I701" s="327">
        <v>0.16467065868263461</v>
      </c>
      <c r="J701" s="327">
        <v>1.0000000000000007</v>
      </c>
      <c r="K701" s="79"/>
      <c r="L701" s="79"/>
      <c r="M701" s="25"/>
      <c r="N701" s="25"/>
      <c r="O701" s="25"/>
      <c r="P701" s="25"/>
      <c r="Q701" s="25"/>
      <c r="R701" s="25"/>
      <c r="S701" s="25"/>
      <c r="T701" s="25"/>
    </row>
    <row r="702" spans="1:20" x14ac:dyDescent="0.25">
      <c r="A702" s="25"/>
      <c r="B702" s="134"/>
      <c r="C702" s="111"/>
      <c r="D702" s="111"/>
      <c r="E702" s="111"/>
      <c r="F702" s="111"/>
      <c r="G702" s="111"/>
      <c r="H702" s="111"/>
      <c r="I702" s="136"/>
      <c r="J702" s="136"/>
      <c r="K702" s="135"/>
      <c r="L702" s="79"/>
      <c r="M702" s="25"/>
      <c r="N702" s="25"/>
      <c r="O702" s="25"/>
      <c r="P702" s="25"/>
      <c r="Q702" s="25"/>
      <c r="R702" s="25"/>
      <c r="S702" s="25"/>
      <c r="T702" s="25"/>
    </row>
    <row r="703" spans="1:20" x14ac:dyDescent="0.25">
      <c r="A703" s="25"/>
      <c r="B703" s="82"/>
      <c r="C703" s="79"/>
      <c r="E703" s="79"/>
      <c r="F703" s="79"/>
      <c r="G703" s="79"/>
      <c r="H703" s="79"/>
      <c r="I703" s="79"/>
      <c r="J703" s="79"/>
      <c r="K703" s="79"/>
      <c r="L703" s="79"/>
      <c r="M703" s="25"/>
      <c r="N703" s="25"/>
      <c r="O703" s="25"/>
      <c r="P703" s="25"/>
      <c r="Q703" s="25"/>
      <c r="R703" s="25"/>
      <c r="S703" s="25"/>
      <c r="T703" s="25"/>
    </row>
    <row r="704" spans="1:20" x14ac:dyDescent="0.25">
      <c r="A704" s="10" t="s">
        <v>792</v>
      </c>
      <c r="B704" s="78" t="s">
        <v>576</v>
      </c>
      <c r="C704" s="79"/>
      <c r="D704" s="79"/>
      <c r="E704" s="79"/>
      <c r="F704" s="79"/>
      <c r="G704" s="79"/>
      <c r="H704" s="79"/>
      <c r="I704" s="79"/>
      <c r="J704" s="79"/>
      <c r="K704" s="79"/>
      <c r="L704" s="79"/>
      <c r="M704" s="25"/>
      <c r="N704" s="25"/>
      <c r="O704" s="25"/>
      <c r="P704" s="25"/>
      <c r="Q704" s="25"/>
      <c r="R704" s="25"/>
      <c r="S704" s="25"/>
      <c r="T704" s="25"/>
    </row>
    <row r="705" spans="1:20" ht="30" x14ac:dyDescent="0.25">
      <c r="A705" s="25"/>
      <c r="B705" s="81"/>
      <c r="C705" s="264" t="s">
        <v>305</v>
      </c>
      <c r="D705" s="264" t="s">
        <v>306</v>
      </c>
      <c r="E705" s="264" t="s">
        <v>473</v>
      </c>
      <c r="F705" s="264" t="s">
        <v>474</v>
      </c>
      <c r="G705" s="264" t="s">
        <v>475</v>
      </c>
      <c r="H705" s="264" t="s">
        <v>702</v>
      </c>
      <c r="I705" s="264" t="s">
        <v>171</v>
      </c>
      <c r="J705" s="264" t="s">
        <v>31</v>
      </c>
      <c r="K705" s="79"/>
      <c r="L705" s="79"/>
      <c r="M705" s="25"/>
      <c r="N705" s="25"/>
      <c r="O705" s="25"/>
      <c r="P705" s="25"/>
      <c r="Q705" s="25"/>
      <c r="R705" s="25"/>
      <c r="S705" s="25"/>
      <c r="T705" s="25"/>
    </row>
    <row r="706" spans="1:20" x14ac:dyDescent="0.25">
      <c r="A706" s="25"/>
      <c r="B706" s="81" t="s">
        <v>141</v>
      </c>
      <c r="C706" s="311">
        <v>4</v>
      </c>
      <c r="D706" s="311">
        <v>5</v>
      </c>
      <c r="E706" s="311">
        <v>2</v>
      </c>
      <c r="F706" s="311">
        <v>4</v>
      </c>
      <c r="G706" s="311">
        <v>3</v>
      </c>
      <c r="H706" s="311">
        <v>2</v>
      </c>
      <c r="I706" s="311">
        <v>2</v>
      </c>
      <c r="J706" s="311">
        <v>22</v>
      </c>
      <c r="K706" s="79"/>
      <c r="L706" s="79"/>
      <c r="M706" s="25"/>
      <c r="N706" s="25"/>
      <c r="O706" s="25"/>
      <c r="P706" s="25"/>
      <c r="Q706" s="25"/>
      <c r="R706" s="25"/>
      <c r="S706" s="25"/>
      <c r="T706" s="25"/>
    </row>
    <row r="707" spans="1:20" x14ac:dyDescent="0.25">
      <c r="A707" s="25"/>
      <c r="B707" s="81" t="s">
        <v>142</v>
      </c>
      <c r="C707" s="311"/>
      <c r="D707" s="311">
        <v>4</v>
      </c>
      <c r="E707" s="311"/>
      <c r="F707" s="311"/>
      <c r="G707" s="311"/>
      <c r="H707" s="311"/>
      <c r="I707" s="311">
        <v>1</v>
      </c>
      <c r="J707" s="311">
        <v>5</v>
      </c>
      <c r="K707" s="79"/>
      <c r="L707" s="79"/>
      <c r="M707" s="25"/>
      <c r="N707" s="25"/>
      <c r="O707" s="25"/>
      <c r="P707" s="25"/>
      <c r="Q707" s="25"/>
      <c r="R707" s="25"/>
      <c r="S707" s="25"/>
      <c r="T707" s="25"/>
    </row>
    <row r="708" spans="1:20" x14ac:dyDescent="0.25">
      <c r="A708" s="25"/>
      <c r="B708" s="81" t="s">
        <v>143</v>
      </c>
      <c r="C708" s="311"/>
      <c r="D708" s="311"/>
      <c r="E708" s="311"/>
      <c r="F708" s="311"/>
      <c r="G708" s="311"/>
      <c r="H708" s="311"/>
      <c r="I708" s="311"/>
      <c r="J708" s="311">
        <v>0</v>
      </c>
      <c r="K708" s="79"/>
      <c r="L708" s="79"/>
      <c r="M708" s="25"/>
      <c r="N708" s="25"/>
      <c r="O708" s="25"/>
      <c r="P708" s="25"/>
      <c r="Q708" s="25"/>
      <c r="R708" s="25"/>
      <c r="S708" s="25"/>
      <c r="T708" s="25"/>
    </row>
    <row r="709" spans="1:20" x14ac:dyDescent="0.25">
      <c r="A709" s="25"/>
      <c r="B709" s="81" t="s">
        <v>144</v>
      </c>
      <c r="C709" s="311"/>
      <c r="D709" s="311"/>
      <c r="E709" s="311"/>
      <c r="F709" s="311"/>
      <c r="G709" s="311"/>
      <c r="H709" s="311"/>
      <c r="I709" s="311"/>
      <c r="J709" s="311">
        <v>0</v>
      </c>
      <c r="K709" s="79"/>
      <c r="L709" s="79"/>
      <c r="M709" s="25"/>
      <c r="N709" s="25"/>
      <c r="O709" s="25"/>
      <c r="P709" s="25"/>
      <c r="Q709" s="25"/>
      <c r="R709" s="25"/>
      <c r="S709" s="25"/>
      <c r="T709" s="25"/>
    </row>
    <row r="710" spans="1:20" x14ac:dyDescent="0.25">
      <c r="A710" s="25"/>
      <c r="B710" s="81" t="s">
        <v>145</v>
      </c>
      <c r="C710" s="311"/>
      <c r="D710" s="311"/>
      <c r="E710" s="311"/>
      <c r="F710" s="311"/>
      <c r="G710" s="311"/>
      <c r="H710" s="311"/>
      <c r="I710" s="311"/>
      <c r="J710" s="311">
        <v>0</v>
      </c>
      <c r="K710" s="79"/>
      <c r="L710" s="79"/>
      <c r="M710" s="25"/>
      <c r="N710" s="25"/>
      <c r="O710" s="25"/>
      <c r="P710" s="25"/>
      <c r="Q710" s="25"/>
      <c r="R710" s="25"/>
      <c r="S710" s="25"/>
      <c r="T710" s="25"/>
    </row>
    <row r="711" spans="1:20" x14ac:dyDescent="0.25">
      <c r="A711" s="25"/>
      <c r="B711" s="81" t="s">
        <v>146</v>
      </c>
      <c r="C711" s="311"/>
      <c r="D711" s="311"/>
      <c r="E711" s="311"/>
      <c r="F711" s="311"/>
      <c r="G711" s="311"/>
      <c r="H711" s="311"/>
      <c r="I711" s="311"/>
      <c r="J711" s="311">
        <v>0</v>
      </c>
      <c r="K711" s="79"/>
      <c r="L711" s="79"/>
      <c r="M711" s="25"/>
      <c r="N711" s="25"/>
      <c r="O711" s="25"/>
      <c r="P711" s="25"/>
      <c r="Q711" s="25"/>
      <c r="R711" s="25"/>
      <c r="S711" s="25"/>
      <c r="T711" s="25"/>
    </row>
    <row r="712" spans="1:20" x14ac:dyDescent="0.25">
      <c r="A712" s="25"/>
      <c r="B712" s="81" t="s">
        <v>147</v>
      </c>
      <c r="C712" s="311"/>
      <c r="D712" s="311"/>
      <c r="E712" s="311"/>
      <c r="F712" s="311"/>
      <c r="G712" s="311"/>
      <c r="H712" s="311"/>
      <c r="I712" s="311"/>
      <c r="J712" s="311">
        <v>0</v>
      </c>
      <c r="K712" s="79"/>
      <c r="L712" s="79"/>
      <c r="M712" s="25"/>
      <c r="N712" s="25"/>
      <c r="O712" s="25"/>
      <c r="P712" s="25"/>
      <c r="Q712" s="25"/>
      <c r="R712" s="25"/>
      <c r="S712" s="25"/>
      <c r="T712" s="25"/>
    </row>
    <row r="713" spans="1:20" x14ac:dyDescent="0.25">
      <c r="A713" s="25"/>
      <c r="B713" s="81" t="s">
        <v>148</v>
      </c>
      <c r="C713" s="311"/>
      <c r="D713" s="311"/>
      <c r="E713" s="311"/>
      <c r="F713" s="311"/>
      <c r="G713" s="311"/>
      <c r="H713" s="311"/>
      <c r="I713" s="311"/>
      <c r="J713" s="311">
        <v>0</v>
      </c>
      <c r="K713" s="79"/>
      <c r="L713" s="79"/>
      <c r="M713" s="25"/>
      <c r="N713" s="25"/>
      <c r="O713" s="25"/>
      <c r="P713" s="25"/>
      <c r="Q713" s="25"/>
      <c r="R713" s="25"/>
      <c r="S713" s="25"/>
      <c r="T713" s="25"/>
    </row>
    <row r="714" spans="1:20" x14ac:dyDescent="0.25">
      <c r="A714" s="25"/>
      <c r="B714" s="81" t="s">
        <v>31</v>
      </c>
      <c r="C714" s="311">
        <v>4</v>
      </c>
      <c r="D714" s="311">
        <v>9</v>
      </c>
      <c r="E714" s="311">
        <v>2</v>
      </c>
      <c r="F714" s="311">
        <v>4</v>
      </c>
      <c r="G714" s="311">
        <v>3</v>
      </c>
      <c r="H714" s="311">
        <v>2</v>
      </c>
      <c r="I714" s="311">
        <v>3</v>
      </c>
      <c r="J714" s="311">
        <v>27</v>
      </c>
      <c r="K714" s="79"/>
      <c r="L714" s="79"/>
      <c r="M714" s="25"/>
      <c r="N714" s="25"/>
      <c r="O714" s="25"/>
      <c r="P714" s="25"/>
      <c r="Q714" s="25"/>
      <c r="R714" s="25"/>
      <c r="S714" s="25"/>
      <c r="T714" s="25"/>
    </row>
    <row r="715" spans="1:20" x14ac:dyDescent="0.25">
      <c r="A715" s="25"/>
      <c r="B715" s="134"/>
      <c r="C715" s="111"/>
      <c r="D715" s="111"/>
      <c r="E715" s="111"/>
      <c r="F715" s="111"/>
      <c r="G715" s="111"/>
      <c r="H715" s="111"/>
      <c r="I715" s="111"/>
      <c r="J715" s="111"/>
      <c r="K715" s="79"/>
      <c r="L715" s="79"/>
      <c r="M715" s="25"/>
      <c r="N715" s="25"/>
      <c r="O715" s="25"/>
      <c r="P715" s="25"/>
      <c r="Q715" s="25"/>
      <c r="R715" s="25"/>
      <c r="S715" s="25"/>
      <c r="T715" s="25"/>
    </row>
    <row r="716" spans="1:20" x14ac:dyDescent="0.25">
      <c r="A716" s="25"/>
      <c r="B716" s="82"/>
      <c r="C716" s="79"/>
      <c r="D716" s="79"/>
      <c r="E716" s="79"/>
      <c r="F716" s="79"/>
      <c r="G716" s="79"/>
      <c r="H716" s="79"/>
      <c r="I716" s="79"/>
      <c r="J716" s="79"/>
      <c r="K716" s="79"/>
      <c r="L716" s="79"/>
      <c r="M716" s="25"/>
      <c r="N716" s="25"/>
      <c r="O716" s="25"/>
      <c r="P716" s="25"/>
      <c r="Q716" s="25"/>
      <c r="R716" s="25"/>
      <c r="S716" s="25"/>
      <c r="T716" s="25"/>
    </row>
    <row r="717" spans="1:20" x14ac:dyDescent="0.25">
      <c r="A717" s="10" t="s">
        <v>793</v>
      </c>
      <c r="B717" s="78" t="s">
        <v>577</v>
      </c>
      <c r="C717" s="79"/>
      <c r="D717" s="79"/>
      <c r="E717" s="79"/>
      <c r="F717" s="79"/>
      <c r="G717" s="79"/>
      <c r="H717" s="79"/>
      <c r="I717" s="79"/>
      <c r="J717" s="79"/>
      <c r="K717" s="79"/>
      <c r="L717" s="79"/>
      <c r="M717" s="25"/>
      <c r="N717" s="25"/>
      <c r="O717" s="25"/>
      <c r="P717" s="25"/>
      <c r="Q717" s="25"/>
      <c r="R717" s="25"/>
      <c r="S717" s="25"/>
      <c r="T717" s="25"/>
    </row>
    <row r="718" spans="1:20" ht="30" x14ac:dyDescent="0.25">
      <c r="A718" s="25"/>
      <c r="B718" s="81"/>
      <c r="C718" s="264" t="s">
        <v>305</v>
      </c>
      <c r="D718" s="264" t="s">
        <v>306</v>
      </c>
      <c r="E718" s="264" t="s">
        <v>473</v>
      </c>
      <c r="F718" s="264" t="s">
        <v>474</v>
      </c>
      <c r="G718" s="264" t="s">
        <v>475</v>
      </c>
      <c r="H718" s="264" t="s">
        <v>702</v>
      </c>
      <c r="I718" s="264" t="s">
        <v>171</v>
      </c>
      <c r="J718" s="264" t="s">
        <v>31</v>
      </c>
      <c r="K718" s="79"/>
      <c r="L718" s="79"/>
      <c r="M718" s="25"/>
      <c r="N718" s="25"/>
      <c r="O718" s="25"/>
      <c r="P718" s="25"/>
      <c r="Q718" s="25"/>
      <c r="R718" s="25"/>
      <c r="S718" s="25"/>
      <c r="T718" s="25"/>
    </row>
    <row r="719" spans="1:20" x14ac:dyDescent="0.25">
      <c r="A719" s="25"/>
      <c r="B719" s="81" t="s">
        <v>141</v>
      </c>
      <c r="C719" s="327">
        <v>0.148148148148148</v>
      </c>
      <c r="D719" s="327">
        <v>0.18518518518518501</v>
      </c>
      <c r="E719" s="327">
        <v>7.4074074074074098E-2</v>
      </c>
      <c r="F719" s="327">
        <v>0.148148148148148</v>
      </c>
      <c r="G719" s="327">
        <v>0.11111111111111099</v>
      </c>
      <c r="H719" s="327">
        <v>7.4074074074074098E-2</v>
      </c>
      <c r="I719" s="327">
        <v>7.4074074074074098E-2</v>
      </c>
      <c r="J719" s="327">
        <v>0.81481481481481421</v>
      </c>
      <c r="K719" s="79"/>
      <c r="L719" s="79"/>
      <c r="M719" s="25"/>
      <c r="N719" s="25"/>
      <c r="O719" s="25"/>
      <c r="P719" s="25"/>
      <c r="Q719" s="25"/>
      <c r="R719" s="25"/>
      <c r="S719" s="25"/>
      <c r="T719" s="25"/>
    </row>
    <row r="720" spans="1:20" x14ac:dyDescent="0.25">
      <c r="A720" s="25"/>
      <c r="B720" s="81" t="s">
        <v>142</v>
      </c>
      <c r="C720" s="327">
        <v>0</v>
      </c>
      <c r="D720" s="327">
        <v>0.148148148148148</v>
      </c>
      <c r="E720" s="327">
        <v>0</v>
      </c>
      <c r="F720" s="327">
        <v>0</v>
      </c>
      <c r="G720" s="327">
        <v>0</v>
      </c>
      <c r="H720" s="327">
        <v>0</v>
      </c>
      <c r="I720" s="327">
        <v>3.7037037037037E-2</v>
      </c>
      <c r="J720" s="327">
        <v>0.18518518518518501</v>
      </c>
      <c r="K720" s="79"/>
      <c r="L720" s="79"/>
      <c r="M720" s="25"/>
      <c r="N720" s="25"/>
      <c r="O720" s="25"/>
      <c r="P720" s="25"/>
      <c r="Q720" s="25"/>
      <c r="R720" s="25"/>
      <c r="S720" s="25"/>
      <c r="T720" s="25"/>
    </row>
    <row r="721" spans="1:20" x14ac:dyDescent="0.25">
      <c r="A721" s="25"/>
      <c r="B721" s="81" t="s">
        <v>143</v>
      </c>
      <c r="C721" s="327">
        <v>0</v>
      </c>
      <c r="D721" s="327">
        <v>0</v>
      </c>
      <c r="E721" s="327">
        <v>0</v>
      </c>
      <c r="F721" s="327">
        <v>0</v>
      </c>
      <c r="G721" s="327">
        <v>0</v>
      </c>
      <c r="H721" s="327">
        <v>0</v>
      </c>
      <c r="I721" s="327">
        <v>0</v>
      </c>
      <c r="J721" s="327">
        <v>0</v>
      </c>
      <c r="K721" s="79"/>
      <c r="L721" s="79"/>
      <c r="M721" s="25"/>
      <c r="N721" s="25"/>
      <c r="O721" s="25"/>
      <c r="P721" s="25"/>
      <c r="Q721" s="25"/>
      <c r="R721" s="25"/>
      <c r="S721" s="25"/>
      <c r="T721" s="25"/>
    </row>
    <row r="722" spans="1:20" x14ac:dyDescent="0.25">
      <c r="A722" s="25"/>
      <c r="B722" s="81" t="s">
        <v>144</v>
      </c>
      <c r="C722" s="327">
        <v>0</v>
      </c>
      <c r="D722" s="327">
        <v>0</v>
      </c>
      <c r="E722" s="327">
        <v>0</v>
      </c>
      <c r="F722" s="327">
        <v>0</v>
      </c>
      <c r="G722" s="327">
        <v>0</v>
      </c>
      <c r="H722" s="327">
        <v>0</v>
      </c>
      <c r="I722" s="327">
        <v>0</v>
      </c>
      <c r="J722" s="327">
        <v>0</v>
      </c>
      <c r="K722" s="79"/>
      <c r="L722" s="79"/>
      <c r="M722" s="25"/>
      <c r="N722" s="25"/>
      <c r="O722" s="25"/>
      <c r="P722" s="25"/>
      <c r="Q722" s="25"/>
      <c r="R722" s="25"/>
      <c r="S722" s="25"/>
      <c r="T722" s="25"/>
    </row>
    <row r="723" spans="1:20" x14ac:dyDescent="0.25">
      <c r="A723" s="25"/>
      <c r="B723" s="81" t="s">
        <v>145</v>
      </c>
      <c r="C723" s="327">
        <v>0</v>
      </c>
      <c r="D723" s="327">
        <v>0</v>
      </c>
      <c r="E723" s="327">
        <v>0</v>
      </c>
      <c r="F723" s="327">
        <v>0</v>
      </c>
      <c r="G723" s="327">
        <v>0</v>
      </c>
      <c r="H723" s="327">
        <v>0</v>
      </c>
      <c r="I723" s="327">
        <v>0</v>
      </c>
      <c r="J723" s="327">
        <v>0</v>
      </c>
      <c r="K723" s="79"/>
      <c r="L723" s="79"/>
      <c r="M723" s="25"/>
      <c r="N723" s="25"/>
      <c r="O723" s="25"/>
      <c r="P723" s="25"/>
      <c r="Q723" s="25"/>
      <c r="R723" s="25"/>
      <c r="S723" s="25"/>
      <c r="T723" s="25"/>
    </row>
    <row r="724" spans="1:20" x14ac:dyDescent="0.25">
      <c r="A724" s="25"/>
      <c r="B724" s="81" t="s">
        <v>146</v>
      </c>
      <c r="C724" s="327">
        <v>0</v>
      </c>
      <c r="D724" s="327">
        <v>0</v>
      </c>
      <c r="E724" s="327">
        <v>0</v>
      </c>
      <c r="F724" s="327">
        <v>0</v>
      </c>
      <c r="G724" s="327">
        <v>0</v>
      </c>
      <c r="H724" s="327">
        <v>0</v>
      </c>
      <c r="I724" s="327">
        <v>0</v>
      </c>
      <c r="J724" s="327">
        <v>0</v>
      </c>
      <c r="K724" s="79"/>
      <c r="L724" s="79"/>
      <c r="M724" s="25" t="s">
        <v>58</v>
      </c>
      <c r="N724" s="25"/>
      <c r="O724" s="25"/>
      <c r="P724" s="25"/>
      <c r="Q724" s="25"/>
      <c r="R724" s="25"/>
      <c r="S724" s="25"/>
      <c r="T724" s="25"/>
    </row>
    <row r="725" spans="1:20" x14ac:dyDescent="0.25">
      <c r="A725" s="25"/>
      <c r="B725" s="81" t="s">
        <v>147</v>
      </c>
      <c r="C725" s="327">
        <v>0</v>
      </c>
      <c r="D725" s="327">
        <v>0</v>
      </c>
      <c r="E725" s="327">
        <v>0</v>
      </c>
      <c r="F725" s="327">
        <v>0</v>
      </c>
      <c r="G725" s="327">
        <v>0</v>
      </c>
      <c r="H725" s="327">
        <v>0</v>
      </c>
      <c r="I725" s="327">
        <v>0</v>
      </c>
      <c r="J725" s="327">
        <v>0</v>
      </c>
      <c r="K725" s="79"/>
      <c r="L725" s="79"/>
      <c r="M725" s="25"/>
      <c r="N725" s="25"/>
      <c r="O725" s="25"/>
      <c r="P725" s="25"/>
      <c r="Q725" s="25"/>
      <c r="R725" s="25"/>
      <c r="S725" s="25"/>
      <c r="T725" s="25"/>
    </row>
    <row r="726" spans="1:20" x14ac:dyDescent="0.25">
      <c r="A726" s="25"/>
      <c r="B726" s="81" t="s">
        <v>148</v>
      </c>
      <c r="C726" s="327">
        <v>0</v>
      </c>
      <c r="D726" s="327">
        <v>0</v>
      </c>
      <c r="E726" s="327">
        <v>0</v>
      </c>
      <c r="F726" s="327">
        <v>0</v>
      </c>
      <c r="G726" s="327">
        <v>0</v>
      </c>
      <c r="H726" s="327">
        <v>0</v>
      </c>
      <c r="I726" s="327">
        <v>0</v>
      </c>
      <c r="J726" s="327">
        <v>0</v>
      </c>
      <c r="K726" s="79"/>
      <c r="L726" s="79"/>
      <c r="M726" s="25"/>
      <c r="N726" s="25"/>
      <c r="O726" s="25"/>
      <c r="P726" s="25"/>
      <c r="Q726" s="25"/>
      <c r="R726" s="25"/>
      <c r="S726" s="25"/>
      <c r="T726" s="25"/>
    </row>
    <row r="727" spans="1:20" x14ac:dyDescent="0.25">
      <c r="A727" s="25"/>
      <c r="B727" s="81" t="s">
        <v>31</v>
      </c>
      <c r="C727" s="327">
        <v>0.148148148148148</v>
      </c>
      <c r="D727" s="327">
        <v>0.33333333333333298</v>
      </c>
      <c r="E727" s="327">
        <v>7.4074074074074098E-2</v>
      </c>
      <c r="F727" s="327">
        <v>0.148148148148148</v>
      </c>
      <c r="G727" s="327">
        <v>0.11111111111111099</v>
      </c>
      <c r="H727" s="327">
        <v>7.4074074074074098E-2</v>
      </c>
      <c r="I727" s="327">
        <v>0.1111111111111111</v>
      </c>
      <c r="J727" s="327">
        <v>0.99999999999999933</v>
      </c>
      <c r="K727" s="79"/>
      <c r="L727" s="79"/>
      <c r="M727" s="25"/>
      <c r="N727" s="25"/>
      <c r="O727" s="25"/>
      <c r="P727" s="25"/>
      <c r="Q727" s="25"/>
      <c r="R727" s="25"/>
      <c r="S727" s="25"/>
      <c r="T727" s="25"/>
    </row>
    <row r="728" spans="1:20" x14ac:dyDescent="0.25">
      <c r="A728" s="25"/>
      <c r="B728" s="134"/>
      <c r="C728" s="111"/>
      <c r="D728" s="111"/>
      <c r="E728" s="111"/>
      <c r="F728" s="111"/>
      <c r="G728" s="111"/>
      <c r="H728" s="106"/>
      <c r="I728" s="106"/>
      <c r="J728" s="111"/>
      <c r="K728" s="79"/>
      <c r="L728" s="79"/>
      <c r="M728" s="25"/>
      <c r="N728" s="25"/>
      <c r="O728" s="25"/>
      <c r="P728" s="25"/>
      <c r="Q728" s="25"/>
      <c r="R728" s="25"/>
      <c r="S728" s="25"/>
      <c r="T728" s="25"/>
    </row>
    <row r="729" spans="1:20" x14ac:dyDescent="0.25">
      <c r="A729" s="25"/>
      <c r="B729" s="82"/>
      <c r="C729" s="79"/>
      <c r="D729" s="79"/>
      <c r="E729" s="79"/>
      <c r="F729" s="79"/>
      <c r="G729" s="79"/>
      <c r="H729" s="79"/>
      <c r="I729" s="79"/>
      <c r="J729" s="79"/>
      <c r="K729" s="79"/>
      <c r="L729" s="79"/>
      <c r="M729" s="25"/>
      <c r="N729" s="25"/>
      <c r="O729" s="25"/>
      <c r="P729" s="25"/>
      <c r="Q729" s="25"/>
      <c r="R729" s="25"/>
      <c r="S729" s="25"/>
      <c r="T729" s="25"/>
    </row>
    <row r="730" spans="1:20" x14ac:dyDescent="0.25">
      <c r="A730" s="10" t="s">
        <v>794</v>
      </c>
      <c r="B730" s="78" t="s">
        <v>578</v>
      </c>
      <c r="C730" s="79"/>
      <c r="D730" s="79"/>
      <c r="E730" s="79"/>
      <c r="F730" s="79"/>
      <c r="G730" s="79"/>
      <c r="H730" s="79"/>
      <c r="I730" s="79"/>
      <c r="J730" s="79"/>
      <c r="K730" s="79"/>
      <c r="L730" s="79"/>
      <c r="M730" s="25"/>
      <c r="N730" s="25"/>
      <c r="O730" s="25"/>
      <c r="P730" s="25"/>
      <c r="Q730" s="25"/>
      <c r="R730" s="25"/>
      <c r="S730" s="25"/>
      <c r="T730" s="25"/>
    </row>
    <row r="731" spans="1:20" ht="30" x14ac:dyDescent="0.25">
      <c r="A731" s="25"/>
      <c r="B731" s="81"/>
      <c r="C731" s="264" t="s">
        <v>305</v>
      </c>
      <c r="D731" s="264" t="s">
        <v>306</v>
      </c>
      <c r="E731" s="264" t="s">
        <v>473</v>
      </c>
      <c r="F731" s="264" t="s">
        <v>474</v>
      </c>
      <c r="G731" s="264" t="s">
        <v>475</v>
      </c>
      <c r="H731" s="264" t="s">
        <v>702</v>
      </c>
      <c r="I731" s="264" t="s">
        <v>171</v>
      </c>
      <c r="J731" s="264" t="s">
        <v>31</v>
      </c>
      <c r="K731" s="79"/>
      <c r="L731" s="79"/>
      <c r="M731" s="25"/>
      <c r="N731" s="25"/>
      <c r="O731" s="25"/>
      <c r="P731" s="25"/>
      <c r="Q731" s="25"/>
      <c r="R731" s="25"/>
      <c r="S731" s="25"/>
      <c r="T731" s="25"/>
    </row>
    <row r="732" spans="1:20" x14ac:dyDescent="0.25">
      <c r="A732" s="25"/>
      <c r="B732" s="81" t="s">
        <v>141</v>
      </c>
      <c r="C732" s="100">
        <v>5.0082240000000002</v>
      </c>
      <c r="D732" s="100">
        <v>12.52056</v>
      </c>
      <c r="E732" s="100">
        <v>6.677632</v>
      </c>
      <c r="F732" s="100">
        <v>30.258019999999998</v>
      </c>
      <c r="G732" s="100">
        <v>4.5908720000000001</v>
      </c>
      <c r="H732" s="100">
        <v>8.5557160000000003</v>
      </c>
      <c r="I732" s="100">
        <v>14.60732</v>
      </c>
      <c r="J732" s="100">
        <v>82.218344000000002</v>
      </c>
      <c r="K732" s="79"/>
      <c r="L732" s="79"/>
      <c r="M732" s="25"/>
      <c r="N732" s="25"/>
      <c r="O732" s="25"/>
      <c r="P732" s="25"/>
      <c r="Q732" s="25"/>
      <c r="R732" s="25"/>
      <c r="S732" s="25"/>
      <c r="T732" s="25"/>
    </row>
    <row r="733" spans="1:20" x14ac:dyDescent="0.25">
      <c r="A733" s="25"/>
      <c r="B733" s="81" t="s">
        <v>142</v>
      </c>
      <c r="C733" s="100"/>
      <c r="D733" s="100">
        <v>8.7643920000000008</v>
      </c>
      <c r="E733" s="100">
        <v>0.62602800000000003</v>
      </c>
      <c r="F733" s="100">
        <v>2.5041120000000001</v>
      </c>
      <c r="G733" s="100"/>
      <c r="H733" s="100">
        <v>1.2520560000000001</v>
      </c>
      <c r="I733" s="100">
        <v>2.5041120000000001</v>
      </c>
      <c r="J733" s="100">
        <v>15.650700000000001</v>
      </c>
      <c r="K733" s="79"/>
      <c r="L733" s="79"/>
      <c r="M733" s="25"/>
      <c r="N733" s="25"/>
      <c r="O733" s="25"/>
      <c r="P733" s="25"/>
      <c r="Q733" s="25"/>
      <c r="R733" s="25"/>
      <c r="S733" s="25"/>
      <c r="T733" s="25"/>
    </row>
    <row r="734" spans="1:20" x14ac:dyDescent="0.25">
      <c r="A734" s="25"/>
      <c r="B734" s="81" t="s">
        <v>143</v>
      </c>
      <c r="C734" s="100"/>
      <c r="D734" s="100"/>
      <c r="E734" s="100"/>
      <c r="F734" s="100"/>
      <c r="G734" s="100"/>
      <c r="H734" s="100"/>
      <c r="I734" s="100"/>
      <c r="J734" s="100">
        <v>0</v>
      </c>
      <c r="K734" s="79"/>
      <c r="L734" s="79"/>
      <c r="M734" s="25"/>
      <c r="N734" s="25"/>
      <c r="O734" s="25"/>
      <c r="P734" s="25"/>
      <c r="Q734" s="25"/>
      <c r="R734" s="25"/>
      <c r="S734" s="25"/>
      <c r="T734" s="25"/>
    </row>
    <row r="735" spans="1:20" x14ac:dyDescent="0.25">
      <c r="A735" s="25"/>
      <c r="B735" s="81" t="s">
        <v>144</v>
      </c>
      <c r="C735" s="100"/>
      <c r="D735" s="100"/>
      <c r="E735" s="100"/>
      <c r="F735" s="100"/>
      <c r="G735" s="100"/>
      <c r="H735" s="100"/>
      <c r="I735" s="100"/>
      <c r="J735" s="100">
        <v>0</v>
      </c>
      <c r="K735" s="79"/>
      <c r="L735" s="79"/>
      <c r="M735" s="25"/>
      <c r="N735" s="25"/>
      <c r="O735" s="25"/>
      <c r="P735" s="25"/>
      <c r="Q735" s="25"/>
      <c r="R735" s="25"/>
      <c r="S735" s="25"/>
      <c r="T735" s="25"/>
    </row>
    <row r="736" spans="1:20" x14ac:dyDescent="0.25">
      <c r="A736" s="25"/>
      <c r="B736" s="81" t="s">
        <v>145</v>
      </c>
      <c r="C736" s="100"/>
      <c r="D736" s="100"/>
      <c r="E736" s="100"/>
      <c r="F736" s="100"/>
      <c r="G736" s="100"/>
      <c r="H736" s="100"/>
      <c r="I736" s="100"/>
      <c r="J736" s="100">
        <v>0</v>
      </c>
      <c r="K736" s="79"/>
      <c r="L736" s="79"/>
      <c r="M736" s="25"/>
      <c r="N736" s="25"/>
      <c r="O736" s="25"/>
      <c r="P736" s="25"/>
      <c r="Q736" s="25"/>
      <c r="R736" s="25"/>
      <c r="S736" s="25"/>
      <c r="T736" s="25"/>
    </row>
    <row r="737" spans="1:20" x14ac:dyDescent="0.25">
      <c r="A737" s="25"/>
      <c r="B737" s="81" t="s">
        <v>146</v>
      </c>
      <c r="C737" s="100"/>
      <c r="D737" s="100"/>
      <c r="E737" s="100"/>
      <c r="F737" s="100"/>
      <c r="G737" s="100"/>
      <c r="H737" s="100"/>
      <c r="I737" s="100"/>
      <c r="J737" s="100">
        <v>0</v>
      </c>
      <c r="K737" s="79"/>
      <c r="L737" s="79"/>
      <c r="M737" s="25" t="s">
        <v>58</v>
      </c>
      <c r="N737" s="25"/>
      <c r="O737" s="25"/>
      <c r="P737" s="25"/>
      <c r="Q737" s="25"/>
      <c r="R737" s="25"/>
      <c r="S737" s="25"/>
      <c r="T737" s="25"/>
    </row>
    <row r="738" spans="1:20" x14ac:dyDescent="0.25">
      <c r="A738" s="25"/>
      <c r="B738" s="81" t="s">
        <v>147</v>
      </c>
      <c r="C738" s="100"/>
      <c r="D738" s="100"/>
      <c r="E738" s="100"/>
      <c r="F738" s="100"/>
      <c r="G738" s="100"/>
      <c r="H738" s="100"/>
      <c r="I738" s="100"/>
      <c r="J738" s="100">
        <v>0</v>
      </c>
      <c r="K738" s="79"/>
      <c r="L738" s="79"/>
      <c r="M738" s="25"/>
      <c r="N738" s="25"/>
      <c r="O738" s="25"/>
      <c r="P738" s="25"/>
      <c r="Q738" s="25"/>
      <c r="R738" s="25"/>
      <c r="S738" s="25"/>
      <c r="T738" s="25"/>
    </row>
    <row r="739" spans="1:20" x14ac:dyDescent="0.25">
      <c r="A739" s="25"/>
      <c r="B739" s="81" t="s">
        <v>148</v>
      </c>
      <c r="C739" s="100"/>
      <c r="D739" s="100"/>
      <c r="E739" s="100"/>
      <c r="F739" s="100"/>
      <c r="G739" s="100"/>
      <c r="H739" s="100"/>
      <c r="I739" s="100"/>
      <c r="J739" s="100">
        <v>0</v>
      </c>
      <c r="K739" s="79"/>
      <c r="L739" s="79"/>
      <c r="M739" s="25"/>
      <c r="N739" s="25"/>
      <c r="O739" s="25"/>
      <c r="P739" s="25"/>
      <c r="Q739" s="25"/>
      <c r="R739" s="25"/>
      <c r="S739" s="25"/>
      <c r="T739" s="25"/>
    </row>
    <row r="740" spans="1:20" x14ac:dyDescent="0.25">
      <c r="A740" s="25"/>
      <c r="B740" s="81" t="s">
        <v>31</v>
      </c>
      <c r="C740" s="100">
        <v>5.0082240000000002</v>
      </c>
      <c r="D740" s="100">
        <v>21.284952000000001</v>
      </c>
      <c r="E740" s="100">
        <v>7.3036599999999998</v>
      </c>
      <c r="F740" s="100">
        <v>32.762132000000001</v>
      </c>
      <c r="G740" s="100">
        <v>4.5908720000000001</v>
      </c>
      <c r="H740" s="100">
        <v>9.8077719999999999</v>
      </c>
      <c r="I740" s="100">
        <v>17.111432000000001</v>
      </c>
      <c r="J740" s="100">
        <v>97.869044000000002</v>
      </c>
      <c r="K740" s="79"/>
      <c r="L740" s="79"/>
      <c r="M740" s="25"/>
      <c r="N740" s="25"/>
      <c r="O740" s="25"/>
      <c r="P740" s="25"/>
      <c r="Q740" s="25"/>
      <c r="R740" s="25"/>
      <c r="S740" s="25"/>
      <c r="T740" s="25"/>
    </row>
    <row r="741" spans="1:20" x14ac:dyDescent="0.25">
      <c r="A741" s="25"/>
      <c r="B741" s="134"/>
      <c r="C741" s="136"/>
      <c r="D741" s="136"/>
      <c r="E741" s="136"/>
      <c r="F741" s="136"/>
      <c r="G741" s="111"/>
      <c r="H741" s="136"/>
      <c r="I741" s="136"/>
      <c r="J741" s="136"/>
      <c r="K741" s="79"/>
      <c r="L741" s="79"/>
      <c r="M741" s="25"/>
      <c r="N741" s="25"/>
      <c r="O741" s="25"/>
      <c r="P741" s="25"/>
      <c r="Q741" s="25"/>
      <c r="R741" s="25"/>
      <c r="S741" s="25"/>
      <c r="T741" s="25"/>
    </row>
    <row r="742" spans="1:20" x14ac:dyDescent="0.25">
      <c r="A742" s="25"/>
      <c r="B742" s="82"/>
      <c r="C742" s="79">
        <v>100</v>
      </c>
      <c r="D742" s="79"/>
      <c r="E742" s="79"/>
      <c r="F742" s="79"/>
      <c r="G742" s="79"/>
      <c r="H742" s="79"/>
      <c r="I742" s="79"/>
      <c r="J742" s="79"/>
      <c r="K742" s="79"/>
      <c r="L742" s="79"/>
      <c r="M742" s="25"/>
      <c r="N742" s="25"/>
      <c r="O742" s="25"/>
      <c r="P742" s="25"/>
      <c r="Q742" s="25"/>
      <c r="R742" s="25"/>
      <c r="S742" s="25"/>
      <c r="T742" s="25"/>
    </row>
    <row r="743" spans="1:20" x14ac:dyDescent="0.25">
      <c r="A743" s="10" t="s">
        <v>796</v>
      </c>
      <c r="B743" s="78" t="s">
        <v>579</v>
      </c>
      <c r="C743" s="79"/>
      <c r="D743" s="79"/>
      <c r="E743" s="79"/>
      <c r="F743" s="79"/>
      <c r="G743" s="79"/>
      <c r="H743" s="79"/>
      <c r="I743" s="79"/>
      <c r="J743" s="79"/>
      <c r="K743" s="79"/>
      <c r="L743" s="79"/>
      <c r="M743" s="25"/>
      <c r="N743" s="25"/>
      <c r="O743" s="25"/>
      <c r="P743" s="25"/>
      <c r="Q743" s="25"/>
      <c r="R743" s="25"/>
      <c r="S743" s="25"/>
      <c r="T743" s="25"/>
    </row>
    <row r="744" spans="1:20" ht="30" x14ac:dyDescent="0.25">
      <c r="A744" s="25"/>
      <c r="B744" s="81"/>
      <c r="C744" s="264" t="s">
        <v>305</v>
      </c>
      <c r="D744" s="264" t="s">
        <v>306</v>
      </c>
      <c r="E744" s="264" t="s">
        <v>473</v>
      </c>
      <c r="F744" s="264" t="s">
        <v>474</v>
      </c>
      <c r="G744" s="264" t="s">
        <v>475</v>
      </c>
      <c r="H744" s="264" t="s">
        <v>702</v>
      </c>
      <c r="I744" s="264" t="s">
        <v>171</v>
      </c>
      <c r="J744" s="264" t="s">
        <v>31</v>
      </c>
      <c r="K744" s="79"/>
      <c r="L744" s="79"/>
      <c r="M744" s="25"/>
      <c r="N744" s="25"/>
      <c r="O744" s="25"/>
      <c r="P744" s="25"/>
      <c r="Q744" s="25"/>
      <c r="R744" s="25"/>
      <c r="S744" s="25"/>
      <c r="T744" s="25"/>
    </row>
    <row r="745" spans="1:20" x14ac:dyDescent="0.25">
      <c r="A745" s="25"/>
      <c r="B745" s="81" t="s">
        <v>141</v>
      </c>
      <c r="C745" s="327">
        <v>5.1172707889125799E-2</v>
      </c>
      <c r="D745" s="327">
        <v>0.1279317697228145</v>
      </c>
      <c r="E745" s="327">
        <v>6.8230277185501065E-2</v>
      </c>
      <c r="F745" s="327">
        <v>0.30916844349680167</v>
      </c>
      <c r="G745" s="327">
        <v>4.6908315565031986E-2</v>
      </c>
      <c r="H745" s="327">
        <v>8.7420042643923251E-2</v>
      </c>
      <c r="I745" s="327">
        <v>0.14925373134328357</v>
      </c>
      <c r="J745" s="327">
        <v>0.84008528784648173</v>
      </c>
      <c r="K745" s="79"/>
      <c r="L745" s="79"/>
      <c r="M745" s="25"/>
      <c r="N745" s="25"/>
      <c r="O745" s="25"/>
      <c r="P745" s="25"/>
      <c r="Q745" s="25"/>
      <c r="R745" s="25"/>
      <c r="S745" s="25"/>
      <c r="T745" s="25"/>
    </row>
    <row r="746" spans="1:20" x14ac:dyDescent="0.25">
      <c r="A746" s="25"/>
      <c r="B746" s="81" t="s">
        <v>142</v>
      </c>
      <c r="C746" s="327">
        <v>0</v>
      </c>
      <c r="D746" s="327">
        <v>8.9552238805970158E-2</v>
      </c>
      <c r="E746" s="327">
        <v>6.3965884861407248E-3</v>
      </c>
      <c r="F746" s="327">
        <v>2.5586353944562899E-2</v>
      </c>
      <c r="G746" s="327">
        <v>0</v>
      </c>
      <c r="H746" s="327">
        <v>1.279317697228145E-2</v>
      </c>
      <c r="I746" s="327">
        <v>2.5586353944562899E-2</v>
      </c>
      <c r="J746" s="327">
        <v>0.15991471215351813</v>
      </c>
      <c r="K746" s="79"/>
      <c r="L746" s="79"/>
      <c r="M746" s="25"/>
      <c r="N746" s="25"/>
      <c r="O746" s="25"/>
      <c r="P746" s="25"/>
      <c r="Q746" s="25"/>
      <c r="R746" s="25"/>
      <c r="S746" s="25"/>
      <c r="T746" s="25"/>
    </row>
    <row r="747" spans="1:20" x14ac:dyDescent="0.25">
      <c r="A747" s="25"/>
      <c r="B747" s="81" t="s">
        <v>143</v>
      </c>
      <c r="C747" s="327">
        <v>0</v>
      </c>
      <c r="D747" s="327">
        <v>0</v>
      </c>
      <c r="E747" s="327">
        <v>0</v>
      </c>
      <c r="F747" s="327">
        <v>0</v>
      </c>
      <c r="G747" s="327">
        <v>0</v>
      </c>
      <c r="H747" s="327">
        <v>0</v>
      </c>
      <c r="I747" s="327">
        <v>0</v>
      </c>
      <c r="J747" s="327">
        <v>0</v>
      </c>
      <c r="K747" s="79"/>
      <c r="L747" s="79"/>
      <c r="M747" s="25"/>
      <c r="N747" s="25"/>
      <c r="O747" s="25"/>
      <c r="P747" s="25"/>
      <c r="Q747" s="25"/>
      <c r="R747" s="25"/>
      <c r="S747" s="25"/>
      <c r="T747" s="25"/>
    </row>
    <row r="748" spans="1:20" x14ac:dyDescent="0.25">
      <c r="A748" s="25"/>
      <c r="B748" s="81" t="s">
        <v>144</v>
      </c>
      <c r="C748" s="327">
        <v>0</v>
      </c>
      <c r="D748" s="327">
        <v>0</v>
      </c>
      <c r="E748" s="327">
        <v>0</v>
      </c>
      <c r="F748" s="327">
        <v>0</v>
      </c>
      <c r="G748" s="327">
        <v>0</v>
      </c>
      <c r="H748" s="327">
        <v>0</v>
      </c>
      <c r="I748" s="327">
        <v>0</v>
      </c>
      <c r="J748" s="327">
        <v>0</v>
      </c>
      <c r="K748" s="79"/>
      <c r="L748" s="79"/>
      <c r="M748" s="25"/>
      <c r="N748" s="25"/>
      <c r="O748" s="25"/>
      <c r="P748" s="25"/>
      <c r="Q748" s="25"/>
      <c r="R748" s="25"/>
      <c r="S748" s="25"/>
      <c r="T748" s="25"/>
    </row>
    <row r="749" spans="1:20" x14ac:dyDescent="0.25">
      <c r="A749" s="25"/>
      <c r="B749" s="81" t="s">
        <v>145</v>
      </c>
      <c r="C749" s="327">
        <v>0</v>
      </c>
      <c r="D749" s="327">
        <v>0</v>
      </c>
      <c r="E749" s="327">
        <v>0</v>
      </c>
      <c r="F749" s="327">
        <v>0</v>
      </c>
      <c r="G749" s="327">
        <v>0</v>
      </c>
      <c r="H749" s="327">
        <v>0</v>
      </c>
      <c r="I749" s="327">
        <v>0</v>
      </c>
      <c r="J749" s="327">
        <v>0</v>
      </c>
      <c r="K749" s="79"/>
      <c r="L749" s="79"/>
      <c r="M749" s="25"/>
      <c r="N749" s="25"/>
      <c r="O749" s="25"/>
      <c r="P749" s="25"/>
      <c r="Q749" s="25"/>
      <c r="R749" s="25"/>
      <c r="S749" s="25"/>
      <c r="T749" s="25"/>
    </row>
    <row r="750" spans="1:20" x14ac:dyDescent="0.25">
      <c r="A750" s="25"/>
      <c r="B750" s="81" t="s">
        <v>146</v>
      </c>
      <c r="C750" s="327">
        <v>0</v>
      </c>
      <c r="D750" s="327">
        <v>0</v>
      </c>
      <c r="E750" s="327">
        <v>0</v>
      </c>
      <c r="F750" s="327">
        <v>0</v>
      </c>
      <c r="G750" s="327">
        <v>0</v>
      </c>
      <c r="H750" s="327">
        <v>0</v>
      </c>
      <c r="I750" s="327">
        <v>0</v>
      </c>
      <c r="J750" s="327">
        <v>0</v>
      </c>
      <c r="K750" s="79"/>
      <c r="L750" s="79"/>
      <c r="M750" s="25"/>
      <c r="N750" s="25"/>
      <c r="O750" s="25"/>
      <c r="P750" s="25"/>
      <c r="Q750" s="25"/>
      <c r="R750" s="25"/>
      <c r="S750" s="25"/>
      <c r="T750" s="25"/>
    </row>
    <row r="751" spans="1:20" x14ac:dyDescent="0.25">
      <c r="A751" s="25"/>
      <c r="B751" s="81" t="s">
        <v>147</v>
      </c>
      <c r="C751" s="327">
        <v>0</v>
      </c>
      <c r="D751" s="327">
        <v>0</v>
      </c>
      <c r="E751" s="327">
        <v>0</v>
      </c>
      <c r="F751" s="327">
        <v>0</v>
      </c>
      <c r="G751" s="327">
        <v>0</v>
      </c>
      <c r="H751" s="327">
        <v>0</v>
      </c>
      <c r="I751" s="327">
        <v>0</v>
      </c>
      <c r="J751" s="327">
        <v>0</v>
      </c>
      <c r="K751" s="79"/>
      <c r="L751" s="79"/>
      <c r="M751" s="25"/>
      <c r="N751" s="25"/>
      <c r="O751" s="25"/>
      <c r="P751" s="25"/>
      <c r="Q751" s="25"/>
      <c r="R751" s="25"/>
      <c r="S751" s="25"/>
      <c r="T751" s="25"/>
    </row>
    <row r="752" spans="1:20" x14ac:dyDescent="0.25">
      <c r="A752" s="25"/>
      <c r="B752" s="81" t="s">
        <v>148</v>
      </c>
      <c r="C752" s="327">
        <v>0</v>
      </c>
      <c r="D752" s="327">
        <v>0</v>
      </c>
      <c r="E752" s="327">
        <v>0</v>
      </c>
      <c r="F752" s="327">
        <v>0</v>
      </c>
      <c r="G752" s="327">
        <v>0</v>
      </c>
      <c r="H752" s="327">
        <v>0</v>
      </c>
      <c r="I752" s="327">
        <v>0</v>
      </c>
      <c r="J752" s="327">
        <v>0</v>
      </c>
      <c r="K752" s="79"/>
      <c r="L752" s="79"/>
      <c r="M752" s="25"/>
      <c r="N752" s="25"/>
      <c r="O752" s="25"/>
      <c r="P752" s="25"/>
      <c r="Q752" s="25"/>
      <c r="R752" s="25"/>
      <c r="S752" s="25"/>
      <c r="T752" s="25"/>
    </row>
    <row r="753" spans="1:20" x14ac:dyDescent="0.25">
      <c r="A753" s="25"/>
      <c r="B753" s="81" t="s">
        <v>31</v>
      </c>
      <c r="C753" s="327">
        <v>5.1172707889125799E-2</v>
      </c>
      <c r="D753" s="327">
        <v>0.21748400852878469</v>
      </c>
      <c r="E753" s="327">
        <v>7.4626865671641784E-2</v>
      </c>
      <c r="F753" s="327">
        <v>0.33475479744136455</v>
      </c>
      <c r="G753" s="327">
        <v>4.6908315565031986E-2</v>
      </c>
      <c r="H753" s="327">
        <v>0.10021321961620469</v>
      </c>
      <c r="I753" s="327">
        <v>0.17484008528784645</v>
      </c>
      <c r="J753" s="327">
        <v>0.99999999999999989</v>
      </c>
      <c r="K753" s="79"/>
      <c r="L753" s="79"/>
      <c r="M753" s="25"/>
      <c r="N753" s="25"/>
      <c r="O753" s="25"/>
      <c r="P753" s="25"/>
      <c r="Q753" s="25"/>
      <c r="R753" s="25"/>
      <c r="S753" s="25"/>
      <c r="T753" s="25"/>
    </row>
    <row r="754" spans="1:20" x14ac:dyDescent="0.25">
      <c r="A754" s="25"/>
      <c r="B754" s="134"/>
      <c r="C754" s="111"/>
      <c r="D754" s="111"/>
      <c r="E754" s="111"/>
      <c r="F754" s="111"/>
      <c r="G754" s="111"/>
      <c r="H754" s="136"/>
      <c r="I754" s="136"/>
      <c r="J754" s="111"/>
      <c r="K754" s="79"/>
      <c r="L754" s="79"/>
      <c r="M754" s="25"/>
      <c r="N754" s="25"/>
      <c r="O754" s="25"/>
      <c r="P754" s="25"/>
      <c r="Q754" s="25"/>
      <c r="R754" s="25"/>
      <c r="S754" s="25"/>
      <c r="T754" s="25"/>
    </row>
    <row r="755" spans="1:20" x14ac:dyDescent="0.25">
      <c r="A755" s="25"/>
      <c r="B755" s="82"/>
      <c r="C755" s="79"/>
      <c r="D755" s="79"/>
      <c r="E755" s="79"/>
      <c r="F755" s="79"/>
      <c r="G755" s="79"/>
      <c r="H755" s="79"/>
      <c r="I755" s="79"/>
      <c r="J755" s="79"/>
      <c r="K755" s="79"/>
      <c r="L755" s="79"/>
      <c r="M755" s="25"/>
      <c r="N755" s="25"/>
      <c r="O755" s="25"/>
      <c r="P755" s="25"/>
      <c r="Q755" s="25"/>
      <c r="R755" s="25"/>
      <c r="S755" s="25"/>
      <c r="T755" s="25"/>
    </row>
    <row r="756" spans="1:20" x14ac:dyDescent="0.25">
      <c r="A756" s="10" t="s">
        <v>795</v>
      </c>
      <c r="B756" s="78" t="s">
        <v>580</v>
      </c>
      <c r="C756" s="79"/>
      <c r="D756" s="79"/>
      <c r="E756" s="79"/>
      <c r="F756" s="79"/>
      <c r="G756" s="79"/>
      <c r="H756" s="79"/>
      <c r="I756" s="79"/>
      <c r="J756" s="79"/>
      <c r="K756" s="79"/>
      <c r="L756" s="79"/>
      <c r="M756" s="25"/>
      <c r="N756" s="25"/>
      <c r="O756" s="25"/>
      <c r="P756" s="25"/>
      <c r="Q756" s="25"/>
      <c r="R756" s="25"/>
      <c r="S756" s="25"/>
      <c r="T756" s="25"/>
    </row>
    <row r="757" spans="1:20" ht="30" x14ac:dyDescent="0.25">
      <c r="A757" s="25"/>
      <c r="B757" s="81"/>
      <c r="C757" s="264" t="s">
        <v>305</v>
      </c>
      <c r="D757" s="264" t="s">
        <v>306</v>
      </c>
      <c r="E757" s="264" t="s">
        <v>473</v>
      </c>
      <c r="F757" s="264" t="s">
        <v>474</v>
      </c>
      <c r="G757" s="264" t="s">
        <v>475</v>
      </c>
      <c r="H757" s="264" t="s">
        <v>702</v>
      </c>
      <c r="I757" s="264" t="s">
        <v>171</v>
      </c>
      <c r="J757" s="264" t="s">
        <v>31</v>
      </c>
      <c r="K757" s="79"/>
      <c r="L757" s="79"/>
      <c r="M757" s="25"/>
      <c r="N757" s="25"/>
      <c r="O757" s="25"/>
      <c r="P757" s="25"/>
      <c r="Q757" s="25"/>
      <c r="R757" s="25"/>
      <c r="S757" s="25"/>
      <c r="T757" s="25"/>
    </row>
    <row r="758" spans="1:20" x14ac:dyDescent="0.25">
      <c r="A758" s="25"/>
      <c r="B758" s="81" t="s">
        <v>141</v>
      </c>
      <c r="C758" s="100">
        <v>1.04338</v>
      </c>
      <c r="D758" s="100">
        <v>2.0867599999999999</v>
      </c>
      <c r="E758" s="100">
        <v>0.62602800000000003</v>
      </c>
      <c r="F758" s="100">
        <v>0.834704</v>
      </c>
      <c r="G758" s="100">
        <v>0.834704</v>
      </c>
      <c r="H758" s="100">
        <v>0.417352</v>
      </c>
      <c r="I758" s="100">
        <v>0.62602800000000003</v>
      </c>
      <c r="J758" s="100">
        <v>6.4689560000000004</v>
      </c>
      <c r="K758" s="79"/>
      <c r="L758" s="79"/>
      <c r="M758" s="25"/>
      <c r="N758" s="25"/>
      <c r="O758" s="25"/>
      <c r="P758" s="25"/>
      <c r="Q758" s="25"/>
      <c r="R758" s="25"/>
      <c r="S758" s="25"/>
      <c r="T758" s="25"/>
    </row>
    <row r="759" spans="1:20" x14ac:dyDescent="0.25">
      <c r="A759" s="25"/>
      <c r="B759" s="81" t="s">
        <v>142</v>
      </c>
      <c r="C759" s="100"/>
      <c r="D759" s="100">
        <v>1.2520560000000001</v>
      </c>
      <c r="E759" s="100"/>
      <c r="F759" s="100"/>
      <c r="G759" s="100"/>
      <c r="H759" s="163"/>
      <c r="I759" s="377">
        <v>0.62602800000000003</v>
      </c>
      <c r="J759" s="100">
        <v>1.8780840000000001</v>
      </c>
      <c r="K759" s="79"/>
      <c r="L759" s="79"/>
      <c r="M759" s="25"/>
      <c r="N759" s="25"/>
      <c r="O759" s="25"/>
      <c r="P759" s="25"/>
      <c r="Q759" s="25"/>
      <c r="R759" s="25"/>
      <c r="S759" s="25"/>
      <c r="T759" s="25"/>
    </row>
    <row r="760" spans="1:20" x14ac:dyDescent="0.25">
      <c r="A760" s="25"/>
      <c r="B760" s="81" t="s">
        <v>143</v>
      </c>
      <c r="C760" s="100"/>
      <c r="D760" s="100"/>
      <c r="E760" s="100"/>
      <c r="F760" s="100"/>
      <c r="G760" s="100"/>
      <c r="H760" s="310"/>
      <c r="I760" s="100"/>
      <c r="J760" s="100">
        <v>0</v>
      </c>
      <c r="K760" s="79"/>
      <c r="L760" s="79"/>
      <c r="M760" s="25"/>
      <c r="N760" s="25"/>
      <c r="O760" s="25"/>
      <c r="P760" s="25"/>
      <c r="Q760" s="25"/>
      <c r="R760" s="25"/>
      <c r="S760" s="25"/>
      <c r="T760" s="25"/>
    </row>
    <row r="761" spans="1:20" x14ac:dyDescent="0.25">
      <c r="A761" s="25"/>
      <c r="B761" s="81" t="s">
        <v>144</v>
      </c>
      <c r="C761" s="311"/>
      <c r="D761" s="100"/>
      <c r="E761" s="311"/>
      <c r="F761" s="311"/>
      <c r="G761" s="101"/>
      <c r="H761" s="311"/>
      <c r="I761" s="311"/>
      <c r="J761" s="100">
        <v>0</v>
      </c>
      <c r="K761" s="79"/>
      <c r="L761" s="79"/>
      <c r="M761" s="25"/>
      <c r="N761" s="25"/>
      <c r="O761" s="25"/>
      <c r="P761" s="25"/>
      <c r="Q761" s="25"/>
      <c r="R761" s="25"/>
      <c r="S761" s="25"/>
      <c r="T761" s="25"/>
    </row>
    <row r="762" spans="1:20" x14ac:dyDescent="0.25">
      <c r="A762" s="25"/>
      <c r="B762" s="81" t="s">
        <v>145</v>
      </c>
      <c r="C762" s="311"/>
      <c r="D762" s="311"/>
      <c r="E762" s="311"/>
      <c r="F762" s="311"/>
      <c r="G762" s="311"/>
      <c r="H762" s="311"/>
      <c r="I762" s="311"/>
      <c r="J762" s="100">
        <v>0</v>
      </c>
      <c r="K762" s="79"/>
      <c r="L762" s="79"/>
      <c r="M762" s="25"/>
      <c r="N762" s="25"/>
      <c r="O762" s="25"/>
      <c r="P762" s="25"/>
      <c r="Q762" s="25"/>
      <c r="R762" s="25"/>
      <c r="S762" s="25"/>
      <c r="T762" s="25"/>
    </row>
    <row r="763" spans="1:20" x14ac:dyDescent="0.25">
      <c r="A763" s="25"/>
      <c r="B763" s="81" t="s">
        <v>146</v>
      </c>
      <c r="C763" s="311"/>
      <c r="D763" s="311"/>
      <c r="E763" s="311"/>
      <c r="F763" s="311"/>
      <c r="G763" s="311"/>
      <c r="H763" s="311"/>
      <c r="I763" s="311"/>
      <c r="J763" s="100">
        <v>0</v>
      </c>
      <c r="K763" s="79"/>
      <c r="L763" s="79"/>
      <c r="M763" s="25"/>
      <c r="N763" s="25"/>
      <c r="O763" s="25"/>
      <c r="P763" s="25"/>
      <c r="Q763" s="25"/>
      <c r="R763" s="25"/>
      <c r="S763" s="25"/>
      <c r="T763" s="25"/>
    </row>
    <row r="764" spans="1:20" x14ac:dyDescent="0.25">
      <c r="A764" s="25"/>
      <c r="B764" s="81" t="s">
        <v>147</v>
      </c>
      <c r="C764" s="311"/>
      <c r="D764" s="311"/>
      <c r="E764" s="311"/>
      <c r="F764" s="311"/>
      <c r="G764" s="311"/>
      <c r="H764" s="311"/>
      <c r="I764" s="311"/>
      <c r="J764" s="100">
        <v>0</v>
      </c>
      <c r="K764" s="79"/>
      <c r="L764" s="79"/>
      <c r="M764" s="25"/>
      <c r="N764" s="25"/>
      <c r="O764" s="25"/>
      <c r="P764" s="25"/>
      <c r="Q764" s="25"/>
      <c r="R764" s="25"/>
      <c r="S764" s="25"/>
      <c r="T764" s="25"/>
    </row>
    <row r="765" spans="1:20" x14ac:dyDescent="0.25">
      <c r="A765" s="25"/>
      <c r="B765" s="81" t="s">
        <v>148</v>
      </c>
      <c r="C765" s="311"/>
      <c r="D765" s="311"/>
      <c r="E765" s="311"/>
      <c r="F765" s="311"/>
      <c r="G765" s="311"/>
      <c r="H765" s="311"/>
      <c r="I765" s="311"/>
      <c r="J765" s="100">
        <v>0</v>
      </c>
      <c r="K765" s="79"/>
      <c r="L765" s="79"/>
      <c r="M765" s="25"/>
      <c r="N765" s="25"/>
      <c r="O765" s="25"/>
      <c r="P765" s="25"/>
      <c r="Q765" s="25"/>
      <c r="R765" s="25"/>
      <c r="S765" s="25"/>
      <c r="T765" s="25"/>
    </row>
    <row r="766" spans="1:20" x14ac:dyDescent="0.25">
      <c r="A766" s="25"/>
      <c r="B766" s="81" t="s">
        <v>31</v>
      </c>
      <c r="C766" s="100">
        <v>1.04338</v>
      </c>
      <c r="D766" s="100">
        <v>3.338816</v>
      </c>
      <c r="E766" s="100">
        <v>0.62602800000000003</v>
      </c>
      <c r="F766" s="100">
        <v>0.834704</v>
      </c>
      <c r="G766" s="100">
        <v>0.834704</v>
      </c>
      <c r="H766" s="100">
        <v>0.417352</v>
      </c>
      <c r="I766" s="100">
        <v>1.2520560000000001</v>
      </c>
      <c r="J766" s="100">
        <v>8.3470399999999998</v>
      </c>
      <c r="K766" s="79"/>
      <c r="L766" s="79"/>
      <c r="M766" s="25"/>
      <c r="N766" s="25"/>
      <c r="O766" s="25"/>
      <c r="P766" s="25"/>
      <c r="Q766" s="25"/>
      <c r="R766" s="25"/>
      <c r="S766" s="25"/>
      <c r="T766" s="25"/>
    </row>
    <row r="767" spans="1:20" x14ac:dyDescent="0.25">
      <c r="A767" s="25"/>
      <c r="B767" s="134"/>
      <c r="C767" s="136"/>
      <c r="D767" s="136"/>
      <c r="E767" s="136"/>
      <c r="F767" s="136"/>
      <c r="G767" s="111"/>
      <c r="H767" s="136"/>
      <c r="I767" s="136"/>
      <c r="J767" s="136"/>
      <c r="K767" s="136"/>
      <c r="L767" s="79"/>
      <c r="M767" s="25"/>
      <c r="N767" s="25"/>
      <c r="O767" s="25"/>
      <c r="P767" s="25"/>
      <c r="Q767" s="25"/>
      <c r="R767" s="25"/>
      <c r="S767" s="25"/>
      <c r="T767" s="25"/>
    </row>
    <row r="768" spans="1:20" x14ac:dyDescent="0.25">
      <c r="A768" s="25"/>
      <c r="B768" s="82"/>
      <c r="C768" s="79"/>
      <c r="D768" s="79"/>
      <c r="E768" s="79"/>
      <c r="F768" s="79"/>
      <c r="G768" s="79"/>
      <c r="H768" s="79"/>
      <c r="I768" s="79"/>
      <c r="J768" s="79"/>
      <c r="K768" s="79"/>
      <c r="L768" s="79"/>
      <c r="M768" s="25"/>
      <c r="N768" s="25"/>
      <c r="O768" s="25"/>
      <c r="P768" s="25"/>
      <c r="Q768" s="25"/>
      <c r="R768" s="25"/>
      <c r="S768" s="25"/>
      <c r="T768" s="25"/>
    </row>
    <row r="769" spans="1:20" x14ac:dyDescent="0.25">
      <c r="A769" s="10" t="s">
        <v>797</v>
      </c>
      <c r="B769" s="78" t="s">
        <v>581</v>
      </c>
      <c r="C769" s="79"/>
      <c r="D769" s="79"/>
      <c r="E769" s="79"/>
      <c r="F769" s="79"/>
      <c r="G769" s="79"/>
      <c r="H769" s="79"/>
      <c r="I769" s="79"/>
      <c r="J769" s="79"/>
      <c r="K769" s="79"/>
      <c r="L769" s="79"/>
      <c r="M769" s="25"/>
      <c r="N769" s="25"/>
      <c r="O769" s="25"/>
      <c r="P769" s="25"/>
      <c r="Q769" s="25"/>
      <c r="R769" s="25"/>
      <c r="S769" s="25"/>
      <c r="T769" s="25"/>
    </row>
    <row r="770" spans="1:20" ht="30" x14ac:dyDescent="0.25">
      <c r="A770" s="25"/>
      <c r="B770" s="81"/>
      <c r="C770" s="264" t="s">
        <v>305</v>
      </c>
      <c r="D770" s="264" t="s">
        <v>306</v>
      </c>
      <c r="E770" s="264" t="s">
        <v>473</v>
      </c>
      <c r="F770" s="264" t="s">
        <v>474</v>
      </c>
      <c r="G770" s="264" t="s">
        <v>475</v>
      </c>
      <c r="H770" s="264" t="s">
        <v>702</v>
      </c>
      <c r="I770" s="264" t="s">
        <v>171</v>
      </c>
      <c r="J770" s="264" t="s">
        <v>31</v>
      </c>
      <c r="K770" s="79"/>
      <c r="L770" s="79"/>
      <c r="M770" s="25"/>
      <c r="N770" s="25"/>
      <c r="O770" s="25"/>
      <c r="P770" s="25"/>
      <c r="Q770" s="25"/>
      <c r="R770" s="25"/>
      <c r="S770" s="25"/>
      <c r="T770" s="25"/>
    </row>
    <row r="771" spans="1:20" x14ac:dyDescent="0.25">
      <c r="A771" s="25"/>
      <c r="B771" s="81" t="s">
        <v>141</v>
      </c>
      <c r="C771" s="327">
        <v>0.125</v>
      </c>
      <c r="D771" s="327">
        <v>0.25</v>
      </c>
      <c r="E771" s="327">
        <v>7.5000000000000011E-2</v>
      </c>
      <c r="F771" s="327">
        <v>0.1</v>
      </c>
      <c r="G771" s="327">
        <v>0.1</v>
      </c>
      <c r="H771" s="327">
        <v>0.05</v>
      </c>
      <c r="I771" s="327">
        <v>7.5000000000000011E-2</v>
      </c>
      <c r="J771" s="327">
        <v>0.77500000000000002</v>
      </c>
      <c r="K771" s="79"/>
      <c r="L771" s="79"/>
      <c r="M771" s="25"/>
      <c r="N771" s="25"/>
      <c r="O771" s="25"/>
      <c r="P771" s="25"/>
      <c r="Q771" s="25"/>
      <c r="R771" s="25"/>
      <c r="S771" s="25"/>
      <c r="T771" s="25"/>
    </row>
    <row r="772" spans="1:20" x14ac:dyDescent="0.25">
      <c r="A772" s="25"/>
      <c r="B772" s="81" t="s">
        <v>142</v>
      </c>
      <c r="C772" s="327">
        <v>0</v>
      </c>
      <c r="D772" s="327">
        <v>0.15000000000000002</v>
      </c>
      <c r="E772" s="327">
        <v>0</v>
      </c>
      <c r="F772" s="327">
        <v>0</v>
      </c>
      <c r="G772" s="327">
        <v>0</v>
      </c>
      <c r="H772" s="327">
        <v>0</v>
      </c>
      <c r="I772" s="327">
        <v>7.5000000000000011E-2</v>
      </c>
      <c r="J772" s="327">
        <v>0.22500000000000003</v>
      </c>
      <c r="K772" s="79"/>
      <c r="L772" s="79"/>
      <c r="M772" s="25"/>
      <c r="N772" s="25"/>
      <c r="O772" s="25"/>
      <c r="P772" s="25"/>
      <c r="Q772" s="25"/>
      <c r="R772" s="25"/>
      <c r="S772" s="25"/>
      <c r="T772" s="25"/>
    </row>
    <row r="773" spans="1:20" x14ac:dyDescent="0.25">
      <c r="A773" s="25"/>
      <c r="B773" s="81" t="s">
        <v>143</v>
      </c>
      <c r="C773" s="327">
        <v>0</v>
      </c>
      <c r="D773" s="327">
        <v>0</v>
      </c>
      <c r="E773" s="327">
        <v>0</v>
      </c>
      <c r="F773" s="327">
        <v>0</v>
      </c>
      <c r="G773" s="327">
        <v>0</v>
      </c>
      <c r="H773" s="327">
        <v>0</v>
      </c>
      <c r="I773" s="327">
        <v>0</v>
      </c>
      <c r="J773" s="327">
        <v>0</v>
      </c>
      <c r="K773" s="79"/>
      <c r="L773" s="79"/>
      <c r="M773" s="25"/>
      <c r="N773" s="25"/>
      <c r="O773" s="25"/>
      <c r="P773" s="25"/>
      <c r="Q773" s="25"/>
      <c r="R773" s="25"/>
      <c r="S773" s="25"/>
      <c r="T773" s="25"/>
    </row>
    <row r="774" spans="1:20" x14ac:dyDescent="0.25">
      <c r="A774" s="25"/>
      <c r="B774" s="81" t="s">
        <v>144</v>
      </c>
      <c r="C774" s="327">
        <v>0</v>
      </c>
      <c r="D774" s="327">
        <v>0</v>
      </c>
      <c r="E774" s="327">
        <v>0</v>
      </c>
      <c r="F774" s="327">
        <v>0</v>
      </c>
      <c r="G774" s="327">
        <v>0</v>
      </c>
      <c r="H774" s="327">
        <v>0</v>
      </c>
      <c r="I774" s="327">
        <v>0</v>
      </c>
      <c r="J774" s="327">
        <v>0</v>
      </c>
      <c r="K774" s="79"/>
      <c r="L774" s="79"/>
      <c r="M774" s="25"/>
      <c r="N774" s="25"/>
      <c r="O774" s="25"/>
      <c r="P774" s="25"/>
      <c r="Q774" s="25"/>
      <c r="R774" s="25"/>
      <c r="S774" s="25"/>
      <c r="T774" s="25"/>
    </row>
    <row r="775" spans="1:20" x14ac:dyDescent="0.25">
      <c r="A775" s="25"/>
      <c r="B775" s="81" t="s">
        <v>145</v>
      </c>
      <c r="C775" s="327">
        <v>0</v>
      </c>
      <c r="D775" s="327">
        <v>0</v>
      </c>
      <c r="E775" s="327">
        <v>0</v>
      </c>
      <c r="F775" s="327">
        <v>0</v>
      </c>
      <c r="G775" s="327">
        <v>0</v>
      </c>
      <c r="H775" s="327">
        <v>0</v>
      </c>
      <c r="I775" s="327">
        <v>0</v>
      </c>
      <c r="J775" s="327">
        <v>0</v>
      </c>
      <c r="K775" s="79"/>
      <c r="L775" s="79"/>
      <c r="M775" s="25"/>
      <c r="N775" s="25"/>
      <c r="O775" s="25"/>
      <c r="P775" s="25"/>
      <c r="Q775" s="25"/>
      <c r="R775" s="25"/>
      <c r="S775" s="25"/>
      <c r="T775" s="25"/>
    </row>
    <row r="776" spans="1:20" x14ac:dyDescent="0.25">
      <c r="A776" s="25"/>
      <c r="B776" s="81" t="s">
        <v>146</v>
      </c>
      <c r="C776" s="327">
        <v>0</v>
      </c>
      <c r="D776" s="327">
        <v>0</v>
      </c>
      <c r="E776" s="327">
        <v>0</v>
      </c>
      <c r="F776" s="327">
        <v>0</v>
      </c>
      <c r="G776" s="327">
        <v>0</v>
      </c>
      <c r="H776" s="327">
        <v>0</v>
      </c>
      <c r="I776" s="327">
        <v>0</v>
      </c>
      <c r="J776" s="327">
        <v>0</v>
      </c>
      <c r="K776" s="79"/>
      <c r="L776" s="79"/>
      <c r="M776" s="25"/>
      <c r="N776" s="25"/>
      <c r="O776" s="25"/>
      <c r="P776" s="25"/>
      <c r="Q776" s="25"/>
      <c r="R776" s="25"/>
      <c r="S776" s="25"/>
      <c r="T776" s="25"/>
    </row>
    <row r="777" spans="1:20" x14ac:dyDescent="0.25">
      <c r="A777" s="25"/>
      <c r="B777" s="81" t="s">
        <v>147</v>
      </c>
      <c r="C777" s="327">
        <v>0</v>
      </c>
      <c r="D777" s="327">
        <v>0</v>
      </c>
      <c r="E777" s="327">
        <v>0</v>
      </c>
      <c r="F777" s="327">
        <v>0</v>
      </c>
      <c r="G777" s="327">
        <v>0</v>
      </c>
      <c r="H777" s="327">
        <v>0</v>
      </c>
      <c r="I777" s="327">
        <v>0</v>
      </c>
      <c r="J777" s="327">
        <v>0</v>
      </c>
      <c r="K777" s="79"/>
      <c r="L777" s="79"/>
      <c r="M777" s="25"/>
      <c r="N777" s="25"/>
      <c r="O777" s="25"/>
      <c r="P777" s="25"/>
      <c r="Q777" s="25"/>
      <c r="R777" s="25"/>
      <c r="S777" s="25"/>
      <c r="T777" s="25"/>
    </row>
    <row r="778" spans="1:20" x14ac:dyDescent="0.25">
      <c r="A778" s="25"/>
      <c r="B778" s="81" t="s">
        <v>148</v>
      </c>
      <c r="C778" s="327">
        <v>0</v>
      </c>
      <c r="D778" s="327">
        <v>0</v>
      </c>
      <c r="E778" s="327">
        <v>0</v>
      </c>
      <c r="F778" s="327">
        <v>0</v>
      </c>
      <c r="G778" s="327">
        <v>0</v>
      </c>
      <c r="H778" s="327">
        <v>0</v>
      </c>
      <c r="I778" s="327">
        <v>0</v>
      </c>
      <c r="J778" s="327">
        <v>0</v>
      </c>
      <c r="K778" s="79"/>
      <c r="L778" s="79"/>
      <c r="M778" s="25"/>
      <c r="N778" s="25"/>
      <c r="O778" s="25"/>
      <c r="P778" s="25"/>
      <c r="Q778" s="25"/>
      <c r="R778" s="25"/>
      <c r="S778" s="25"/>
      <c r="T778" s="25"/>
    </row>
    <row r="779" spans="1:20" x14ac:dyDescent="0.25">
      <c r="A779" s="25"/>
      <c r="B779" s="81" t="s">
        <v>31</v>
      </c>
      <c r="C779" s="327">
        <v>0.125</v>
      </c>
      <c r="D779" s="327">
        <v>0.4</v>
      </c>
      <c r="E779" s="327">
        <v>7.5000000000000011E-2</v>
      </c>
      <c r="F779" s="327">
        <v>0.1</v>
      </c>
      <c r="G779" s="327">
        <v>0.1</v>
      </c>
      <c r="H779" s="327">
        <v>0.05</v>
      </c>
      <c r="I779" s="327">
        <v>0.15000000000000002</v>
      </c>
      <c r="J779" s="327">
        <v>1</v>
      </c>
      <c r="K779" s="79"/>
      <c r="L779" s="79"/>
      <c r="M779" s="25"/>
      <c r="N779" s="25"/>
      <c r="O779" s="25"/>
      <c r="P779" s="25"/>
      <c r="Q779" s="25"/>
      <c r="R779" s="25"/>
      <c r="S779" s="25"/>
      <c r="T779" s="25"/>
    </row>
    <row r="780" spans="1:20" x14ac:dyDescent="0.25">
      <c r="A780" s="18"/>
      <c r="B780" s="18"/>
    </row>
    <row r="781" spans="1:20" x14ac:dyDescent="0.25">
      <c r="A781" s="18"/>
      <c r="B781" s="18"/>
    </row>
    <row r="782" spans="1:20" ht="21.75" thickBot="1" x14ac:dyDescent="0.4">
      <c r="A782" s="528" t="s">
        <v>703</v>
      </c>
      <c r="B782" s="51"/>
      <c r="C782" s="51"/>
      <c r="D782" s="51"/>
      <c r="E782" s="51"/>
      <c r="F782" s="51"/>
      <c r="G782" s="51"/>
      <c r="H782" s="51"/>
      <c r="I782" s="51"/>
      <c r="J782" s="51"/>
      <c r="K782" s="51"/>
    </row>
    <row r="784" spans="1:20" x14ac:dyDescent="0.25">
      <c r="A784" s="396" t="s">
        <v>272</v>
      </c>
      <c r="B784" s="394" t="s">
        <v>514</v>
      </c>
      <c r="C784" s="394"/>
      <c r="D784" s="394"/>
    </row>
    <row r="785" spans="1:11" x14ac:dyDescent="0.25">
      <c r="A785" s="395"/>
      <c r="B785" s="386"/>
      <c r="C785" s="155">
        <v>2014</v>
      </c>
      <c r="D785" s="155">
        <v>2015</v>
      </c>
      <c r="E785" s="155">
        <v>2016</v>
      </c>
    </row>
    <row r="786" spans="1:11" x14ac:dyDescent="0.25">
      <c r="A786" s="396"/>
      <c r="B786" s="384" t="s">
        <v>5</v>
      </c>
      <c r="C786" s="397" t="s">
        <v>700</v>
      </c>
      <c r="D786" s="397" t="s">
        <v>700</v>
      </c>
      <c r="E786" s="397">
        <v>45.756</v>
      </c>
    </row>
    <row r="787" spans="1:11" x14ac:dyDescent="0.25">
      <c r="A787" s="396"/>
      <c r="B787" s="384" t="s">
        <v>6</v>
      </c>
      <c r="C787" s="397" t="s">
        <v>700</v>
      </c>
      <c r="D787" s="397" t="s">
        <v>700</v>
      </c>
      <c r="E787" s="397">
        <v>9.2159999999999993</v>
      </c>
    </row>
    <row r="790" spans="1:11" x14ac:dyDescent="0.25">
      <c r="A790" s="396" t="s">
        <v>333</v>
      </c>
      <c r="B790" s="398" t="s">
        <v>545</v>
      </c>
      <c r="C790" s="399"/>
      <c r="D790" s="399"/>
      <c r="E790" s="399"/>
      <c r="F790" s="399"/>
      <c r="G790" s="399"/>
      <c r="H790" s="399"/>
      <c r="I790" s="399"/>
      <c r="J790" s="399"/>
    </row>
    <row r="791" spans="1:11" x14ac:dyDescent="0.25">
      <c r="B791" s="529"/>
      <c r="C791" s="400">
        <v>2014</v>
      </c>
      <c r="D791" s="400">
        <v>2015</v>
      </c>
      <c r="E791" s="400">
        <v>2016</v>
      </c>
      <c r="F791" s="530"/>
    </row>
    <row r="792" spans="1:11" x14ac:dyDescent="0.25">
      <c r="B792" s="514" t="s">
        <v>37</v>
      </c>
      <c r="C792" s="401" t="s">
        <v>700</v>
      </c>
      <c r="D792" s="401" t="s">
        <v>700</v>
      </c>
      <c r="E792" s="402">
        <v>45</v>
      </c>
      <c r="F792" s="505"/>
      <c r="G792" s="165"/>
    </row>
    <row r="793" spans="1:11" x14ac:dyDescent="0.25">
      <c r="B793" s="514" t="s">
        <v>94</v>
      </c>
      <c r="C793" s="401" t="s">
        <v>700</v>
      </c>
      <c r="D793" s="401" t="s">
        <v>700</v>
      </c>
      <c r="E793" s="402">
        <v>9</v>
      </c>
      <c r="F793" s="505"/>
      <c r="G793" s="165"/>
    </row>
    <row r="794" spans="1:11" x14ac:dyDescent="0.25">
      <c r="B794" s="511"/>
      <c r="C794" s="512"/>
      <c r="D794" s="512"/>
      <c r="E794" s="512"/>
      <c r="F794" s="512"/>
      <c r="G794" s="512"/>
      <c r="H794" s="399"/>
      <c r="I794" s="399"/>
      <c r="J794" s="399"/>
    </row>
    <row r="795" spans="1:11" x14ac:dyDescent="0.25">
      <c r="B795" s="111"/>
      <c r="C795" s="165"/>
      <c r="D795" s="165"/>
      <c r="E795" s="165"/>
    </row>
    <row r="796" spans="1:11" x14ac:dyDescent="0.25">
      <c r="A796" s="404"/>
      <c r="B796" s="510"/>
      <c r="C796" s="510"/>
      <c r="D796" s="510"/>
      <c r="E796" s="510"/>
      <c r="F796" s="399"/>
      <c r="G796" s="399"/>
      <c r="H796" s="399"/>
      <c r="I796" s="399"/>
      <c r="J796" s="399"/>
      <c r="K796" s="404"/>
    </row>
    <row r="797" spans="1:11" x14ac:dyDescent="0.25">
      <c r="A797" s="396" t="s">
        <v>800</v>
      </c>
      <c r="B797" s="398" t="s">
        <v>515</v>
      </c>
      <c r="C797" s="404"/>
      <c r="D797" s="404"/>
      <c r="E797" s="404"/>
      <c r="F797" s="404"/>
      <c r="G797" s="404"/>
      <c r="H797" s="405"/>
      <c r="I797" s="399"/>
      <c r="J797" s="399"/>
      <c r="K797" s="404"/>
    </row>
    <row r="798" spans="1:11" x14ac:dyDescent="0.25">
      <c r="B798" s="514" t="s">
        <v>118</v>
      </c>
      <c r="C798" s="397">
        <v>45.756</v>
      </c>
      <c r="D798" s="406"/>
      <c r="E798" s="404"/>
      <c r="F798" s="403"/>
      <c r="G798" s="403"/>
      <c r="H798" s="407"/>
      <c r="I798" s="399"/>
      <c r="J798" s="399"/>
      <c r="K798" s="404"/>
    </row>
    <row r="799" spans="1:11" x14ac:dyDescent="0.25">
      <c r="B799" s="514" t="s">
        <v>153</v>
      </c>
      <c r="C799" s="408" t="s">
        <v>700</v>
      </c>
      <c r="D799" s="406"/>
      <c r="E799" s="404"/>
      <c r="F799" s="403"/>
      <c r="G799" s="403"/>
      <c r="H799" s="407"/>
      <c r="I799" s="399"/>
      <c r="J799" s="399"/>
      <c r="K799" s="404"/>
    </row>
    <row r="800" spans="1:11" x14ac:dyDescent="0.25">
      <c r="A800" s="404"/>
      <c r="B800" s="514" t="s">
        <v>6</v>
      </c>
      <c r="C800" s="397">
        <v>9.2159999999999993</v>
      </c>
      <c r="D800" s="406"/>
      <c r="E800" s="404"/>
      <c r="F800" s="403"/>
      <c r="G800" s="403"/>
      <c r="H800" s="407"/>
      <c r="I800" s="399"/>
      <c r="J800" s="399"/>
      <c r="K800" s="404"/>
    </row>
    <row r="801" spans="1:11" x14ac:dyDescent="0.25">
      <c r="A801" s="404"/>
      <c r="B801" s="514" t="s">
        <v>154</v>
      </c>
      <c r="C801" s="408" t="s">
        <v>700</v>
      </c>
      <c r="D801" s="409"/>
      <c r="E801" s="404"/>
      <c r="F801" s="403"/>
      <c r="G801" s="403"/>
      <c r="H801" s="407"/>
      <c r="I801" s="399"/>
      <c r="J801" s="399"/>
      <c r="K801" s="404"/>
    </row>
    <row r="802" spans="1:11" x14ac:dyDescent="0.25">
      <c r="A802" s="404"/>
      <c r="B802" s="413" t="s">
        <v>743</v>
      </c>
      <c r="C802" s="410"/>
      <c r="D802" s="404"/>
      <c r="E802" s="404"/>
      <c r="F802" s="411"/>
      <c r="G802" s="411"/>
      <c r="H802" s="412"/>
      <c r="I802" s="399"/>
      <c r="J802" s="399"/>
      <c r="K802" s="404"/>
    </row>
    <row r="803" spans="1:11" x14ac:dyDescent="0.25">
      <c r="A803" s="404"/>
      <c r="B803" s="413"/>
      <c r="C803" s="414"/>
      <c r="D803" s="404"/>
      <c r="E803" s="404"/>
      <c r="F803" s="403"/>
      <c r="G803" s="403"/>
      <c r="H803" s="407"/>
      <c r="I803" s="399"/>
      <c r="J803" s="399"/>
      <c r="K803" s="404"/>
    </row>
    <row r="804" spans="1:11" x14ac:dyDescent="0.25">
      <c r="A804" s="404"/>
      <c r="B804" s="413"/>
      <c r="C804" s="414"/>
      <c r="D804" s="404"/>
      <c r="E804" s="404"/>
      <c r="F804" s="403"/>
      <c r="G804" s="403"/>
      <c r="H804" s="407"/>
      <c r="I804" s="399"/>
      <c r="J804" s="399"/>
      <c r="K804" s="404"/>
    </row>
    <row r="805" spans="1:11" x14ac:dyDescent="0.25">
      <c r="A805" s="396" t="s">
        <v>801</v>
      </c>
      <c r="B805" s="531" t="s">
        <v>516</v>
      </c>
      <c r="C805" s="532"/>
      <c r="D805" s="404"/>
      <c r="E805" s="404"/>
      <c r="F805" s="403"/>
      <c r="G805" s="403"/>
      <c r="H805" s="407"/>
      <c r="I805" s="399"/>
      <c r="J805" s="399"/>
      <c r="K805" s="404"/>
    </row>
    <row r="806" spans="1:11" x14ac:dyDescent="0.25">
      <c r="A806" s="404"/>
      <c r="B806" s="533" t="s">
        <v>9</v>
      </c>
      <c r="C806" s="375">
        <v>1.024</v>
      </c>
      <c r="D806" s="404"/>
      <c r="E806" s="404"/>
      <c r="F806" s="403"/>
      <c r="G806" s="403"/>
      <c r="H806" s="407"/>
      <c r="I806" s="399"/>
      <c r="J806" s="399"/>
      <c r="K806" s="404"/>
    </row>
    <row r="807" spans="1:11" x14ac:dyDescent="0.25">
      <c r="A807" s="404"/>
      <c r="B807" s="413"/>
      <c r="C807" s="414"/>
      <c r="D807" s="404"/>
      <c r="E807" s="404"/>
      <c r="G807" s="403"/>
      <c r="H807" s="407"/>
      <c r="I807" s="399"/>
      <c r="J807" s="399"/>
      <c r="K807" s="404"/>
    </row>
    <row r="808" spans="1:11" x14ac:dyDescent="0.25">
      <c r="A808" s="404"/>
      <c r="B808" s="413"/>
      <c r="C808" s="414"/>
      <c r="D808" s="404"/>
      <c r="E808" s="404"/>
      <c r="F808" s="403"/>
      <c r="G808" s="403"/>
      <c r="H808" s="407"/>
      <c r="I808" s="399"/>
      <c r="J808" s="399"/>
      <c r="K808" s="404"/>
    </row>
    <row r="809" spans="1:11" x14ac:dyDescent="0.25">
      <c r="A809" s="396" t="s">
        <v>802</v>
      </c>
      <c r="B809" s="398" t="s">
        <v>517</v>
      </c>
      <c r="C809" s="404"/>
      <c r="D809" s="404"/>
      <c r="E809" s="415"/>
      <c r="F809" s="403"/>
      <c r="G809" s="403"/>
      <c r="H809" s="407"/>
      <c r="I809" s="399"/>
      <c r="J809" s="399"/>
      <c r="K809" s="404"/>
    </row>
    <row r="810" spans="1:11" x14ac:dyDescent="0.25">
      <c r="A810" s="404"/>
      <c r="B810" s="513" t="s">
        <v>329</v>
      </c>
      <c r="C810" s="341">
        <v>0.2</v>
      </c>
      <c r="D810" s="404"/>
      <c r="E810" s="404"/>
      <c r="F810" s="403"/>
      <c r="G810" s="403"/>
      <c r="H810" s="407"/>
      <c r="I810" s="399"/>
      <c r="J810" s="399"/>
      <c r="K810" s="404"/>
    </row>
    <row r="811" spans="1:11" x14ac:dyDescent="0.25">
      <c r="A811" s="404"/>
      <c r="B811" s="413"/>
      <c r="C811" s="416"/>
      <c r="D811" s="404"/>
      <c r="E811" s="404"/>
      <c r="F811" s="403"/>
      <c r="G811" s="403"/>
      <c r="H811" s="407"/>
      <c r="I811" s="399"/>
      <c r="J811" s="399"/>
      <c r="K811" s="404"/>
    </row>
    <row r="812" spans="1:11" x14ac:dyDescent="0.25">
      <c r="A812" s="396"/>
      <c r="B812" s="413"/>
      <c r="C812" s="414"/>
      <c r="D812" s="404"/>
      <c r="E812" s="404"/>
      <c r="F812" s="403"/>
      <c r="G812" s="403"/>
      <c r="H812" s="407"/>
      <c r="I812" s="399"/>
      <c r="J812" s="399"/>
      <c r="K812" s="404"/>
    </row>
    <row r="813" spans="1:11" x14ac:dyDescent="0.25">
      <c r="A813" s="396" t="s">
        <v>803</v>
      </c>
      <c r="B813" s="398" t="s">
        <v>518</v>
      </c>
      <c r="C813" s="404"/>
      <c r="D813" s="404"/>
      <c r="E813" s="404"/>
      <c r="F813" s="404"/>
      <c r="G813" s="404"/>
      <c r="H813" s="405"/>
      <c r="I813" s="399"/>
      <c r="J813" s="399"/>
      <c r="K813" s="404"/>
    </row>
    <row r="814" spans="1:11" x14ac:dyDescent="0.25">
      <c r="A814" s="404"/>
      <c r="B814" s="514" t="s">
        <v>113</v>
      </c>
      <c r="C814" s="417">
        <v>2</v>
      </c>
      <c r="D814" s="409"/>
      <c r="E814" s="404"/>
      <c r="F814" s="404"/>
      <c r="G814" s="404"/>
      <c r="H814" s="405"/>
      <c r="I814" s="399"/>
      <c r="J814" s="399"/>
      <c r="K814" s="404"/>
    </row>
    <row r="815" spans="1:11" x14ac:dyDescent="0.25">
      <c r="A815" s="404"/>
      <c r="B815" s="413"/>
      <c r="C815" s="404"/>
      <c r="D815" s="404"/>
      <c r="E815" s="404"/>
      <c r="F815" s="404"/>
      <c r="G815" s="404"/>
      <c r="H815" s="405"/>
      <c r="I815" s="399"/>
      <c r="J815" s="399"/>
      <c r="K815" s="404"/>
    </row>
    <row r="816" spans="1:11" x14ac:dyDescent="0.25">
      <c r="A816" s="404"/>
      <c r="B816" s="399"/>
      <c r="C816" s="399"/>
      <c r="D816" s="399"/>
      <c r="E816" s="399"/>
      <c r="F816" s="399"/>
      <c r="G816" s="399"/>
      <c r="H816" s="399"/>
      <c r="I816" s="399"/>
      <c r="J816" s="399"/>
      <c r="K816" s="404"/>
    </row>
    <row r="817" spans="1:11" x14ac:dyDescent="0.25">
      <c r="A817" s="396" t="s">
        <v>804</v>
      </c>
      <c r="B817" s="427" t="s">
        <v>519</v>
      </c>
      <c r="C817" s="399"/>
      <c r="D817" s="399"/>
      <c r="E817" s="399"/>
      <c r="F817" s="399"/>
      <c r="G817" s="399"/>
      <c r="H817" s="399"/>
      <c r="I817" s="399"/>
      <c r="J817" s="399"/>
      <c r="K817" s="404"/>
    </row>
    <row r="818" spans="1:11" x14ac:dyDescent="0.25">
      <c r="A818" s="404"/>
      <c r="B818" s="514"/>
      <c r="C818" s="418" t="s">
        <v>173</v>
      </c>
      <c r="D818" s="418" t="s">
        <v>172</v>
      </c>
      <c r="E818" s="418" t="s">
        <v>174</v>
      </c>
      <c r="F818" s="399"/>
      <c r="G818" s="399"/>
      <c r="H818" s="399"/>
      <c r="I818" s="399"/>
      <c r="J818" s="399"/>
      <c r="K818" s="404"/>
    </row>
    <row r="819" spans="1:11" x14ac:dyDescent="0.25">
      <c r="A819" s="404"/>
      <c r="B819" s="514" t="s">
        <v>37</v>
      </c>
      <c r="C819" s="419">
        <v>30</v>
      </c>
      <c r="D819" s="419">
        <v>15</v>
      </c>
      <c r="E819" s="419"/>
      <c r="F819" s="420"/>
      <c r="G819" s="104"/>
      <c r="H819" s="399"/>
      <c r="I819" s="399"/>
      <c r="J819" s="399"/>
      <c r="K819" s="404"/>
    </row>
    <row r="820" spans="1:11" x14ac:dyDescent="0.25">
      <c r="A820" s="404"/>
      <c r="B820" s="514" t="s">
        <v>94</v>
      </c>
      <c r="C820" s="402">
        <v>5</v>
      </c>
      <c r="D820" s="402">
        <v>4</v>
      </c>
      <c r="E820" s="402"/>
      <c r="F820" s="420"/>
      <c r="G820" s="104"/>
      <c r="H820" s="399"/>
      <c r="I820" s="399"/>
      <c r="J820" s="399"/>
      <c r="K820" s="404"/>
    </row>
    <row r="821" spans="1:11" x14ac:dyDescent="0.25">
      <c r="A821" s="404"/>
      <c r="B821" s="413" t="s">
        <v>742</v>
      </c>
      <c r="C821" s="403"/>
      <c r="D821" s="399"/>
      <c r="E821" s="399"/>
      <c r="F821" s="399"/>
      <c r="G821" s="399"/>
      <c r="H821" s="399"/>
      <c r="I821" s="399"/>
      <c r="J821" s="399"/>
      <c r="K821" s="404"/>
    </row>
    <row r="822" spans="1:11" x14ac:dyDescent="0.25">
      <c r="A822" s="404"/>
      <c r="B822" s="413"/>
      <c r="C822" s="403"/>
      <c r="D822" s="104" t="s">
        <v>58</v>
      </c>
      <c r="E822" s="399"/>
      <c r="F822" s="399"/>
      <c r="G822" s="399"/>
      <c r="H822" s="399"/>
      <c r="I822" s="399"/>
      <c r="J822" s="399"/>
      <c r="K822" s="404"/>
    </row>
    <row r="823" spans="1:11" x14ac:dyDescent="0.25">
      <c r="A823" s="404"/>
      <c r="B823" s="113"/>
      <c r="C823" s="113"/>
      <c r="D823" s="399"/>
      <c r="E823" s="399"/>
      <c r="F823" s="399"/>
      <c r="G823" s="399"/>
      <c r="H823" s="399"/>
      <c r="I823" s="399"/>
      <c r="J823" s="399"/>
      <c r="K823" s="404"/>
    </row>
    <row r="824" spans="1:11" x14ac:dyDescent="0.25">
      <c r="A824" s="396" t="s">
        <v>805</v>
      </c>
      <c r="B824" s="427" t="s">
        <v>520</v>
      </c>
      <c r="C824" s="399"/>
      <c r="D824" s="399"/>
      <c r="E824" s="399"/>
      <c r="F824" s="399"/>
      <c r="G824" s="399"/>
      <c r="H824" s="399"/>
      <c r="I824" s="399"/>
      <c r="J824" s="399"/>
      <c r="K824" s="404"/>
    </row>
    <row r="825" spans="1:11" x14ac:dyDescent="0.25">
      <c r="A825" s="404"/>
      <c r="B825" s="514"/>
      <c r="C825" s="418" t="s">
        <v>173</v>
      </c>
      <c r="D825" s="418" t="s">
        <v>172</v>
      </c>
      <c r="E825" s="418" t="s">
        <v>174</v>
      </c>
      <c r="F825" s="399"/>
      <c r="G825" s="399"/>
      <c r="H825" s="399"/>
      <c r="I825" s="399"/>
      <c r="J825" s="399"/>
      <c r="K825" s="404"/>
    </row>
    <row r="826" spans="1:11" x14ac:dyDescent="0.25">
      <c r="A826" s="404"/>
      <c r="B826" s="514" t="s">
        <v>5</v>
      </c>
      <c r="C826" s="419">
        <v>30.54</v>
      </c>
      <c r="D826" s="419">
        <v>15.215999999999999</v>
      </c>
      <c r="E826" s="419"/>
      <c r="F826" s="420"/>
      <c r="G826" s="104"/>
      <c r="H826" s="420"/>
      <c r="I826" s="399"/>
      <c r="J826" s="399"/>
      <c r="K826" s="404"/>
    </row>
    <row r="827" spans="1:11" x14ac:dyDescent="0.25">
      <c r="A827" s="404"/>
      <c r="B827" s="514" t="s">
        <v>6</v>
      </c>
      <c r="C827" s="402">
        <v>5.1440000000000001</v>
      </c>
      <c r="D827" s="402">
        <v>4.0720000000000001</v>
      </c>
      <c r="E827" s="402"/>
      <c r="F827" s="420"/>
      <c r="G827" s="104"/>
      <c r="H827" s="420"/>
      <c r="I827" s="399"/>
      <c r="J827" s="399"/>
      <c r="K827" s="404"/>
    </row>
    <row r="828" spans="1:11" x14ac:dyDescent="0.25">
      <c r="A828" s="404"/>
      <c r="B828" s="413" t="s">
        <v>742</v>
      </c>
      <c r="C828" s="399"/>
      <c r="D828" s="403"/>
      <c r="E828" s="399"/>
      <c r="F828" s="399"/>
      <c r="G828" s="399"/>
      <c r="H828" s="399"/>
      <c r="I828" s="399"/>
      <c r="J828" s="399"/>
      <c r="K828" s="404"/>
    </row>
    <row r="829" spans="1:11" x14ac:dyDescent="0.25">
      <c r="A829" s="404"/>
      <c r="B829" s="413"/>
      <c r="C829" s="399"/>
      <c r="D829" s="403"/>
      <c r="E829" s="399"/>
      <c r="F829" s="399"/>
      <c r="G829" s="399"/>
      <c r="H829" s="399"/>
      <c r="I829" s="399"/>
      <c r="J829" s="399"/>
      <c r="K829" s="404"/>
    </row>
    <row r="830" spans="1:11" x14ac:dyDescent="0.25">
      <c r="A830" s="405" t="s">
        <v>806</v>
      </c>
      <c r="B830" s="427" t="s">
        <v>738</v>
      </c>
      <c r="C830" s="421"/>
      <c r="D830" s="421"/>
      <c r="E830" s="399"/>
      <c r="F830" s="399"/>
      <c r="G830" s="399"/>
      <c r="H830" s="399"/>
      <c r="I830" s="399"/>
      <c r="J830" s="399"/>
      <c r="K830" s="404"/>
    </row>
    <row r="831" spans="1:11" x14ac:dyDescent="0.25">
      <c r="A831" s="404"/>
      <c r="B831" s="514"/>
      <c r="C831" s="418" t="s">
        <v>173</v>
      </c>
      <c r="D831" s="418" t="s">
        <v>172</v>
      </c>
      <c r="E831" s="418" t="s">
        <v>174</v>
      </c>
      <c r="F831" s="399"/>
      <c r="G831" s="399"/>
      <c r="H831" s="399"/>
      <c r="I831" s="399"/>
      <c r="J831" s="399"/>
      <c r="K831" s="404"/>
    </row>
    <row r="832" spans="1:11" x14ac:dyDescent="0.25">
      <c r="A832" s="404"/>
      <c r="B832" s="514" t="s">
        <v>565</v>
      </c>
      <c r="C832" s="341">
        <v>0.16843483955468236</v>
      </c>
      <c r="D832" s="341">
        <v>0.2676130389064143</v>
      </c>
      <c r="E832" s="422"/>
      <c r="F832" s="399"/>
      <c r="G832" s="399"/>
      <c r="H832" s="399"/>
      <c r="I832" s="399"/>
      <c r="J832" s="399"/>
      <c r="K832" s="404"/>
    </row>
    <row r="833" spans="1:11" x14ac:dyDescent="0.25">
      <c r="A833" s="404"/>
      <c r="B833" s="413"/>
      <c r="C833" s="399"/>
      <c r="D833" s="403"/>
      <c r="E833" s="399"/>
      <c r="F833" s="399"/>
      <c r="G833" s="399"/>
      <c r="H833" s="399"/>
      <c r="I833" s="399"/>
      <c r="J833" s="399"/>
      <c r="K833" s="404"/>
    </row>
    <row r="834" spans="1:11" x14ac:dyDescent="0.25">
      <c r="A834" s="404"/>
      <c r="B834" s="399"/>
      <c r="C834" s="399"/>
      <c r="D834" s="399"/>
      <c r="E834" s="399"/>
      <c r="F834" s="399"/>
      <c r="G834" s="399"/>
      <c r="H834" s="399"/>
      <c r="I834" s="399"/>
      <c r="J834" s="399"/>
      <c r="K834" s="404"/>
    </row>
    <row r="835" spans="1:11" x14ac:dyDescent="0.25">
      <c r="A835" s="396" t="s">
        <v>807</v>
      </c>
      <c r="B835" s="427" t="s">
        <v>521</v>
      </c>
      <c r="C835" s="399"/>
      <c r="D835" s="399"/>
      <c r="E835" s="399"/>
      <c r="F835" s="399"/>
      <c r="G835" s="399"/>
      <c r="H835" s="399"/>
      <c r="I835" s="399"/>
      <c r="J835" s="399"/>
      <c r="K835" s="404"/>
    </row>
    <row r="836" spans="1:11" x14ac:dyDescent="0.25">
      <c r="A836" s="404"/>
      <c r="B836" s="424"/>
      <c r="C836" s="423" t="s">
        <v>176</v>
      </c>
      <c r="D836" s="423" t="s">
        <v>314</v>
      </c>
      <c r="E836" s="423" t="s">
        <v>177</v>
      </c>
      <c r="F836" s="399"/>
      <c r="G836" s="399"/>
      <c r="H836" s="399"/>
      <c r="I836" s="399"/>
      <c r="J836" s="399"/>
      <c r="K836" s="404"/>
    </row>
    <row r="837" spans="1:11" x14ac:dyDescent="0.25">
      <c r="A837" s="404"/>
      <c r="B837" s="424" t="s">
        <v>18</v>
      </c>
      <c r="C837" s="424"/>
      <c r="D837" s="542">
        <v>0</v>
      </c>
      <c r="E837" s="544">
        <v>0</v>
      </c>
      <c r="F837" s="399"/>
      <c r="G837" s="399"/>
      <c r="H837" s="399"/>
      <c r="I837" s="399"/>
      <c r="J837" s="399"/>
      <c r="K837" s="404"/>
    </row>
    <row r="838" spans="1:11" x14ac:dyDescent="0.25">
      <c r="A838" s="404"/>
      <c r="B838" s="424" t="s">
        <v>19</v>
      </c>
      <c r="C838" s="424">
        <v>1</v>
      </c>
      <c r="D838" s="542">
        <v>0.252</v>
      </c>
      <c r="E838" s="544">
        <v>2.7343750000000003E-2</v>
      </c>
      <c r="F838" s="399"/>
      <c r="G838" s="399"/>
      <c r="H838" s="399"/>
      <c r="I838" s="399"/>
      <c r="J838" s="399"/>
      <c r="K838" s="404"/>
    </row>
    <row r="839" spans="1:11" x14ac:dyDescent="0.25">
      <c r="A839" s="404"/>
      <c r="B839" s="424" t="s">
        <v>81</v>
      </c>
      <c r="C839" s="424">
        <v>3</v>
      </c>
      <c r="D839" s="542">
        <v>0.97199999999999998</v>
      </c>
      <c r="E839" s="544">
        <v>0.10546875</v>
      </c>
      <c r="F839" s="399"/>
      <c r="G839" s="399"/>
      <c r="H839" s="399"/>
      <c r="I839" s="399"/>
      <c r="J839" s="399"/>
      <c r="K839" s="404"/>
    </row>
    <row r="840" spans="1:11" x14ac:dyDescent="0.25">
      <c r="A840" s="404"/>
      <c r="B840" s="424" t="s">
        <v>21</v>
      </c>
      <c r="C840" s="424">
        <v>1</v>
      </c>
      <c r="D840" s="542">
        <v>0.252</v>
      </c>
      <c r="E840" s="544">
        <v>2.7343750000000003E-2</v>
      </c>
      <c r="F840" s="399"/>
      <c r="H840" s="399"/>
      <c r="I840" s="399"/>
      <c r="J840" s="399"/>
      <c r="K840" s="404"/>
    </row>
    <row r="841" spans="1:11" x14ac:dyDescent="0.25">
      <c r="A841" s="404"/>
      <c r="B841" s="424" t="s">
        <v>22</v>
      </c>
      <c r="C841" s="424">
        <v>1</v>
      </c>
      <c r="D841" s="542">
        <v>0.36</v>
      </c>
      <c r="E841" s="544">
        <v>3.90625E-2</v>
      </c>
      <c r="F841" s="399"/>
      <c r="G841" s="399"/>
      <c r="H841" s="399"/>
      <c r="I841" s="399"/>
      <c r="J841" s="399"/>
      <c r="K841" s="404"/>
    </row>
    <row r="842" spans="1:11" x14ac:dyDescent="0.25">
      <c r="A842" s="404"/>
      <c r="B842" s="534" t="s">
        <v>23</v>
      </c>
      <c r="C842" s="424">
        <v>1</v>
      </c>
      <c r="D842" s="542">
        <v>0.252</v>
      </c>
      <c r="E842" s="544">
        <v>2.7343750000000003E-2</v>
      </c>
      <c r="F842" s="399"/>
      <c r="G842" s="399"/>
      <c r="H842" s="399"/>
      <c r="I842" s="399"/>
      <c r="J842" s="399"/>
      <c r="K842" s="404"/>
    </row>
    <row r="843" spans="1:11" x14ac:dyDescent="0.25">
      <c r="A843" s="404"/>
      <c r="B843" s="424" t="s">
        <v>24</v>
      </c>
      <c r="C843" s="424">
        <v>1</v>
      </c>
      <c r="D843" s="542">
        <v>0.36</v>
      </c>
      <c r="E843" s="544">
        <v>3.90625E-2</v>
      </c>
      <c r="F843" s="399"/>
      <c r="G843" s="399"/>
      <c r="H843" s="399"/>
      <c r="I843" s="399"/>
      <c r="J843" s="399"/>
      <c r="K843" s="404"/>
    </row>
    <row r="844" spans="1:11" x14ac:dyDescent="0.25">
      <c r="A844" s="404"/>
      <c r="B844" s="424" t="s">
        <v>127</v>
      </c>
      <c r="C844" s="424"/>
      <c r="D844" s="542">
        <v>0</v>
      </c>
      <c r="E844" s="544">
        <v>0</v>
      </c>
      <c r="F844" s="399"/>
      <c r="G844" s="399"/>
      <c r="H844" s="399"/>
      <c r="I844" s="399"/>
      <c r="J844" s="399"/>
      <c r="K844" s="404"/>
    </row>
    <row r="845" spans="1:11" x14ac:dyDescent="0.25">
      <c r="A845" s="404"/>
      <c r="B845" s="424" t="s">
        <v>156</v>
      </c>
      <c r="C845" s="424"/>
      <c r="D845" s="542">
        <v>0</v>
      </c>
      <c r="E845" s="544">
        <v>0</v>
      </c>
      <c r="F845" s="399"/>
      <c r="G845" s="399"/>
      <c r="H845" s="399"/>
      <c r="I845" s="399"/>
      <c r="J845" s="399"/>
      <c r="K845" s="404"/>
    </row>
    <row r="846" spans="1:11" x14ac:dyDescent="0.25">
      <c r="A846" s="404"/>
      <c r="B846" s="535" t="s">
        <v>315</v>
      </c>
      <c r="C846" s="424">
        <v>1</v>
      </c>
      <c r="D846" s="542">
        <v>0.36</v>
      </c>
      <c r="E846" s="544">
        <v>3.90625E-2</v>
      </c>
      <c r="F846" s="399"/>
      <c r="G846" s="399"/>
      <c r="H846" s="399"/>
      <c r="I846" s="399"/>
      <c r="J846" s="399"/>
      <c r="K846" s="404"/>
    </row>
    <row r="847" spans="1:11" x14ac:dyDescent="0.25">
      <c r="A847" s="404"/>
      <c r="B847" s="424" t="s">
        <v>60</v>
      </c>
      <c r="C847" s="424"/>
      <c r="D847" s="542">
        <v>0</v>
      </c>
      <c r="E847" s="544">
        <v>0</v>
      </c>
      <c r="F847" s="399"/>
      <c r="G847" s="399"/>
      <c r="H847" s="399"/>
      <c r="I847" s="399"/>
      <c r="J847" s="399"/>
      <c r="K847" s="404"/>
    </row>
    <row r="848" spans="1:11" x14ac:dyDescent="0.25">
      <c r="A848" s="404"/>
      <c r="B848" s="424" t="s">
        <v>122</v>
      </c>
      <c r="C848" s="424"/>
      <c r="D848" s="542">
        <v>0</v>
      </c>
      <c r="E848" s="544">
        <v>0</v>
      </c>
      <c r="F848" s="399"/>
      <c r="G848" s="399"/>
      <c r="H848" s="399"/>
      <c r="I848" s="399"/>
      <c r="J848" s="399"/>
      <c r="K848" s="404"/>
    </row>
    <row r="849" spans="1:11" x14ac:dyDescent="0.25">
      <c r="A849" s="404"/>
      <c r="B849" s="424" t="s">
        <v>62</v>
      </c>
      <c r="C849" s="424"/>
      <c r="D849" s="542">
        <v>0</v>
      </c>
      <c r="E849" s="544">
        <v>0</v>
      </c>
      <c r="F849" s="399"/>
      <c r="G849" s="399"/>
      <c r="H849" s="399"/>
      <c r="I849" s="399"/>
      <c r="J849" s="399"/>
      <c r="K849" s="404"/>
    </row>
    <row r="850" spans="1:11" x14ac:dyDescent="0.25">
      <c r="A850" s="404"/>
      <c r="B850" s="424" t="s">
        <v>63</v>
      </c>
      <c r="C850" s="424"/>
      <c r="D850" s="542">
        <v>0</v>
      </c>
      <c r="E850" s="544">
        <v>0</v>
      </c>
      <c r="F850" s="399"/>
      <c r="G850" s="399"/>
      <c r="H850" s="399"/>
      <c r="I850" s="399"/>
      <c r="J850" s="399"/>
      <c r="K850" s="404"/>
    </row>
    <row r="851" spans="1:11" x14ac:dyDescent="0.25">
      <c r="A851" s="404"/>
      <c r="B851" s="424" t="s">
        <v>64</v>
      </c>
      <c r="C851" s="424"/>
      <c r="D851" s="542">
        <v>0</v>
      </c>
      <c r="E851" s="544">
        <v>0</v>
      </c>
      <c r="F851" s="399"/>
      <c r="G851" s="399"/>
      <c r="H851" s="399"/>
      <c r="I851" s="399"/>
      <c r="J851" s="399"/>
      <c r="K851" s="404"/>
    </row>
    <row r="852" spans="1:11" x14ac:dyDescent="0.25">
      <c r="A852" s="404"/>
      <c r="B852" s="424" t="s">
        <v>65</v>
      </c>
      <c r="C852" s="424"/>
      <c r="D852" s="542">
        <v>0</v>
      </c>
      <c r="E852" s="544">
        <v>0</v>
      </c>
      <c r="F852" s="399"/>
      <c r="G852" s="399"/>
      <c r="H852" s="399"/>
      <c r="I852" s="399"/>
      <c r="J852" s="399"/>
      <c r="K852" s="404"/>
    </row>
    <row r="853" spans="1:11" x14ac:dyDescent="0.25">
      <c r="A853" s="404"/>
      <c r="B853" s="424" t="s">
        <v>157</v>
      </c>
      <c r="C853" s="424"/>
      <c r="D853" s="542">
        <v>0</v>
      </c>
      <c r="E853" s="544">
        <v>0</v>
      </c>
      <c r="F853" s="399"/>
      <c r="G853" s="399"/>
      <c r="H853" s="399"/>
      <c r="I853" s="399"/>
      <c r="J853" s="399"/>
      <c r="K853" s="404"/>
    </row>
    <row r="854" spans="1:11" x14ac:dyDescent="0.25">
      <c r="A854" s="404"/>
      <c r="B854" s="424" t="s">
        <v>149</v>
      </c>
      <c r="C854" s="424">
        <v>1</v>
      </c>
      <c r="D854" s="425">
        <v>0.71199999999999997</v>
      </c>
      <c r="E854" s="544">
        <v>7.7256944444444448E-2</v>
      </c>
      <c r="F854" s="399"/>
      <c r="H854" s="399"/>
      <c r="I854" s="399"/>
      <c r="J854" s="399"/>
      <c r="K854" s="404"/>
    </row>
    <row r="855" spans="1:11" x14ac:dyDescent="0.25">
      <c r="A855" s="404"/>
      <c r="B855" s="424" t="s">
        <v>159</v>
      </c>
      <c r="C855" s="424">
        <v>7</v>
      </c>
      <c r="D855" s="542">
        <v>4.984</v>
      </c>
      <c r="E855" s="544">
        <v>0.54079861111111116</v>
      </c>
      <c r="F855" s="399"/>
      <c r="G855" s="399"/>
      <c r="H855" s="399"/>
      <c r="I855" s="399"/>
      <c r="J855" s="399"/>
      <c r="K855" s="404"/>
    </row>
    <row r="856" spans="1:11" x14ac:dyDescent="0.25">
      <c r="A856" s="404"/>
      <c r="B856" s="424" t="s">
        <v>160</v>
      </c>
      <c r="C856" s="424"/>
      <c r="D856" s="542">
        <v>0</v>
      </c>
      <c r="E856" s="544">
        <v>0</v>
      </c>
      <c r="F856" s="399"/>
      <c r="G856" s="399"/>
      <c r="H856" s="399"/>
      <c r="I856" s="399"/>
      <c r="J856" s="399"/>
      <c r="K856" s="404"/>
    </row>
    <row r="857" spans="1:11" x14ac:dyDescent="0.25">
      <c r="A857" s="404"/>
      <c r="B857" s="424" t="s">
        <v>76</v>
      </c>
      <c r="C857" s="424"/>
      <c r="D857" s="542">
        <v>0</v>
      </c>
      <c r="E857" s="544">
        <v>0</v>
      </c>
      <c r="F857" s="399"/>
      <c r="G857" s="399"/>
      <c r="H857" s="399"/>
      <c r="I857" s="399"/>
      <c r="J857" s="399"/>
      <c r="K857" s="404"/>
    </row>
    <row r="858" spans="1:11" x14ac:dyDescent="0.25">
      <c r="A858" s="404"/>
      <c r="B858" s="424" t="s">
        <v>155</v>
      </c>
      <c r="C858" s="424">
        <v>1</v>
      </c>
      <c r="D858" s="542">
        <v>0.71199999999999997</v>
      </c>
      <c r="E858" s="544">
        <v>7.7256944444444448E-2</v>
      </c>
      <c r="F858" s="399"/>
      <c r="G858" s="64"/>
      <c r="H858" s="64"/>
      <c r="I858" s="399"/>
      <c r="J858" s="399"/>
      <c r="K858" s="404"/>
    </row>
    <row r="859" spans="1:11" x14ac:dyDescent="0.25">
      <c r="A859" s="404"/>
      <c r="B859" s="424" t="s">
        <v>126</v>
      </c>
      <c r="C859" s="424"/>
      <c r="D859" s="425">
        <v>0</v>
      </c>
      <c r="E859" s="544">
        <v>0</v>
      </c>
      <c r="F859" s="399"/>
      <c r="G859" s="399"/>
      <c r="H859" s="399"/>
      <c r="I859" s="399"/>
      <c r="J859" s="399"/>
      <c r="K859" s="404"/>
    </row>
    <row r="860" spans="1:11" x14ac:dyDescent="0.25">
      <c r="A860" s="404"/>
      <c r="B860" s="424" t="s">
        <v>72</v>
      </c>
      <c r="C860" s="424"/>
      <c r="D860" s="542">
        <v>0</v>
      </c>
      <c r="E860" s="544">
        <v>0</v>
      </c>
      <c r="F860" s="399"/>
      <c r="G860" s="64"/>
      <c r="H860" s="64"/>
      <c r="I860" s="399"/>
      <c r="J860" s="399"/>
      <c r="K860" s="404"/>
    </row>
    <row r="861" spans="1:11" x14ac:dyDescent="0.25">
      <c r="A861" s="404"/>
      <c r="B861" s="424" t="s">
        <v>73</v>
      </c>
      <c r="C861" s="424"/>
      <c r="D861" s="542">
        <v>0</v>
      </c>
      <c r="E861" s="544">
        <v>0</v>
      </c>
      <c r="F861" s="399"/>
      <c r="G861" s="64"/>
      <c r="H861" s="64"/>
      <c r="I861" s="399"/>
      <c r="J861" s="399"/>
      <c r="K861" s="404"/>
    </row>
    <row r="862" spans="1:11" x14ac:dyDescent="0.25">
      <c r="A862" s="404"/>
      <c r="B862" s="424" t="s">
        <v>161</v>
      </c>
      <c r="C862" s="424"/>
      <c r="D862" s="542">
        <v>0</v>
      </c>
      <c r="E862" s="544">
        <v>0</v>
      </c>
      <c r="F862" s="399"/>
      <c r="G862" s="399"/>
      <c r="H862" s="399"/>
      <c r="I862" s="399"/>
      <c r="J862" s="399"/>
      <c r="K862" s="404"/>
    </row>
    <row r="863" spans="1:11" x14ac:dyDescent="0.25">
      <c r="A863" s="404"/>
      <c r="B863" s="536" t="s">
        <v>31</v>
      </c>
      <c r="C863" s="536">
        <v>18</v>
      </c>
      <c r="D863" s="543">
        <v>9.2159999999999993</v>
      </c>
      <c r="E863" s="545">
        <v>1</v>
      </c>
      <c r="F863" s="399"/>
      <c r="G863" s="399"/>
      <c r="H863" s="399"/>
      <c r="I863" s="399"/>
      <c r="J863" s="399"/>
      <c r="K863" s="404"/>
    </row>
    <row r="864" spans="1:11" x14ac:dyDescent="0.25">
      <c r="A864" s="404"/>
      <c r="B864" s="426" t="s">
        <v>741</v>
      </c>
      <c r="C864" s="399"/>
      <c r="D864" s="399"/>
      <c r="E864" s="399"/>
      <c r="F864" s="399"/>
      <c r="G864" s="399"/>
      <c r="H864" s="399"/>
      <c r="I864" s="399"/>
      <c r="J864" s="399"/>
      <c r="K864" s="404"/>
    </row>
    <row r="865" spans="1:11" x14ac:dyDescent="0.25">
      <c r="A865" s="404"/>
      <c r="B865" s="426"/>
      <c r="C865" s="399"/>
      <c r="D865" s="399"/>
      <c r="E865" s="399"/>
      <c r="F865" s="399"/>
      <c r="G865" s="399"/>
      <c r="H865" s="399"/>
      <c r="I865" s="399"/>
      <c r="J865" s="399"/>
      <c r="K865" s="404"/>
    </row>
    <row r="866" spans="1:11" x14ac:dyDescent="0.25">
      <c r="A866" s="404"/>
      <c r="B866" s="399"/>
      <c r="C866" s="399"/>
      <c r="D866" s="399"/>
      <c r="E866" s="399"/>
      <c r="F866" s="399"/>
      <c r="G866" s="399"/>
      <c r="H866" s="399"/>
      <c r="I866" s="399"/>
      <c r="J866" s="399"/>
      <c r="K866" s="404"/>
    </row>
    <row r="867" spans="1:11" x14ac:dyDescent="0.25">
      <c r="A867" s="396" t="s">
        <v>808</v>
      </c>
      <c r="B867" s="427" t="s">
        <v>619</v>
      </c>
      <c r="C867" s="399"/>
      <c r="D867" s="399"/>
      <c r="E867" s="399"/>
      <c r="F867" s="399"/>
      <c r="G867" s="399"/>
      <c r="H867" s="399"/>
      <c r="I867" s="399"/>
      <c r="J867" s="399"/>
      <c r="K867" s="404"/>
    </row>
    <row r="868" spans="1:11" x14ac:dyDescent="0.25">
      <c r="A868" s="404"/>
      <c r="B868" s="529"/>
      <c r="C868" s="520" t="s">
        <v>178</v>
      </c>
      <c r="D868" s="520" t="s">
        <v>59</v>
      </c>
      <c r="E868" s="418" t="s">
        <v>452</v>
      </c>
      <c r="F868" s="180" t="s">
        <v>59</v>
      </c>
      <c r="G868" s="427"/>
      <c r="H868" s="399"/>
      <c r="I868" s="399"/>
      <c r="J868" s="399"/>
      <c r="K868" s="404"/>
    </row>
    <row r="869" spans="1:11" x14ac:dyDescent="0.25">
      <c r="A869" s="404"/>
      <c r="B869" s="514" t="s">
        <v>162</v>
      </c>
      <c r="C869" s="537">
        <v>5</v>
      </c>
      <c r="D869" s="538">
        <v>0.55555555555555558</v>
      </c>
      <c r="E869" s="537">
        <v>5.1440000000000001</v>
      </c>
      <c r="F869" s="334">
        <v>0.55815972222222232</v>
      </c>
      <c r="G869" s="399"/>
      <c r="H869" s="399"/>
      <c r="I869" s="399"/>
      <c r="J869" s="399"/>
      <c r="K869" s="404"/>
    </row>
    <row r="870" spans="1:11" x14ac:dyDescent="0.25">
      <c r="A870" s="404"/>
      <c r="B870" s="514" t="s">
        <v>163</v>
      </c>
      <c r="C870" s="537">
        <v>1</v>
      </c>
      <c r="D870" s="538">
        <v>0.1111111111111111</v>
      </c>
      <c r="E870" s="537">
        <v>1.0720000000000001</v>
      </c>
      <c r="F870" s="334">
        <v>0.11631944444444446</v>
      </c>
      <c r="G870" s="399"/>
      <c r="H870" s="399"/>
      <c r="I870" s="399"/>
      <c r="J870" s="399"/>
      <c r="K870" s="404"/>
    </row>
    <row r="871" spans="1:11" x14ac:dyDescent="0.25">
      <c r="A871" s="404"/>
      <c r="B871" s="514" t="s">
        <v>164</v>
      </c>
      <c r="C871" s="537">
        <v>1</v>
      </c>
      <c r="D871" s="538">
        <v>0.1111111111111111</v>
      </c>
      <c r="E871" s="537">
        <v>0.96399999999999997</v>
      </c>
      <c r="F871" s="334">
        <v>0.10460069444444445</v>
      </c>
      <c r="G871" s="399"/>
      <c r="H871" s="399"/>
      <c r="I871" s="399"/>
      <c r="J871" s="399"/>
      <c r="K871" s="404"/>
    </row>
    <row r="872" spans="1:11" x14ac:dyDescent="0.25">
      <c r="A872" s="404"/>
      <c r="B872" s="514" t="s">
        <v>165</v>
      </c>
      <c r="C872" s="537">
        <v>2</v>
      </c>
      <c r="D872" s="538">
        <v>0.22222222222222221</v>
      </c>
      <c r="E872" s="537">
        <v>2.036</v>
      </c>
      <c r="F872" s="334">
        <v>0.22092013888888892</v>
      </c>
      <c r="G872" s="399"/>
      <c r="H872" s="399"/>
      <c r="I872" s="399"/>
      <c r="J872" s="399"/>
      <c r="K872" s="404"/>
    </row>
    <row r="873" spans="1:11" x14ac:dyDescent="0.25">
      <c r="A873" s="404"/>
      <c r="B873" s="514" t="s">
        <v>166</v>
      </c>
      <c r="C873" s="537"/>
      <c r="D873" s="538">
        <v>0</v>
      </c>
      <c r="E873" s="537"/>
      <c r="F873" s="334"/>
      <c r="G873" s="399"/>
      <c r="H873" s="399"/>
      <c r="I873" s="399"/>
      <c r="J873" s="399"/>
      <c r="K873" s="404"/>
    </row>
    <row r="874" spans="1:11" x14ac:dyDescent="0.25">
      <c r="A874" s="404"/>
      <c r="B874" s="514" t="s">
        <v>87</v>
      </c>
      <c r="C874" s="539"/>
      <c r="D874" s="538"/>
      <c r="E874" s="537"/>
      <c r="F874" s="334"/>
      <c r="G874" s="399"/>
      <c r="H874" s="399"/>
      <c r="I874" s="399"/>
      <c r="J874" s="399"/>
      <c r="K874" s="404"/>
    </row>
    <row r="875" spans="1:11" x14ac:dyDescent="0.25">
      <c r="A875" s="404"/>
      <c r="B875" s="514" t="s">
        <v>167</v>
      </c>
      <c r="C875" s="537"/>
      <c r="D875" s="538"/>
      <c r="E875" s="537"/>
      <c r="F875" s="334"/>
      <c r="G875" s="399"/>
      <c r="H875" s="399"/>
      <c r="I875" s="399"/>
      <c r="J875" s="399"/>
      <c r="K875" s="404"/>
    </row>
    <row r="876" spans="1:11" x14ac:dyDescent="0.25">
      <c r="A876" s="404"/>
      <c r="B876" s="529" t="s">
        <v>31</v>
      </c>
      <c r="C876" s="369">
        <v>9</v>
      </c>
      <c r="D876" s="540">
        <v>1</v>
      </c>
      <c r="E876" s="369">
        <v>9.2159999999999993</v>
      </c>
      <c r="F876" s="540">
        <v>1</v>
      </c>
      <c r="G876" s="403"/>
      <c r="H876" s="399"/>
      <c r="I876" s="399"/>
      <c r="J876" s="399"/>
      <c r="K876" s="404"/>
    </row>
    <row r="877" spans="1:11" x14ac:dyDescent="0.25">
      <c r="A877" s="404"/>
      <c r="B877" s="104" t="s">
        <v>799</v>
      </c>
      <c r="C877" s="399"/>
      <c r="D877" s="129"/>
      <c r="E877" s="399"/>
      <c r="F877" s="399"/>
      <c r="G877" s="399"/>
      <c r="H877" s="399"/>
      <c r="I877" s="399"/>
      <c r="J877" s="399"/>
      <c r="K877" s="404"/>
    </row>
    <row r="878" spans="1:11" x14ac:dyDescent="0.25">
      <c r="A878" s="404"/>
      <c r="B878" s="399"/>
      <c r="C878" s="399"/>
      <c r="D878" s="129"/>
      <c r="E878" s="399"/>
      <c r="F878" s="399"/>
      <c r="G878" s="399"/>
      <c r="H878" s="399"/>
      <c r="I878" s="399"/>
      <c r="J878" s="399"/>
      <c r="K878" s="404"/>
    </row>
    <row r="879" spans="1:11" x14ac:dyDescent="0.25">
      <c r="A879" s="396" t="s">
        <v>809</v>
      </c>
      <c r="B879" s="394" t="s">
        <v>609</v>
      </c>
      <c r="C879" s="394"/>
      <c r="D879" s="129"/>
      <c r="E879" s="399"/>
      <c r="F879" s="399"/>
      <c r="G879" s="399"/>
      <c r="H879" s="399"/>
      <c r="I879" s="399"/>
      <c r="J879" s="399"/>
      <c r="K879" s="404"/>
    </row>
    <row r="880" spans="1:11" x14ac:dyDescent="0.25">
      <c r="A880" s="404"/>
      <c r="B880" s="384" t="s">
        <v>88</v>
      </c>
      <c r="C880" s="385"/>
      <c r="D880" s="428" t="s">
        <v>178</v>
      </c>
      <c r="E880" s="429" t="s">
        <v>59</v>
      </c>
      <c r="F880" s="399"/>
      <c r="G880" s="399"/>
      <c r="H880" s="399"/>
      <c r="I880" s="399"/>
      <c r="J880" s="399"/>
      <c r="K880" s="404"/>
    </row>
    <row r="881" spans="1:11" x14ac:dyDescent="0.25">
      <c r="A881" s="404"/>
      <c r="B881" s="384" t="s">
        <v>89</v>
      </c>
      <c r="C881" s="384" t="s">
        <v>128</v>
      </c>
      <c r="D881" s="125">
        <v>20</v>
      </c>
      <c r="E881" s="544">
        <v>0.44444444444444442</v>
      </c>
      <c r="F881" s="399"/>
      <c r="H881" s="399"/>
      <c r="I881" s="399"/>
      <c r="J881" s="399"/>
      <c r="K881" s="404"/>
    </row>
    <row r="882" spans="1:11" x14ac:dyDescent="0.25">
      <c r="A882" s="404"/>
      <c r="B882" s="384"/>
      <c r="C882" s="384" t="s">
        <v>129</v>
      </c>
      <c r="D882" s="125">
        <v>6</v>
      </c>
      <c r="E882" s="544">
        <v>0.66666666666666652</v>
      </c>
      <c r="F882" s="399"/>
      <c r="G882" s="399"/>
      <c r="H882" s="399"/>
      <c r="I882" s="399"/>
      <c r="J882" s="399"/>
      <c r="K882" s="404"/>
    </row>
    <row r="883" spans="1:11" x14ac:dyDescent="0.25">
      <c r="A883" s="404"/>
      <c r="B883" s="384" t="s">
        <v>15</v>
      </c>
      <c r="C883" s="384" t="s">
        <v>128</v>
      </c>
      <c r="D883" s="125">
        <v>15</v>
      </c>
      <c r="E883" s="544">
        <v>0.33333333333333326</v>
      </c>
      <c r="F883" s="399"/>
      <c r="G883" s="399"/>
      <c r="H883" s="399"/>
      <c r="I883" s="399"/>
      <c r="J883" s="399"/>
      <c r="K883" s="404"/>
    </row>
    <row r="884" spans="1:11" x14ac:dyDescent="0.25">
      <c r="A884" s="404"/>
      <c r="B884" s="384"/>
      <c r="C884" s="384" t="s">
        <v>129</v>
      </c>
      <c r="D884" s="125">
        <v>2</v>
      </c>
      <c r="E884" s="544">
        <v>0.22222222222222221</v>
      </c>
      <c r="F884" s="399"/>
      <c r="G884" s="399"/>
      <c r="H884" s="399"/>
      <c r="I884" s="399"/>
      <c r="J884" s="399"/>
      <c r="K884" s="404"/>
    </row>
    <row r="885" spans="1:11" x14ac:dyDescent="0.25">
      <c r="A885" s="404"/>
      <c r="B885" s="384" t="s">
        <v>16</v>
      </c>
      <c r="C885" s="384" t="s">
        <v>128</v>
      </c>
      <c r="D885" s="125">
        <v>8</v>
      </c>
      <c r="E885" s="544">
        <v>0.17777777777777778</v>
      </c>
      <c r="F885" s="399"/>
      <c r="G885" s="399"/>
      <c r="H885" s="399"/>
      <c r="I885" s="399"/>
      <c r="J885" s="399"/>
      <c r="K885" s="404"/>
    </row>
    <row r="886" spans="1:11" x14ac:dyDescent="0.25">
      <c r="A886" s="404"/>
      <c r="B886" s="384"/>
      <c r="C886" s="384" t="s">
        <v>129</v>
      </c>
      <c r="D886" s="125">
        <v>1</v>
      </c>
      <c r="E886" s="544">
        <v>0.1111111111111111</v>
      </c>
      <c r="F886" s="399"/>
      <c r="G886" s="399"/>
      <c r="H886" s="399"/>
      <c r="I886" s="399"/>
      <c r="J886" s="399"/>
      <c r="K886" s="404"/>
    </row>
    <row r="887" spans="1:11" x14ac:dyDescent="0.25">
      <c r="A887" s="404"/>
      <c r="B887" s="384" t="s">
        <v>17</v>
      </c>
      <c r="C887" s="384" t="s">
        <v>128</v>
      </c>
      <c r="D887" s="125">
        <v>2</v>
      </c>
      <c r="E887" s="544">
        <v>4.4444444444444446E-2</v>
      </c>
      <c r="F887" s="399"/>
      <c r="G887" s="399"/>
      <c r="H887" s="399"/>
      <c r="I887" s="399"/>
      <c r="J887" s="399"/>
      <c r="K887" s="404"/>
    </row>
    <row r="888" spans="1:11" x14ac:dyDescent="0.25">
      <c r="A888" s="404"/>
      <c r="B888" s="384"/>
      <c r="C888" s="384" t="s">
        <v>129</v>
      </c>
      <c r="D888" s="125"/>
      <c r="E888" s="544">
        <v>0</v>
      </c>
      <c r="F888" s="399"/>
      <c r="G888" s="399"/>
      <c r="H888" s="399"/>
      <c r="I888" s="399"/>
      <c r="J888" s="399"/>
      <c r="K888" s="404"/>
    </row>
    <row r="889" spans="1:11" x14ac:dyDescent="0.25">
      <c r="A889" s="404"/>
      <c r="B889" s="384" t="s">
        <v>90</v>
      </c>
      <c r="C889" s="384" t="s">
        <v>128</v>
      </c>
      <c r="D889" s="125"/>
      <c r="E889" s="544">
        <v>0</v>
      </c>
      <c r="F889" s="399"/>
      <c r="G889" s="399"/>
      <c r="H889" s="399"/>
      <c r="I889" s="399"/>
      <c r="J889" s="399"/>
      <c r="K889" s="404"/>
    </row>
    <row r="890" spans="1:11" x14ac:dyDescent="0.25">
      <c r="A890" s="404"/>
      <c r="B890" s="384"/>
      <c r="C890" s="384" t="s">
        <v>129</v>
      </c>
      <c r="D890" s="125"/>
      <c r="E890" s="544">
        <v>0</v>
      </c>
      <c r="F890" s="399"/>
      <c r="G890" s="399"/>
      <c r="H890" s="399"/>
      <c r="I890" s="399"/>
      <c r="J890" s="399"/>
      <c r="K890" s="404"/>
    </row>
    <row r="891" spans="1:11" x14ac:dyDescent="0.25">
      <c r="A891" s="404"/>
      <c r="B891" s="384" t="s">
        <v>701</v>
      </c>
      <c r="C891" s="384" t="s">
        <v>128</v>
      </c>
      <c r="D891" s="125"/>
      <c r="E891" s="544">
        <v>0</v>
      </c>
      <c r="F891" s="399"/>
      <c r="G891" s="399"/>
      <c r="H891" s="399"/>
      <c r="I891" s="399"/>
      <c r="J891" s="399"/>
      <c r="K891" s="404"/>
    </row>
    <row r="892" spans="1:11" x14ac:dyDescent="0.25">
      <c r="A892" s="404"/>
      <c r="B892" s="384"/>
      <c r="C892" s="384" t="s">
        <v>129</v>
      </c>
      <c r="D892" s="125"/>
      <c r="E892" s="544">
        <v>0</v>
      </c>
      <c r="F892" s="399"/>
      <c r="G892" s="399"/>
      <c r="H892" s="399"/>
      <c r="I892" s="399"/>
      <c r="J892" s="399"/>
      <c r="K892" s="404"/>
    </row>
    <row r="893" spans="1:11" x14ac:dyDescent="0.25">
      <c r="A893" s="404"/>
      <c r="B893" s="386" t="s">
        <v>610</v>
      </c>
      <c r="C893" s="384"/>
      <c r="D893" s="509">
        <v>45</v>
      </c>
      <c r="E893" s="545">
        <v>0.99999999999999989</v>
      </c>
      <c r="F893" s="399"/>
      <c r="G893" s="399"/>
      <c r="H893" s="399"/>
      <c r="I893" s="399"/>
      <c r="J893" s="399"/>
      <c r="K893" s="404"/>
    </row>
    <row r="894" spans="1:11" x14ac:dyDescent="0.25">
      <c r="A894" s="404"/>
      <c r="B894" s="386" t="s">
        <v>611</v>
      </c>
      <c r="C894" s="384"/>
      <c r="D894" s="509">
        <v>9</v>
      </c>
      <c r="E894" s="545">
        <v>0.99999999999999978</v>
      </c>
      <c r="F894" s="399"/>
      <c r="G894" s="399"/>
      <c r="H894" s="399"/>
      <c r="I894" s="399"/>
      <c r="J894" s="399"/>
      <c r="K894" s="404"/>
    </row>
    <row r="895" spans="1:11" x14ac:dyDescent="0.25">
      <c r="A895" s="404"/>
      <c r="B895" s="394"/>
      <c r="C895" s="430"/>
      <c r="D895" s="129"/>
      <c r="E895" s="399"/>
      <c r="F895" s="399"/>
      <c r="G895" s="399"/>
      <c r="H895" s="399"/>
      <c r="I895" s="399"/>
      <c r="J895" s="399"/>
      <c r="K895" s="404"/>
    </row>
    <row r="896" spans="1:11" x14ac:dyDescent="0.25">
      <c r="A896" s="404"/>
      <c r="B896" s="394"/>
      <c r="C896" s="430"/>
      <c r="D896" s="129"/>
      <c r="E896" s="399"/>
      <c r="F896" s="399"/>
      <c r="G896" s="399"/>
      <c r="H896" s="399"/>
      <c r="I896" s="399"/>
      <c r="J896" s="399"/>
      <c r="K896" s="404"/>
    </row>
    <row r="897" spans="1:11" x14ac:dyDescent="0.25">
      <c r="A897" s="396" t="s">
        <v>810</v>
      </c>
      <c r="B897" s="394" t="s">
        <v>628</v>
      </c>
      <c r="C897" s="394"/>
      <c r="D897" s="129"/>
      <c r="E897" s="399"/>
      <c r="F897" s="399"/>
      <c r="G897" s="399"/>
      <c r="H897" s="399"/>
      <c r="I897" s="399"/>
      <c r="J897" s="399"/>
      <c r="K897" s="404"/>
    </row>
    <row r="898" spans="1:11" x14ac:dyDescent="0.25">
      <c r="A898" s="404"/>
      <c r="B898" s="384" t="s">
        <v>88</v>
      </c>
      <c r="C898" s="385"/>
      <c r="D898" s="428" t="s">
        <v>553</v>
      </c>
      <c r="E898" s="429" t="s">
        <v>59</v>
      </c>
      <c r="F898" s="399"/>
      <c r="G898" s="399"/>
      <c r="H898" s="399"/>
      <c r="I898" s="399"/>
      <c r="J898" s="399"/>
      <c r="K898" s="404"/>
    </row>
    <row r="899" spans="1:11" x14ac:dyDescent="0.25">
      <c r="A899" s="404"/>
      <c r="B899" s="384" t="s">
        <v>89</v>
      </c>
      <c r="C899" s="384" t="s">
        <v>621</v>
      </c>
      <c r="D899" s="125">
        <v>20.684000000000001</v>
      </c>
      <c r="E899" s="544">
        <v>0.4520500043710115</v>
      </c>
      <c r="F899" s="399"/>
      <c r="G899" s="399"/>
      <c r="H899" s="399"/>
      <c r="I899" s="399"/>
      <c r="J899" s="399"/>
      <c r="K899" s="404"/>
    </row>
    <row r="900" spans="1:11" x14ac:dyDescent="0.25">
      <c r="A900" s="404"/>
      <c r="B900" s="384"/>
      <c r="C900" s="384" t="s">
        <v>6</v>
      </c>
      <c r="D900" s="125">
        <v>6.1079999999999997</v>
      </c>
      <c r="E900" s="544">
        <v>0.66276041666666652</v>
      </c>
      <c r="F900" s="399"/>
      <c r="G900" s="399"/>
      <c r="H900" s="399"/>
      <c r="I900" s="399"/>
      <c r="J900" s="399"/>
      <c r="K900" s="404"/>
    </row>
    <row r="901" spans="1:11" x14ac:dyDescent="0.25">
      <c r="A901" s="404"/>
      <c r="B901" s="384" t="s">
        <v>15</v>
      </c>
      <c r="C901" s="384" t="s">
        <v>621</v>
      </c>
      <c r="D901" s="125">
        <v>15.215999999999999</v>
      </c>
      <c r="E901" s="544">
        <v>0.33254655127196431</v>
      </c>
      <c r="F901" s="399"/>
      <c r="G901" s="399"/>
      <c r="H901" s="399"/>
      <c r="I901" s="399"/>
      <c r="J901" s="399"/>
      <c r="K901" s="404"/>
    </row>
    <row r="902" spans="1:11" x14ac:dyDescent="0.25">
      <c r="A902" s="404"/>
      <c r="B902" s="384"/>
      <c r="C902" s="384" t="s">
        <v>6</v>
      </c>
      <c r="D902" s="125">
        <v>2.036</v>
      </c>
      <c r="E902" s="544">
        <v>0.22092013888888892</v>
      </c>
      <c r="F902" s="399"/>
      <c r="G902" s="399"/>
      <c r="H902" s="399"/>
      <c r="I902" s="399"/>
      <c r="J902" s="399"/>
      <c r="K902" s="404"/>
    </row>
    <row r="903" spans="1:11" x14ac:dyDescent="0.25">
      <c r="A903" s="404"/>
      <c r="B903" s="384" t="s">
        <v>16</v>
      </c>
      <c r="C903" s="384" t="s">
        <v>621</v>
      </c>
      <c r="D903" s="125">
        <v>7.9279999999999999</v>
      </c>
      <c r="E903" s="544">
        <v>0.17326689395926217</v>
      </c>
      <c r="F903" s="399"/>
      <c r="G903" s="399"/>
      <c r="H903" s="399"/>
      <c r="I903" s="399"/>
      <c r="J903" s="399"/>
      <c r="K903" s="404"/>
    </row>
    <row r="904" spans="1:11" x14ac:dyDescent="0.25">
      <c r="A904" s="404"/>
      <c r="B904" s="384"/>
      <c r="C904" s="384" t="s">
        <v>6</v>
      </c>
      <c r="D904" s="125">
        <v>1.0720000000000001</v>
      </c>
      <c r="E904" s="544">
        <v>0.11631944444444446</v>
      </c>
      <c r="F904" s="399"/>
      <c r="G904" s="399"/>
      <c r="H904" s="399"/>
      <c r="I904" s="399"/>
      <c r="J904" s="399"/>
      <c r="K904" s="404"/>
    </row>
    <row r="905" spans="1:11" x14ac:dyDescent="0.25">
      <c r="A905" s="404"/>
      <c r="B905" s="384" t="s">
        <v>17</v>
      </c>
      <c r="C905" s="384" t="s">
        <v>621</v>
      </c>
      <c r="D905" s="125">
        <v>1.9279999999999999</v>
      </c>
      <c r="E905" s="544">
        <v>4.213655039776204E-2</v>
      </c>
      <c r="F905" s="399"/>
      <c r="G905" s="399"/>
      <c r="H905" s="399"/>
      <c r="I905" s="399"/>
      <c r="J905" s="399"/>
      <c r="K905" s="404"/>
    </row>
    <row r="906" spans="1:11" x14ac:dyDescent="0.25">
      <c r="A906" s="404"/>
      <c r="B906" s="384"/>
      <c r="C906" s="384" t="s">
        <v>6</v>
      </c>
      <c r="D906" s="125"/>
      <c r="E906" s="544">
        <v>0</v>
      </c>
      <c r="F906" s="399"/>
      <c r="G906" s="399"/>
      <c r="H906" s="399"/>
      <c r="I906" s="399"/>
      <c r="J906" s="399"/>
      <c r="K906" s="404"/>
    </row>
    <row r="907" spans="1:11" x14ac:dyDescent="0.25">
      <c r="A907" s="404"/>
      <c r="B907" s="384" t="s">
        <v>90</v>
      </c>
      <c r="C907" s="384" t="s">
        <v>621</v>
      </c>
      <c r="D907" s="125"/>
      <c r="E907" s="544">
        <v>0</v>
      </c>
      <c r="F907" s="399"/>
      <c r="G907" s="399"/>
      <c r="H907" s="399"/>
      <c r="I907" s="399"/>
      <c r="J907" s="399"/>
      <c r="K907" s="404"/>
    </row>
    <row r="908" spans="1:11" x14ac:dyDescent="0.25">
      <c r="A908" s="404"/>
      <c r="B908" s="384"/>
      <c r="C908" s="384" t="s">
        <v>6</v>
      </c>
      <c r="D908" s="125"/>
      <c r="E908" s="544">
        <v>0</v>
      </c>
      <c r="F908" s="399"/>
      <c r="G908" s="399"/>
      <c r="H908" s="399"/>
      <c r="I908" s="399"/>
      <c r="J908" s="399"/>
      <c r="K908" s="404"/>
    </row>
    <row r="909" spans="1:11" x14ac:dyDescent="0.25">
      <c r="A909" s="404"/>
      <c r="B909" s="384" t="s">
        <v>701</v>
      </c>
      <c r="C909" s="384" t="s">
        <v>621</v>
      </c>
      <c r="D909" s="125"/>
      <c r="E909" s="544">
        <v>0</v>
      </c>
      <c r="F909" s="399"/>
      <c r="G909" s="399"/>
      <c r="H909" s="399"/>
      <c r="I909" s="399"/>
      <c r="J909" s="399"/>
      <c r="K909" s="404"/>
    </row>
    <row r="910" spans="1:11" x14ac:dyDescent="0.25">
      <c r="A910" s="404"/>
      <c r="B910" s="384"/>
      <c r="C910" s="384" t="s">
        <v>6</v>
      </c>
      <c r="D910" s="125"/>
      <c r="E910" s="544">
        <v>0</v>
      </c>
      <c r="F910" s="399"/>
      <c r="G910" s="399"/>
      <c r="H910" s="399"/>
      <c r="I910" s="399"/>
      <c r="J910" s="399"/>
      <c r="K910" s="404"/>
    </row>
    <row r="911" spans="1:11" x14ac:dyDescent="0.25">
      <c r="A911" s="404"/>
      <c r="B911" s="386" t="s">
        <v>613</v>
      </c>
      <c r="C911" s="384"/>
      <c r="D911" s="125">
        <v>45.756</v>
      </c>
      <c r="E911" s="544">
        <v>1</v>
      </c>
      <c r="F911" s="399"/>
      <c r="G911" s="399"/>
      <c r="H911" s="399"/>
      <c r="I911" s="399"/>
      <c r="J911" s="399"/>
      <c r="K911" s="404"/>
    </row>
    <row r="912" spans="1:11" x14ac:dyDescent="0.25">
      <c r="A912" s="404"/>
      <c r="B912" s="386" t="s">
        <v>614</v>
      </c>
      <c r="C912" s="384"/>
      <c r="D912" s="125">
        <v>9.2159999999999993</v>
      </c>
      <c r="E912" s="544">
        <v>0.99999999999999989</v>
      </c>
      <c r="F912" s="399"/>
      <c r="G912" s="399"/>
      <c r="H912" s="399"/>
      <c r="I912" s="399"/>
      <c r="J912" s="399"/>
      <c r="K912" s="404"/>
    </row>
    <row r="913" spans="1:11" x14ac:dyDescent="0.25">
      <c r="A913" s="404"/>
      <c r="B913" s="394"/>
      <c r="C913" s="430"/>
      <c r="D913" s="129"/>
      <c r="E913" s="399"/>
      <c r="F913" s="399"/>
      <c r="G913" s="399"/>
      <c r="H913" s="399"/>
      <c r="I913" s="399"/>
      <c r="J913" s="399"/>
      <c r="K913" s="404"/>
    </row>
    <row r="914" spans="1:11" x14ac:dyDescent="0.25">
      <c r="A914" s="404"/>
      <c r="B914" s="394"/>
      <c r="C914" s="430"/>
      <c r="D914" s="129"/>
      <c r="E914" s="399"/>
      <c r="F914" s="399"/>
      <c r="G914" s="399"/>
      <c r="H914" s="399"/>
      <c r="I914" s="399"/>
      <c r="J914" s="399"/>
      <c r="K914" s="404"/>
    </row>
    <row r="915" spans="1:11" x14ac:dyDescent="0.25">
      <c r="A915" s="396" t="s">
        <v>811</v>
      </c>
      <c r="B915" s="394" t="s">
        <v>629</v>
      </c>
      <c r="C915" s="394"/>
      <c r="D915" s="129"/>
      <c r="E915" s="399"/>
      <c r="F915" s="399"/>
      <c r="G915" s="399"/>
      <c r="H915" s="399"/>
      <c r="I915" s="399"/>
      <c r="J915" s="399"/>
      <c r="K915" s="404"/>
    </row>
    <row r="916" spans="1:11" x14ac:dyDescent="0.25">
      <c r="A916" s="404"/>
      <c r="B916" s="384" t="s">
        <v>88</v>
      </c>
      <c r="C916" s="385"/>
      <c r="D916" s="429" t="s">
        <v>59</v>
      </c>
      <c r="E916" s="399"/>
      <c r="F916" s="399"/>
      <c r="G916" s="399"/>
      <c r="H916" s="399"/>
      <c r="I916" s="399"/>
      <c r="J916" s="399"/>
      <c r="K916" s="404"/>
    </row>
    <row r="917" spans="1:11" x14ac:dyDescent="0.25">
      <c r="A917" s="404"/>
      <c r="B917" s="384" t="s">
        <v>89</v>
      </c>
      <c r="C917" s="384" t="s">
        <v>622</v>
      </c>
      <c r="D917" s="544">
        <v>0.3</v>
      </c>
      <c r="E917" s="399"/>
      <c r="F917" s="399"/>
      <c r="G917" s="399"/>
      <c r="H917" s="399"/>
      <c r="I917" s="399"/>
      <c r="J917" s="399"/>
      <c r="K917" s="404"/>
    </row>
    <row r="918" spans="1:11" x14ac:dyDescent="0.25">
      <c r="A918" s="404"/>
      <c r="B918" s="384"/>
      <c r="C918" s="384" t="s">
        <v>298</v>
      </c>
      <c r="D918" s="544">
        <v>0.29530071552891118</v>
      </c>
      <c r="E918" s="399"/>
      <c r="F918" s="399"/>
      <c r="G918" s="399"/>
      <c r="H918" s="399"/>
      <c r="I918" s="399"/>
      <c r="J918" s="399"/>
      <c r="K918" s="404"/>
    </row>
    <row r="919" spans="1:11" x14ac:dyDescent="0.25">
      <c r="A919" s="404"/>
      <c r="B919" s="384" t="s">
        <v>15</v>
      </c>
      <c r="C919" s="384" t="s">
        <v>622</v>
      </c>
      <c r="D919" s="544">
        <v>0.13333333333333333</v>
      </c>
      <c r="E919" s="399"/>
      <c r="F919" s="399"/>
      <c r="G919" s="399"/>
      <c r="H919" s="399"/>
      <c r="I919" s="399"/>
      <c r="J919" s="399"/>
      <c r="K919" s="404"/>
    </row>
    <row r="920" spans="1:11" x14ac:dyDescent="0.25">
      <c r="A920" s="404"/>
      <c r="B920" s="384"/>
      <c r="C920" s="384" t="s">
        <v>298</v>
      </c>
      <c r="D920" s="544">
        <v>0.13380651945320715</v>
      </c>
      <c r="E920" s="399"/>
      <c r="F920" s="399"/>
      <c r="G920" s="399"/>
      <c r="H920" s="399"/>
      <c r="I920" s="399"/>
      <c r="J920" s="399"/>
      <c r="K920" s="404"/>
    </row>
    <row r="921" spans="1:11" x14ac:dyDescent="0.25">
      <c r="A921" s="404"/>
      <c r="B921" s="384" t="s">
        <v>16</v>
      </c>
      <c r="C921" s="384" t="s">
        <v>622</v>
      </c>
      <c r="D921" s="544">
        <v>0.125</v>
      </c>
      <c r="E921" s="399"/>
      <c r="F921" s="399"/>
      <c r="G921" s="399"/>
      <c r="H921" s="399"/>
      <c r="I921" s="399"/>
      <c r="J921" s="399"/>
      <c r="K921" s="404"/>
    </row>
    <row r="922" spans="1:11" x14ac:dyDescent="0.25">
      <c r="A922" s="404"/>
      <c r="B922" s="384"/>
      <c r="C922" s="384" t="s">
        <v>298</v>
      </c>
      <c r="D922" s="544">
        <v>0.13521695257315844</v>
      </c>
      <c r="E922" s="399"/>
      <c r="F922" s="399"/>
      <c r="G922" s="399"/>
      <c r="H922" s="399"/>
      <c r="I922" s="399"/>
      <c r="J922" s="399"/>
      <c r="K922" s="404"/>
    </row>
    <row r="923" spans="1:11" x14ac:dyDescent="0.25">
      <c r="A923" s="404"/>
      <c r="B923" s="384" t="s">
        <v>17</v>
      </c>
      <c r="C923" s="384" t="s">
        <v>622</v>
      </c>
      <c r="D923" s="544">
        <v>0</v>
      </c>
      <c r="E923" s="399"/>
      <c r="F923" s="399"/>
      <c r="G923" s="399"/>
      <c r="H923" s="399"/>
      <c r="I923" s="399"/>
      <c r="J923" s="399"/>
      <c r="K923" s="404"/>
    </row>
    <row r="924" spans="1:11" x14ac:dyDescent="0.25">
      <c r="A924" s="404"/>
      <c r="B924" s="384"/>
      <c r="C924" s="384" t="s">
        <v>298</v>
      </c>
      <c r="D924" s="544">
        <v>0</v>
      </c>
      <c r="E924" s="399"/>
      <c r="F924" s="399"/>
      <c r="G924" s="399"/>
      <c r="H924" s="399"/>
      <c r="I924" s="399"/>
      <c r="J924" s="399"/>
      <c r="K924" s="404"/>
    </row>
    <row r="925" spans="1:11" x14ac:dyDescent="0.25">
      <c r="A925" s="404"/>
      <c r="B925" s="384" t="s">
        <v>90</v>
      </c>
      <c r="C925" s="384" t="s">
        <v>622</v>
      </c>
      <c r="D925" s="544" t="s">
        <v>58</v>
      </c>
      <c r="E925" s="399"/>
      <c r="F925" s="399"/>
      <c r="G925" s="399"/>
      <c r="H925" s="399"/>
      <c r="I925" s="399"/>
      <c r="J925" s="399"/>
      <c r="K925" s="404"/>
    </row>
    <row r="926" spans="1:11" x14ac:dyDescent="0.25">
      <c r="A926" s="404"/>
      <c r="B926" s="384"/>
      <c r="C926" s="384" t="s">
        <v>298</v>
      </c>
      <c r="D926" s="544" t="s">
        <v>58</v>
      </c>
      <c r="E926" s="399"/>
      <c r="F926" s="399"/>
      <c r="G926" s="399"/>
      <c r="H926" s="399"/>
      <c r="I926" s="399"/>
      <c r="J926" s="399"/>
      <c r="K926" s="404"/>
    </row>
    <row r="927" spans="1:11" x14ac:dyDescent="0.25">
      <c r="A927" s="404"/>
      <c r="B927" s="384" t="s">
        <v>701</v>
      </c>
      <c r="C927" s="384" t="s">
        <v>622</v>
      </c>
      <c r="D927" s="544" t="s">
        <v>58</v>
      </c>
      <c r="E927" s="399"/>
      <c r="F927" s="399"/>
      <c r="G927" s="399"/>
      <c r="H927" s="399"/>
      <c r="I927" s="399"/>
      <c r="J927" s="399"/>
      <c r="K927" s="404"/>
    </row>
    <row r="928" spans="1:11" x14ac:dyDescent="0.25">
      <c r="A928" s="404"/>
      <c r="B928" s="384"/>
      <c r="C928" s="384" t="s">
        <v>298</v>
      </c>
      <c r="D928" s="424" t="s">
        <v>58</v>
      </c>
      <c r="E928" s="399"/>
      <c r="F928" s="399"/>
      <c r="G928" s="399"/>
      <c r="H928" s="399"/>
      <c r="I928" s="399"/>
      <c r="J928" s="399"/>
      <c r="K928" s="404"/>
    </row>
    <row r="929" spans="1:11" x14ac:dyDescent="0.25">
      <c r="A929" s="404"/>
      <c r="B929" s="399"/>
      <c r="C929" s="399"/>
      <c r="D929" s="399"/>
      <c r="E929" s="399"/>
      <c r="F929" s="399"/>
      <c r="G929" s="404"/>
    </row>
    <row r="930" spans="1:11" x14ac:dyDescent="0.25">
      <c r="A930" s="404"/>
      <c r="B930" s="399"/>
      <c r="C930" s="399"/>
      <c r="D930" s="399"/>
      <c r="E930" s="399"/>
      <c r="F930" s="399"/>
      <c r="G930" s="404"/>
    </row>
    <row r="931" spans="1:11" x14ac:dyDescent="0.25">
      <c r="A931" s="396" t="s">
        <v>812</v>
      </c>
      <c r="B931" s="372" t="s">
        <v>566</v>
      </c>
      <c r="C931" s="64"/>
      <c r="D931" s="64"/>
      <c r="E931" s="64"/>
      <c r="F931" s="64"/>
      <c r="G931" s="64"/>
      <c r="H931" s="64"/>
      <c r="I931" s="64"/>
      <c r="J931" s="64"/>
      <c r="K931" s="64"/>
    </row>
    <row r="932" spans="1:11" ht="30" x14ac:dyDescent="0.25">
      <c r="A932" s="432"/>
      <c r="B932" s="541"/>
      <c r="C932" s="431" t="s">
        <v>305</v>
      </c>
      <c r="D932" s="431" t="s">
        <v>306</v>
      </c>
      <c r="E932" s="431" t="s">
        <v>473</v>
      </c>
      <c r="F932" s="431" t="s">
        <v>474</v>
      </c>
      <c r="G932" s="431" t="s">
        <v>475</v>
      </c>
      <c r="H932" s="431" t="s">
        <v>702</v>
      </c>
      <c r="I932" s="431" t="s">
        <v>171</v>
      </c>
      <c r="J932" s="431" t="s">
        <v>31</v>
      </c>
    </row>
    <row r="933" spans="1:11" x14ac:dyDescent="0.25">
      <c r="A933" s="432"/>
      <c r="B933" s="541" t="s">
        <v>141</v>
      </c>
      <c r="C933" s="428"/>
      <c r="D933" s="428"/>
      <c r="E933" s="428"/>
      <c r="F933" s="428"/>
      <c r="G933" s="428"/>
      <c r="H933" s="428"/>
      <c r="I933" s="428"/>
      <c r="J933" s="428">
        <v>0</v>
      </c>
    </row>
    <row r="934" spans="1:11" x14ac:dyDescent="0.25">
      <c r="A934" s="432"/>
      <c r="B934" s="541" t="s">
        <v>142</v>
      </c>
      <c r="C934" s="428">
        <v>4</v>
      </c>
      <c r="D934" s="428">
        <v>1</v>
      </c>
      <c r="E934" s="428">
        <v>1</v>
      </c>
      <c r="F934" s="428">
        <v>9</v>
      </c>
      <c r="G934" s="428"/>
      <c r="H934" s="428"/>
      <c r="I934" s="428">
        <v>8</v>
      </c>
      <c r="J934" s="428">
        <v>23</v>
      </c>
    </row>
    <row r="935" spans="1:11" x14ac:dyDescent="0.25">
      <c r="A935" s="432"/>
      <c r="B935" s="541" t="s">
        <v>143</v>
      </c>
      <c r="C935" s="428">
        <v>6</v>
      </c>
      <c r="D935" s="428">
        <v>2</v>
      </c>
      <c r="E935" s="428"/>
      <c r="F935" s="428"/>
      <c r="G935" s="428"/>
      <c r="H935" s="428">
        <v>12</v>
      </c>
      <c r="I935" s="428">
        <v>2</v>
      </c>
      <c r="J935" s="428">
        <v>22</v>
      </c>
    </row>
    <row r="936" spans="1:11" x14ac:dyDescent="0.25">
      <c r="A936" s="432"/>
      <c r="B936" s="541" t="s">
        <v>144</v>
      </c>
      <c r="C936" s="428"/>
      <c r="D936" s="428"/>
      <c r="E936" s="428"/>
      <c r="F936" s="428"/>
      <c r="G936" s="428"/>
      <c r="H936" s="428"/>
      <c r="I936" s="428"/>
      <c r="J936" s="428">
        <v>0</v>
      </c>
    </row>
    <row r="937" spans="1:11" x14ac:dyDescent="0.25">
      <c r="A937" s="432"/>
      <c r="B937" s="541" t="s">
        <v>145</v>
      </c>
      <c r="C937" s="428"/>
      <c r="D937" s="428"/>
      <c r="E937" s="428"/>
      <c r="F937" s="428"/>
      <c r="G937" s="428"/>
      <c r="H937" s="428"/>
      <c r="I937" s="428"/>
      <c r="J937" s="428">
        <v>0</v>
      </c>
    </row>
    <row r="938" spans="1:11" x14ac:dyDescent="0.25">
      <c r="A938" s="432"/>
      <c r="B938" s="541" t="s">
        <v>146</v>
      </c>
      <c r="C938" s="428"/>
      <c r="D938" s="428"/>
      <c r="E938" s="428"/>
      <c r="F938" s="428"/>
      <c r="G938" s="428"/>
      <c r="H938" s="428"/>
      <c r="I938" s="428"/>
      <c r="J938" s="428">
        <v>0</v>
      </c>
    </row>
    <row r="939" spans="1:11" x14ac:dyDescent="0.25">
      <c r="A939" s="432"/>
      <c r="B939" s="541" t="s">
        <v>147</v>
      </c>
      <c r="C939" s="428"/>
      <c r="D939" s="428"/>
      <c r="E939" s="428"/>
      <c r="F939" s="428"/>
      <c r="G939" s="428"/>
      <c r="H939" s="428"/>
      <c r="I939" s="428"/>
      <c r="J939" s="428">
        <v>0</v>
      </c>
    </row>
    <row r="940" spans="1:11" x14ac:dyDescent="0.25">
      <c r="A940" s="432"/>
      <c r="B940" s="541" t="s">
        <v>148</v>
      </c>
      <c r="C940" s="428"/>
      <c r="D940" s="428"/>
      <c r="E940" s="428"/>
      <c r="F940" s="428"/>
      <c r="G940" s="428"/>
      <c r="H940" s="428"/>
      <c r="I940" s="428"/>
      <c r="J940" s="428">
        <v>0</v>
      </c>
    </row>
    <row r="941" spans="1:11" x14ac:dyDescent="0.25">
      <c r="A941" s="432"/>
      <c r="B941" s="515" t="s">
        <v>31</v>
      </c>
      <c r="C941" s="509">
        <v>10</v>
      </c>
      <c r="D941" s="509">
        <v>3</v>
      </c>
      <c r="E941" s="509">
        <v>1</v>
      </c>
      <c r="F941" s="509">
        <v>9</v>
      </c>
      <c r="G941" s="509">
        <v>0</v>
      </c>
      <c r="H941" s="509">
        <v>12</v>
      </c>
      <c r="I941" s="509">
        <v>10</v>
      </c>
      <c r="J941" s="509">
        <v>45</v>
      </c>
    </row>
    <row r="942" spans="1:11" x14ac:dyDescent="0.25">
      <c r="A942" s="432"/>
      <c r="B942" s="432"/>
      <c r="C942" s="64"/>
      <c r="D942" s="64"/>
      <c r="E942" s="64"/>
      <c r="F942" s="64"/>
      <c r="G942" s="64"/>
      <c r="H942" s="64"/>
      <c r="I942" s="64"/>
      <c r="J942" s="64"/>
      <c r="K942" s="64"/>
    </row>
    <row r="943" spans="1:11" x14ac:dyDescent="0.25">
      <c r="A943" s="432"/>
      <c r="B943" s="432"/>
      <c r="D943" s="64"/>
      <c r="E943" s="64"/>
      <c r="F943" s="64"/>
      <c r="G943" s="64"/>
      <c r="H943" s="64"/>
      <c r="I943" s="64"/>
      <c r="J943" s="64"/>
      <c r="K943" s="64"/>
    </row>
    <row r="944" spans="1:11" x14ac:dyDescent="0.25">
      <c r="A944" s="396" t="s">
        <v>813</v>
      </c>
      <c r="B944" s="372" t="s">
        <v>573</v>
      </c>
      <c r="C944" s="64"/>
      <c r="D944" s="64"/>
      <c r="E944" s="64"/>
      <c r="F944" s="64"/>
      <c r="G944" s="64"/>
      <c r="H944" s="64"/>
      <c r="I944" s="64"/>
      <c r="J944" s="64"/>
      <c r="K944" s="64"/>
    </row>
    <row r="945" spans="1:11" ht="30" x14ac:dyDescent="0.25">
      <c r="A945" s="432"/>
      <c r="B945" s="541"/>
      <c r="C945" s="431" t="s">
        <v>305</v>
      </c>
      <c r="D945" s="431" t="s">
        <v>306</v>
      </c>
      <c r="E945" s="431" t="s">
        <v>473</v>
      </c>
      <c r="F945" s="431" t="s">
        <v>474</v>
      </c>
      <c r="G945" s="431" t="s">
        <v>475</v>
      </c>
      <c r="H945" s="431" t="s">
        <v>702</v>
      </c>
      <c r="I945" s="431" t="s">
        <v>171</v>
      </c>
      <c r="J945" s="431" t="s">
        <v>31</v>
      </c>
    </row>
    <row r="946" spans="1:11" x14ac:dyDescent="0.25">
      <c r="A946" s="432"/>
      <c r="B946" s="541" t="s">
        <v>141</v>
      </c>
      <c r="C946" s="507">
        <v>0</v>
      </c>
      <c r="D946" s="507">
        <v>0</v>
      </c>
      <c r="E946" s="507">
        <v>0</v>
      </c>
      <c r="F946" s="507">
        <v>0</v>
      </c>
      <c r="G946" s="507">
        <v>0</v>
      </c>
      <c r="H946" s="507">
        <v>0</v>
      </c>
      <c r="I946" s="507">
        <v>0</v>
      </c>
      <c r="J946" s="507">
        <v>0</v>
      </c>
    </row>
    <row r="947" spans="1:11" x14ac:dyDescent="0.25">
      <c r="A947" s="432"/>
      <c r="B947" s="541" t="s">
        <v>142</v>
      </c>
      <c r="C947" s="507">
        <v>8.8888888888888892E-2</v>
      </c>
      <c r="D947" s="507">
        <v>2.2222222222222223E-2</v>
      </c>
      <c r="E947" s="507">
        <v>2.2222222222222223E-2</v>
      </c>
      <c r="F947" s="507">
        <v>0.2</v>
      </c>
      <c r="G947" s="507">
        <v>0</v>
      </c>
      <c r="H947" s="507">
        <v>0</v>
      </c>
      <c r="I947" s="507">
        <v>0.17777777777777778</v>
      </c>
      <c r="J947" s="507">
        <v>0.51111111111111107</v>
      </c>
    </row>
    <row r="948" spans="1:11" x14ac:dyDescent="0.25">
      <c r="A948" s="432"/>
      <c r="B948" s="541" t="s">
        <v>143</v>
      </c>
      <c r="C948" s="507">
        <v>0.13333333333333333</v>
      </c>
      <c r="D948" s="507">
        <v>4.4444444444444446E-2</v>
      </c>
      <c r="E948" s="507">
        <v>0</v>
      </c>
      <c r="F948" s="507">
        <v>0</v>
      </c>
      <c r="G948" s="507">
        <v>0</v>
      </c>
      <c r="H948" s="507">
        <v>0.26666666666666666</v>
      </c>
      <c r="I948" s="507">
        <v>4.4444444444444446E-2</v>
      </c>
      <c r="J948" s="507">
        <v>0.48888888888888887</v>
      </c>
    </row>
    <row r="949" spans="1:11" x14ac:dyDescent="0.25">
      <c r="A949" s="432"/>
      <c r="B949" s="541" t="s">
        <v>144</v>
      </c>
      <c r="C949" s="507">
        <v>0</v>
      </c>
      <c r="D949" s="507">
        <v>0</v>
      </c>
      <c r="E949" s="507">
        <v>0</v>
      </c>
      <c r="F949" s="507">
        <v>0</v>
      </c>
      <c r="G949" s="507">
        <v>0</v>
      </c>
      <c r="H949" s="507">
        <v>0</v>
      </c>
      <c r="I949" s="507">
        <v>0</v>
      </c>
      <c r="J949" s="507">
        <v>0</v>
      </c>
    </row>
    <row r="950" spans="1:11" x14ac:dyDescent="0.25">
      <c r="A950" s="432"/>
      <c r="B950" s="541" t="s">
        <v>145</v>
      </c>
      <c r="C950" s="507">
        <v>0</v>
      </c>
      <c r="D950" s="507">
        <v>0</v>
      </c>
      <c r="E950" s="507">
        <v>0</v>
      </c>
      <c r="F950" s="507">
        <v>0</v>
      </c>
      <c r="G950" s="507">
        <v>0</v>
      </c>
      <c r="H950" s="507">
        <v>0</v>
      </c>
      <c r="I950" s="507">
        <v>0</v>
      </c>
      <c r="J950" s="507">
        <v>0</v>
      </c>
    </row>
    <row r="951" spans="1:11" x14ac:dyDescent="0.25">
      <c r="A951" s="432"/>
      <c r="B951" s="541" t="s">
        <v>146</v>
      </c>
      <c r="C951" s="507">
        <v>0</v>
      </c>
      <c r="D951" s="507">
        <v>0</v>
      </c>
      <c r="E951" s="507">
        <v>0</v>
      </c>
      <c r="F951" s="507">
        <v>0</v>
      </c>
      <c r="G951" s="507">
        <v>0</v>
      </c>
      <c r="H951" s="507">
        <v>0</v>
      </c>
      <c r="I951" s="507">
        <v>0</v>
      </c>
      <c r="J951" s="507">
        <v>0</v>
      </c>
    </row>
    <row r="952" spans="1:11" x14ac:dyDescent="0.25">
      <c r="A952" s="432"/>
      <c r="B952" s="541" t="s">
        <v>147</v>
      </c>
      <c r="C952" s="507">
        <v>0</v>
      </c>
      <c r="D952" s="507">
        <v>0</v>
      </c>
      <c r="E952" s="507">
        <v>0</v>
      </c>
      <c r="F952" s="507">
        <v>0</v>
      </c>
      <c r="G952" s="507">
        <v>0</v>
      </c>
      <c r="H952" s="507">
        <v>0</v>
      </c>
      <c r="I952" s="507">
        <v>0</v>
      </c>
      <c r="J952" s="507">
        <v>0</v>
      </c>
    </row>
    <row r="953" spans="1:11" x14ac:dyDescent="0.25">
      <c r="A953" s="432"/>
      <c r="B953" s="541" t="s">
        <v>148</v>
      </c>
      <c r="C953" s="507">
        <v>0</v>
      </c>
      <c r="D953" s="507">
        <v>0</v>
      </c>
      <c r="E953" s="507">
        <v>0</v>
      </c>
      <c r="F953" s="507">
        <v>0</v>
      </c>
      <c r="G953" s="507">
        <v>0</v>
      </c>
      <c r="H953" s="507">
        <v>0</v>
      </c>
      <c r="I953" s="507">
        <v>0</v>
      </c>
      <c r="J953" s="507">
        <v>0</v>
      </c>
    </row>
    <row r="954" spans="1:11" x14ac:dyDescent="0.25">
      <c r="A954" s="432"/>
      <c r="B954" s="515" t="s">
        <v>31</v>
      </c>
      <c r="C954" s="508">
        <v>0.22222222222222221</v>
      </c>
      <c r="D954" s="508">
        <v>6.6666666666666666E-2</v>
      </c>
      <c r="E954" s="508">
        <v>2.2222222222222223E-2</v>
      </c>
      <c r="F954" s="508">
        <v>0.2</v>
      </c>
      <c r="G954" s="508">
        <v>0</v>
      </c>
      <c r="H954" s="508">
        <v>0.26666666666666666</v>
      </c>
      <c r="I954" s="508">
        <v>0.22222222222222221</v>
      </c>
      <c r="J954" s="508">
        <v>1</v>
      </c>
    </row>
    <row r="955" spans="1:11" x14ac:dyDescent="0.25">
      <c r="A955" s="432"/>
      <c r="B955" s="432"/>
      <c r="C955" s="64"/>
      <c r="D955" s="64"/>
      <c r="E955" s="64"/>
      <c r="F955" s="64"/>
      <c r="G955" s="64"/>
      <c r="H955" s="64"/>
      <c r="I955" s="433"/>
      <c r="J955" s="433"/>
      <c r="K955" s="434"/>
    </row>
    <row r="956" spans="1:11" x14ac:dyDescent="0.25">
      <c r="A956" s="432"/>
      <c r="B956" s="432"/>
      <c r="C956" s="64"/>
      <c r="D956" s="64"/>
      <c r="E956" s="64"/>
      <c r="F956" s="64"/>
      <c r="G956" s="64"/>
      <c r="H956" s="64"/>
      <c r="I956" s="64"/>
      <c r="J956" s="64"/>
      <c r="K956" s="64"/>
    </row>
    <row r="957" spans="1:11" x14ac:dyDescent="0.25">
      <c r="A957" s="396" t="s">
        <v>814</v>
      </c>
      <c r="B957" s="372" t="s">
        <v>567</v>
      </c>
      <c r="C957" s="64"/>
      <c r="D957" s="64"/>
      <c r="E957" s="64"/>
      <c r="F957" s="64"/>
      <c r="G957" s="64"/>
      <c r="H957" s="64"/>
      <c r="I957" s="64"/>
      <c r="J957" s="64"/>
      <c r="K957" s="64"/>
    </row>
    <row r="958" spans="1:11" ht="30" x14ac:dyDescent="0.25">
      <c r="A958" s="432"/>
      <c r="B958" s="541"/>
      <c r="C958" s="431" t="s">
        <v>305</v>
      </c>
      <c r="D958" s="431" t="s">
        <v>306</v>
      </c>
      <c r="E958" s="431" t="s">
        <v>473</v>
      </c>
      <c r="F958" s="431" t="s">
        <v>474</v>
      </c>
      <c r="G958" s="431" t="s">
        <v>475</v>
      </c>
      <c r="H958" s="431" t="s">
        <v>702</v>
      </c>
      <c r="I958" s="431" t="s">
        <v>171</v>
      </c>
      <c r="J958" s="431" t="s">
        <v>31</v>
      </c>
    </row>
    <row r="959" spans="1:11" x14ac:dyDescent="0.25">
      <c r="A959" s="432"/>
      <c r="B959" s="541" t="s">
        <v>141</v>
      </c>
      <c r="C959" s="428"/>
      <c r="D959" s="428"/>
      <c r="E959" s="428"/>
      <c r="F959" s="428"/>
      <c r="G959" s="428"/>
      <c r="H959" s="428"/>
      <c r="I959" s="428"/>
      <c r="J959" s="428"/>
    </row>
    <row r="960" spans="1:11" x14ac:dyDescent="0.25">
      <c r="A960" s="432"/>
      <c r="B960" s="541" t="s">
        <v>142</v>
      </c>
      <c r="C960" s="428">
        <v>1</v>
      </c>
      <c r="D960" s="428"/>
      <c r="E960" s="428"/>
      <c r="F960" s="428">
        <v>2</v>
      </c>
      <c r="G960" s="428"/>
      <c r="H960" s="428"/>
      <c r="I960" s="428">
        <v>1</v>
      </c>
      <c r="J960" s="428">
        <v>4</v>
      </c>
    </row>
    <row r="961" spans="1:11" x14ac:dyDescent="0.25">
      <c r="A961" s="432"/>
      <c r="B961" s="541" t="s">
        <v>143</v>
      </c>
      <c r="C961" s="428">
        <v>1</v>
      </c>
      <c r="D961" s="428"/>
      <c r="E961" s="428"/>
      <c r="F961" s="428"/>
      <c r="G961" s="428"/>
      <c r="H961" s="428">
        <v>3</v>
      </c>
      <c r="I961" s="428">
        <v>1</v>
      </c>
      <c r="J961" s="428">
        <v>5</v>
      </c>
    </row>
    <row r="962" spans="1:11" x14ac:dyDescent="0.25">
      <c r="A962" s="432"/>
      <c r="B962" s="541" t="s">
        <v>144</v>
      </c>
      <c r="C962" s="428"/>
      <c r="D962" s="428"/>
      <c r="E962" s="428"/>
      <c r="F962" s="428"/>
      <c r="G962" s="428"/>
      <c r="H962" s="428"/>
      <c r="I962" s="428"/>
      <c r="J962" s="428"/>
    </row>
    <row r="963" spans="1:11" x14ac:dyDescent="0.25">
      <c r="A963" s="432"/>
      <c r="B963" s="541" t="s">
        <v>145</v>
      </c>
      <c r="C963" s="428"/>
      <c r="D963" s="428"/>
      <c r="E963" s="428"/>
      <c r="F963" s="428"/>
      <c r="G963" s="428"/>
      <c r="H963" s="428"/>
      <c r="I963" s="428"/>
      <c r="J963" s="428"/>
    </row>
    <row r="964" spans="1:11" x14ac:dyDescent="0.25">
      <c r="A964" s="432"/>
      <c r="B964" s="541" t="s">
        <v>146</v>
      </c>
      <c r="C964" s="428"/>
      <c r="D964" s="428"/>
      <c r="E964" s="428"/>
      <c r="F964" s="428"/>
      <c r="G964" s="428"/>
      <c r="H964" s="428"/>
      <c r="I964" s="428"/>
      <c r="J964" s="428"/>
    </row>
    <row r="965" spans="1:11" x14ac:dyDescent="0.25">
      <c r="A965" s="432"/>
      <c r="B965" s="541" t="s">
        <v>147</v>
      </c>
      <c r="C965" s="428"/>
      <c r="D965" s="428"/>
      <c r="E965" s="428"/>
      <c r="F965" s="428"/>
      <c r="G965" s="428"/>
      <c r="H965" s="428"/>
      <c r="I965" s="428"/>
      <c r="J965" s="428"/>
    </row>
    <row r="966" spans="1:11" x14ac:dyDescent="0.25">
      <c r="A966" s="432"/>
      <c r="B966" s="541" t="s">
        <v>148</v>
      </c>
      <c r="C966" s="428"/>
      <c r="D966" s="428"/>
      <c r="E966" s="428"/>
      <c r="F966" s="428"/>
      <c r="G966" s="428"/>
      <c r="H966" s="428"/>
      <c r="I966" s="428"/>
      <c r="J966" s="428"/>
    </row>
    <row r="967" spans="1:11" x14ac:dyDescent="0.25">
      <c r="A967" s="432"/>
      <c r="B967" s="515" t="s">
        <v>31</v>
      </c>
      <c r="C967" s="509">
        <v>2</v>
      </c>
      <c r="D967" s="509"/>
      <c r="E967" s="509"/>
      <c r="F967" s="509">
        <v>2</v>
      </c>
      <c r="G967" s="509"/>
      <c r="H967" s="509">
        <v>3</v>
      </c>
      <c r="I967" s="509">
        <v>2</v>
      </c>
      <c r="J967" s="509">
        <v>9</v>
      </c>
    </row>
    <row r="968" spans="1:11" x14ac:dyDescent="0.25">
      <c r="A968" s="432"/>
      <c r="B968" s="432"/>
      <c r="C968" s="64"/>
      <c r="E968" s="64"/>
      <c r="F968" s="64"/>
      <c r="G968" s="64"/>
      <c r="H968" s="64"/>
      <c r="I968" s="64"/>
      <c r="J968" s="64"/>
      <c r="K968" s="64"/>
    </row>
    <row r="969" spans="1:11" x14ac:dyDescent="0.25">
      <c r="A969" s="432"/>
      <c r="B969" s="432"/>
      <c r="C969" s="64"/>
      <c r="D969" s="64"/>
      <c r="E969" s="64"/>
      <c r="F969" s="64"/>
      <c r="G969" s="64"/>
      <c r="H969" s="64"/>
      <c r="I969" s="64"/>
      <c r="J969" s="64"/>
      <c r="K969" s="64"/>
    </row>
    <row r="970" spans="1:11" x14ac:dyDescent="0.25">
      <c r="A970" s="396" t="s">
        <v>815</v>
      </c>
      <c r="B970" s="372" t="s">
        <v>568</v>
      </c>
      <c r="C970" s="64"/>
      <c r="D970" s="64"/>
      <c r="E970" s="64"/>
      <c r="F970" s="64"/>
      <c r="G970" s="64"/>
      <c r="H970" s="64"/>
      <c r="I970" s="64"/>
      <c r="J970" s="64"/>
      <c r="K970" s="64"/>
    </row>
    <row r="971" spans="1:11" ht="30" x14ac:dyDescent="0.25">
      <c r="A971" s="432"/>
      <c r="B971" s="541"/>
      <c r="C971" s="431" t="s">
        <v>305</v>
      </c>
      <c r="D971" s="431" t="s">
        <v>306</v>
      </c>
      <c r="E971" s="431" t="s">
        <v>473</v>
      </c>
      <c r="F971" s="431" t="s">
        <v>474</v>
      </c>
      <c r="G971" s="431" t="s">
        <v>475</v>
      </c>
      <c r="H971" s="431" t="s">
        <v>702</v>
      </c>
      <c r="I971" s="431" t="s">
        <v>171</v>
      </c>
      <c r="J971" s="431" t="s">
        <v>31</v>
      </c>
    </row>
    <row r="972" spans="1:11" x14ac:dyDescent="0.25">
      <c r="A972" s="432"/>
      <c r="B972" s="541" t="s">
        <v>141</v>
      </c>
      <c r="C972" s="507">
        <v>0</v>
      </c>
      <c r="D972" s="507">
        <v>0</v>
      </c>
      <c r="E972" s="507">
        <v>0</v>
      </c>
      <c r="F972" s="507">
        <v>0</v>
      </c>
      <c r="G972" s="507">
        <v>0</v>
      </c>
      <c r="H972" s="507">
        <v>0</v>
      </c>
      <c r="I972" s="507">
        <v>0</v>
      </c>
      <c r="J972" s="507">
        <v>0</v>
      </c>
    </row>
    <row r="973" spans="1:11" x14ac:dyDescent="0.25">
      <c r="A973" s="432"/>
      <c r="B973" s="541" t="s">
        <v>142</v>
      </c>
      <c r="C973" s="507">
        <v>0.1111111111111111</v>
      </c>
      <c r="D973" s="507">
        <v>0</v>
      </c>
      <c r="E973" s="507">
        <v>0</v>
      </c>
      <c r="F973" s="507">
        <v>0.22222222222222221</v>
      </c>
      <c r="G973" s="507">
        <v>0</v>
      </c>
      <c r="H973" s="507">
        <v>0</v>
      </c>
      <c r="I973" s="507">
        <v>0.1111111111111111</v>
      </c>
      <c r="J973" s="507">
        <v>0.44444444444444442</v>
      </c>
    </row>
    <row r="974" spans="1:11" x14ac:dyDescent="0.25">
      <c r="A974" s="432"/>
      <c r="B974" s="541" t="s">
        <v>143</v>
      </c>
      <c r="C974" s="507">
        <v>0.1111111111111111</v>
      </c>
      <c r="D974" s="507">
        <v>0</v>
      </c>
      <c r="E974" s="507">
        <v>0</v>
      </c>
      <c r="F974" s="507">
        <v>0</v>
      </c>
      <c r="G974" s="507">
        <v>0</v>
      </c>
      <c r="H974" s="507">
        <v>0.33333333333333326</v>
      </c>
      <c r="I974" s="507">
        <v>0.1111111111111111</v>
      </c>
      <c r="J974" s="507">
        <v>0.55555555555555547</v>
      </c>
    </row>
    <row r="975" spans="1:11" x14ac:dyDescent="0.25">
      <c r="A975" s="432"/>
      <c r="B975" s="541" t="s">
        <v>144</v>
      </c>
      <c r="C975" s="507">
        <v>0</v>
      </c>
      <c r="D975" s="507">
        <v>0</v>
      </c>
      <c r="E975" s="507">
        <v>0</v>
      </c>
      <c r="F975" s="507">
        <v>0</v>
      </c>
      <c r="G975" s="507">
        <v>0</v>
      </c>
      <c r="H975" s="507">
        <v>0</v>
      </c>
      <c r="I975" s="507">
        <v>0</v>
      </c>
      <c r="J975" s="507">
        <v>0</v>
      </c>
    </row>
    <row r="976" spans="1:11" x14ac:dyDescent="0.25">
      <c r="A976" s="432"/>
      <c r="B976" s="541" t="s">
        <v>145</v>
      </c>
      <c r="C976" s="507">
        <v>0</v>
      </c>
      <c r="D976" s="507">
        <v>0</v>
      </c>
      <c r="E976" s="507">
        <v>0</v>
      </c>
      <c r="F976" s="507">
        <v>0</v>
      </c>
      <c r="G976" s="507">
        <v>0</v>
      </c>
      <c r="H976" s="507">
        <v>0</v>
      </c>
      <c r="I976" s="507">
        <v>0</v>
      </c>
      <c r="J976" s="507">
        <v>0</v>
      </c>
    </row>
    <row r="977" spans="1:11" x14ac:dyDescent="0.25">
      <c r="A977" s="432"/>
      <c r="B977" s="541" t="s">
        <v>146</v>
      </c>
      <c r="C977" s="507">
        <v>0</v>
      </c>
      <c r="D977" s="507">
        <v>0</v>
      </c>
      <c r="E977" s="507">
        <v>0</v>
      </c>
      <c r="F977" s="507">
        <v>0</v>
      </c>
      <c r="G977" s="507">
        <v>0</v>
      </c>
      <c r="H977" s="507">
        <v>0</v>
      </c>
      <c r="I977" s="507">
        <v>0</v>
      </c>
      <c r="J977" s="507">
        <v>0</v>
      </c>
    </row>
    <row r="978" spans="1:11" x14ac:dyDescent="0.25">
      <c r="A978" s="432"/>
      <c r="B978" s="541" t="s">
        <v>147</v>
      </c>
      <c r="C978" s="507">
        <v>0</v>
      </c>
      <c r="D978" s="507">
        <v>0</v>
      </c>
      <c r="E978" s="507">
        <v>0</v>
      </c>
      <c r="F978" s="507">
        <v>0</v>
      </c>
      <c r="G978" s="507">
        <v>0</v>
      </c>
      <c r="H978" s="507">
        <v>0</v>
      </c>
      <c r="I978" s="507">
        <v>0</v>
      </c>
      <c r="J978" s="507">
        <v>0</v>
      </c>
    </row>
    <row r="979" spans="1:11" x14ac:dyDescent="0.25">
      <c r="A979" s="432"/>
      <c r="B979" s="541" t="s">
        <v>148</v>
      </c>
      <c r="C979" s="507">
        <v>0</v>
      </c>
      <c r="D979" s="507">
        <v>0</v>
      </c>
      <c r="E979" s="507">
        <v>0</v>
      </c>
      <c r="F979" s="507">
        <v>0</v>
      </c>
      <c r="G979" s="507">
        <v>0</v>
      </c>
      <c r="H979" s="507">
        <v>0</v>
      </c>
      <c r="I979" s="507">
        <v>0</v>
      </c>
      <c r="J979" s="507">
        <v>0</v>
      </c>
    </row>
    <row r="980" spans="1:11" x14ac:dyDescent="0.25">
      <c r="A980" s="432"/>
      <c r="B980" s="515" t="s">
        <v>31</v>
      </c>
      <c r="C980" s="508">
        <v>0.22222222222222221</v>
      </c>
      <c r="D980" s="508"/>
      <c r="E980" s="508"/>
      <c r="F980" s="508">
        <v>0.22222222222222221</v>
      </c>
      <c r="G980" s="508"/>
      <c r="H980" s="508">
        <v>0.33333333333333326</v>
      </c>
      <c r="I980" s="508">
        <v>0.22222222222222221</v>
      </c>
      <c r="J980" s="508">
        <v>0.99999999999999989</v>
      </c>
    </row>
    <row r="981" spans="1:11" x14ac:dyDescent="0.25">
      <c r="A981" s="432"/>
      <c r="B981" s="432"/>
      <c r="C981" s="64"/>
      <c r="D981" s="64"/>
      <c r="E981" s="64"/>
      <c r="F981" s="64"/>
      <c r="G981" s="64"/>
      <c r="H981" s="64"/>
      <c r="I981" s="435"/>
      <c r="J981" s="435"/>
      <c r="K981" s="64"/>
    </row>
    <row r="982" spans="1:11" x14ac:dyDescent="0.25">
      <c r="A982" s="432"/>
      <c r="B982" s="432"/>
      <c r="C982" s="64"/>
      <c r="D982" s="64"/>
      <c r="E982" s="64"/>
      <c r="F982" s="64"/>
      <c r="G982" s="64"/>
      <c r="H982" s="64"/>
      <c r="I982" s="64"/>
      <c r="J982" s="64"/>
      <c r="K982" s="64"/>
    </row>
    <row r="983" spans="1:11" x14ac:dyDescent="0.25">
      <c r="A983" s="396" t="s">
        <v>816</v>
      </c>
      <c r="B983" s="372" t="s">
        <v>569</v>
      </c>
      <c r="C983" s="64"/>
      <c r="D983" s="64"/>
      <c r="E983" s="64"/>
      <c r="F983" s="64"/>
      <c r="G983" s="64"/>
      <c r="H983" s="64"/>
      <c r="I983" s="64"/>
      <c r="J983" s="64"/>
      <c r="K983" s="64"/>
    </row>
    <row r="984" spans="1:11" ht="30" x14ac:dyDescent="0.25">
      <c r="A984" s="432"/>
      <c r="B984" s="541"/>
      <c r="C984" s="431" t="s">
        <v>305</v>
      </c>
      <c r="D984" s="431" t="s">
        <v>306</v>
      </c>
      <c r="E984" s="431" t="s">
        <v>473</v>
      </c>
      <c r="F984" s="431" t="s">
        <v>474</v>
      </c>
      <c r="G984" s="431" t="s">
        <v>475</v>
      </c>
      <c r="H984" s="431" t="s">
        <v>702</v>
      </c>
      <c r="I984" s="431" t="s">
        <v>171</v>
      </c>
      <c r="J984" s="431" t="s">
        <v>31</v>
      </c>
    </row>
    <row r="985" spans="1:11" x14ac:dyDescent="0.25">
      <c r="A985" s="432"/>
      <c r="B985" s="541" t="s">
        <v>141</v>
      </c>
      <c r="C985" s="375"/>
      <c r="D985" s="375"/>
      <c r="E985" s="375"/>
      <c r="F985" s="375"/>
      <c r="G985" s="375"/>
      <c r="H985" s="375"/>
      <c r="I985" s="375"/>
      <c r="J985" s="375"/>
    </row>
    <row r="986" spans="1:11" x14ac:dyDescent="0.25">
      <c r="A986" s="432"/>
      <c r="B986" s="541" t="s">
        <v>142</v>
      </c>
      <c r="C986" s="375">
        <v>3.8559999999999999</v>
      </c>
      <c r="D986" s="375">
        <v>0.96399999999999997</v>
      </c>
      <c r="E986" s="375">
        <v>0.96399999999999997</v>
      </c>
      <c r="F986" s="375">
        <v>8.6760000000000002</v>
      </c>
      <c r="G986" s="375"/>
      <c r="H986" s="375"/>
      <c r="I986" s="375">
        <v>7.7119999999999997</v>
      </c>
      <c r="J986" s="375">
        <v>22.172000000000001</v>
      </c>
    </row>
    <row r="987" spans="1:11" x14ac:dyDescent="0.25">
      <c r="A987" s="432"/>
      <c r="B987" s="541" t="s">
        <v>143</v>
      </c>
      <c r="C987" s="375">
        <v>6.4320000000000004</v>
      </c>
      <c r="D987" s="375">
        <v>2.1440000000000001</v>
      </c>
      <c r="E987" s="375"/>
      <c r="F987" s="375"/>
      <c r="G987" s="375"/>
      <c r="H987" s="375">
        <v>12.864000000000001</v>
      </c>
      <c r="I987" s="375">
        <v>2.1440000000000001</v>
      </c>
      <c r="J987" s="375">
        <v>23.584000000000003</v>
      </c>
    </row>
    <row r="988" spans="1:11" x14ac:dyDescent="0.25">
      <c r="A988" s="432"/>
      <c r="B988" s="541" t="s">
        <v>144</v>
      </c>
      <c r="C988" s="375"/>
      <c r="D988" s="375"/>
      <c r="E988" s="375"/>
      <c r="F988" s="375"/>
      <c r="G988" s="375"/>
      <c r="H988" s="375"/>
      <c r="I988" s="375"/>
      <c r="J988" s="375"/>
    </row>
    <row r="989" spans="1:11" x14ac:dyDescent="0.25">
      <c r="A989" s="432"/>
      <c r="B989" s="541" t="s">
        <v>145</v>
      </c>
      <c r="C989" s="375"/>
      <c r="D989" s="375"/>
      <c r="E989" s="375"/>
      <c r="F989" s="375"/>
      <c r="G989" s="375"/>
      <c r="H989" s="375"/>
      <c r="I989" s="375"/>
      <c r="J989" s="375"/>
    </row>
    <row r="990" spans="1:11" x14ac:dyDescent="0.25">
      <c r="A990" s="432"/>
      <c r="B990" s="541" t="s">
        <v>146</v>
      </c>
      <c r="C990" s="375"/>
      <c r="D990" s="375"/>
      <c r="E990" s="375"/>
      <c r="F990" s="375"/>
      <c r="G990" s="375"/>
      <c r="H990" s="375"/>
      <c r="I990" s="375"/>
      <c r="J990" s="375"/>
    </row>
    <row r="991" spans="1:11" x14ac:dyDescent="0.25">
      <c r="A991" s="432"/>
      <c r="B991" s="541" t="s">
        <v>147</v>
      </c>
      <c r="C991" s="375"/>
      <c r="D991" s="375"/>
      <c r="E991" s="375"/>
      <c r="F991" s="375"/>
      <c r="G991" s="375"/>
      <c r="H991" s="375"/>
      <c r="I991" s="375"/>
      <c r="J991" s="375"/>
    </row>
    <row r="992" spans="1:11" x14ac:dyDescent="0.25">
      <c r="A992" s="432"/>
      <c r="B992" s="541" t="s">
        <v>148</v>
      </c>
      <c r="C992" s="375"/>
      <c r="D992" s="375"/>
      <c r="E992" s="375"/>
      <c r="F992" s="375"/>
      <c r="G992" s="375"/>
      <c r="H992" s="375"/>
      <c r="I992" s="375"/>
      <c r="J992" s="375"/>
    </row>
    <row r="993" spans="1:11" x14ac:dyDescent="0.25">
      <c r="A993" s="432"/>
      <c r="B993" s="515" t="s">
        <v>31</v>
      </c>
      <c r="C993" s="506">
        <v>10.288</v>
      </c>
      <c r="D993" s="506">
        <v>3.1080000000000001</v>
      </c>
      <c r="E993" s="506">
        <v>0.96399999999999997</v>
      </c>
      <c r="F993" s="506">
        <v>8.6760000000000002</v>
      </c>
      <c r="G993" s="506"/>
      <c r="H993" s="506">
        <v>12.864000000000001</v>
      </c>
      <c r="I993" s="506">
        <v>9.8559999999999999</v>
      </c>
      <c r="J993" s="506">
        <v>45.756</v>
      </c>
    </row>
    <row r="994" spans="1:11" x14ac:dyDescent="0.25">
      <c r="A994" s="432"/>
      <c r="B994" s="432"/>
      <c r="D994" s="433"/>
      <c r="E994" s="433"/>
      <c r="F994" s="433"/>
      <c r="G994" s="433"/>
      <c r="H994" s="64"/>
      <c r="I994" s="433"/>
      <c r="J994" s="433"/>
      <c r="K994" s="433"/>
    </row>
    <row r="995" spans="1:11" x14ac:dyDescent="0.25">
      <c r="A995" s="432"/>
      <c r="B995" s="432"/>
      <c r="C995" s="64"/>
      <c r="D995" s="64"/>
      <c r="E995" s="64"/>
      <c r="F995" s="64"/>
      <c r="G995" s="64"/>
      <c r="H995" s="64"/>
      <c r="I995" s="64"/>
      <c r="J995" s="64"/>
      <c r="K995" s="64"/>
    </row>
    <row r="996" spans="1:11" x14ac:dyDescent="0.25">
      <c r="A996" s="396" t="s">
        <v>817</v>
      </c>
      <c r="B996" s="372" t="s">
        <v>570</v>
      </c>
      <c r="C996" s="64"/>
      <c r="D996" s="64"/>
      <c r="E996" s="64"/>
      <c r="F996" s="64"/>
      <c r="G996" s="64"/>
      <c r="H996" s="64"/>
      <c r="I996" s="64"/>
      <c r="J996" s="64"/>
      <c r="K996" s="64"/>
    </row>
    <row r="997" spans="1:11" ht="30" x14ac:dyDescent="0.25">
      <c r="A997" s="432"/>
      <c r="B997" s="541"/>
      <c r="C997" s="431" t="s">
        <v>305</v>
      </c>
      <c r="D997" s="431" t="s">
        <v>306</v>
      </c>
      <c r="E997" s="431" t="s">
        <v>473</v>
      </c>
      <c r="F997" s="431" t="s">
        <v>474</v>
      </c>
      <c r="G997" s="431" t="s">
        <v>475</v>
      </c>
      <c r="H997" s="431" t="s">
        <v>702</v>
      </c>
      <c r="I997" s="431" t="s">
        <v>171</v>
      </c>
      <c r="J997" s="431" t="s">
        <v>31</v>
      </c>
    </row>
    <row r="998" spans="1:11" x14ac:dyDescent="0.25">
      <c r="A998" s="432"/>
      <c r="B998" s="541" t="s">
        <v>141</v>
      </c>
      <c r="C998" s="507">
        <v>0</v>
      </c>
      <c r="D998" s="507">
        <v>0</v>
      </c>
      <c r="E998" s="507">
        <v>0</v>
      </c>
      <c r="F998" s="507">
        <v>0</v>
      </c>
      <c r="G998" s="507">
        <v>0</v>
      </c>
      <c r="H998" s="507">
        <v>0</v>
      </c>
      <c r="I998" s="507">
        <v>0</v>
      </c>
      <c r="J998" s="507">
        <v>0</v>
      </c>
    </row>
    <row r="999" spans="1:11" x14ac:dyDescent="0.25">
      <c r="A999" s="432"/>
      <c r="B999" s="541" t="s">
        <v>142</v>
      </c>
      <c r="C999" s="507">
        <v>8.4273100795524081E-2</v>
      </c>
      <c r="D999" s="507">
        <v>2.106827519888102E-2</v>
      </c>
      <c r="E999" s="507">
        <v>2.106827519888102E-2</v>
      </c>
      <c r="F999" s="507">
        <v>0.18961447678992918</v>
      </c>
      <c r="G999" s="507">
        <v>0</v>
      </c>
      <c r="H999" s="507">
        <v>0</v>
      </c>
      <c r="I999" s="507">
        <v>0.16854620159104816</v>
      </c>
      <c r="J999" s="507">
        <v>0.48457032957426349</v>
      </c>
    </row>
    <row r="1000" spans="1:11" x14ac:dyDescent="0.25">
      <c r="A1000" s="432"/>
      <c r="B1000" s="541" t="s">
        <v>143</v>
      </c>
      <c r="C1000" s="507">
        <v>0.14057172829792816</v>
      </c>
      <c r="D1000" s="507">
        <v>4.6857242765976047E-2</v>
      </c>
      <c r="E1000" s="507">
        <v>0</v>
      </c>
      <c r="F1000" s="507">
        <v>0</v>
      </c>
      <c r="G1000" s="507">
        <v>0</v>
      </c>
      <c r="H1000" s="507">
        <v>0.28114345659585632</v>
      </c>
      <c r="I1000" s="507">
        <v>4.6857242765976047E-2</v>
      </c>
      <c r="J1000" s="507">
        <v>0.51542967042573662</v>
      </c>
    </row>
    <row r="1001" spans="1:11" x14ac:dyDescent="0.25">
      <c r="A1001" s="432"/>
      <c r="B1001" s="541" t="s">
        <v>144</v>
      </c>
      <c r="C1001" s="507">
        <v>0</v>
      </c>
      <c r="D1001" s="507">
        <v>0</v>
      </c>
      <c r="E1001" s="507">
        <v>0</v>
      </c>
      <c r="F1001" s="507">
        <v>0</v>
      </c>
      <c r="G1001" s="507">
        <v>0</v>
      </c>
      <c r="H1001" s="507">
        <v>0</v>
      </c>
      <c r="I1001" s="507">
        <v>0</v>
      </c>
      <c r="J1001" s="507">
        <v>0</v>
      </c>
    </row>
    <row r="1002" spans="1:11" x14ac:dyDescent="0.25">
      <c r="A1002" s="432"/>
      <c r="B1002" s="541" t="s">
        <v>145</v>
      </c>
      <c r="C1002" s="507">
        <v>0</v>
      </c>
      <c r="D1002" s="507">
        <v>0</v>
      </c>
      <c r="E1002" s="507">
        <v>0</v>
      </c>
      <c r="F1002" s="507">
        <v>0</v>
      </c>
      <c r="G1002" s="507">
        <v>0</v>
      </c>
      <c r="H1002" s="507">
        <v>0</v>
      </c>
      <c r="I1002" s="507">
        <v>0</v>
      </c>
      <c r="J1002" s="507">
        <v>0</v>
      </c>
    </row>
    <row r="1003" spans="1:11" x14ac:dyDescent="0.25">
      <c r="A1003" s="432"/>
      <c r="B1003" s="541" t="s">
        <v>146</v>
      </c>
      <c r="C1003" s="507">
        <v>0</v>
      </c>
      <c r="D1003" s="507">
        <v>0</v>
      </c>
      <c r="E1003" s="507">
        <v>0</v>
      </c>
      <c r="F1003" s="507">
        <v>0</v>
      </c>
      <c r="G1003" s="507">
        <v>0</v>
      </c>
      <c r="H1003" s="507">
        <v>0</v>
      </c>
      <c r="I1003" s="507">
        <v>0</v>
      </c>
      <c r="J1003" s="507">
        <v>0</v>
      </c>
    </row>
    <row r="1004" spans="1:11" x14ac:dyDescent="0.25">
      <c r="A1004" s="432"/>
      <c r="B1004" s="541" t="s">
        <v>147</v>
      </c>
      <c r="C1004" s="507">
        <v>0</v>
      </c>
      <c r="D1004" s="507">
        <v>0</v>
      </c>
      <c r="E1004" s="507">
        <v>0</v>
      </c>
      <c r="F1004" s="507">
        <v>0</v>
      </c>
      <c r="G1004" s="507">
        <v>0</v>
      </c>
      <c r="H1004" s="507">
        <v>0</v>
      </c>
      <c r="I1004" s="507">
        <v>0</v>
      </c>
      <c r="J1004" s="507">
        <v>0</v>
      </c>
    </row>
    <row r="1005" spans="1:11" x14ac:dyDescent="0.25">
      <c r="A1005" s="432"/>
      <c r="B1005" s="541" t="s">
        <v>148</v>
      </c>
      <c r="C1005" s="507">
        <v>0</v>
      </c>
      <c r="D1005" s="507">
        <v>0</v>
      </c>
      <c r="E1005" s="507">
        <v>0</v>
      </c>
      <c r="F1005" s="507">
        <v>0</v>
      </c>
      <c r="G1005" s="507">
        <v>0</v>
      </c>
      <c r="H1005" s="507">
        <v>0</v>
      </c>
      <c r="I1005" s="507">
        <v>0</v>
      </c>
      <c r="J1005" s="507">
        <v>0</v>
      </c>
    </row>
    <row r="1006" spans="1:11" x14ac:dyDescent="0.25">
      <c r="A1006" s="432"/>
      <c r="B1006" s="515" t="s">
        <v>31</v>
      </c>
      <c r="C1006" s="508">
        <v>0.22484482909345224</v>
      </c>
      <c r="D1006" s="508">
        <v>6.7925517964857074E-2</v>
      </c>
      <c r="E1006" s="508">
        <v>2.106827519888102E-2</v>
      </c>
      <c r="F1006" s="508">
        <v>0.18961447678992918</v>
      </c>
      <c r="G1006" s="508">
        <v>0</v>
      </c>
      <c r="H1006" s="508">
        <v>0.28114345659585632</v>
      </c>
      <c r="I1006" s="508">
        <v>0.21540344435702419</v>
      </c>
      <c r="J1006" s="508">
        <v>1</v>
      </c>
    </row>
    <row r="1007" spans="1:11" x14ac:dyDescent="0.25">
      <c r="A1007" s="432"/>
      <c r="B1007" s="432"/>
      <c r="C1007" s="64"/>
      <c r="D1007" s="64"/>
      <c r="E1007" s="64"/>
      <c r="F1007" s="64"/>
      <c r="G1007" s="64"/>
      <c r="H1007" s="64"/>
      <c r="I1007" s="433"/>
      <c r="J1007" s="433"/>
      <c r="K1007" s="64"/>
    </row>
    <row r="1008" spans="1:11" x14ac:dyDescent="0.25">
      <c r="A1008" s="432"/>
      <c r="B1008" s="432"/>
      <c r="C1008" s="64"/>
      <c r="D1008" s="64"/>
      <c r="E1008" s="64"/>
      <c r="F1008" s="64"/>
      <c r="G1008" s="64"/>
      <c r="H1008" s="64"/>
      <c r="I1008" s="64"/>
      <c r="J1008" s="64"/>
      <c r="K1008" s="64"/>
    </row>
    <row r="1009" spans="1:11" x14ac:dyDescent="0.25">
      <c r="A1009" s="396" t="s">
        <v>818</v>
      </c>
      <c r="B1009" s="372" t="s">
        <v>571</v>
      </c>
      <c r="C1009" s="64"/>
      <c r="D1009" s="64"/>
      <c r="E1009" s="64"/>
      <c r="F1009" s="64"/>
      <c r="G1009" s="64"/>
      <c r="H1009" s="64"/>
      <c r="I1009" s="64"/>
      <c r="J1009" s="64"/>
      <c r="K1009" s="64"/>
    </row>
    <row r="1010" spans="1:11" ht="30" x14ac:dyDescent="0.25">
      <c r="A1010" s="432"/>
      <c r="B1010" s="541"/>
      <c r="C1010" s="431" t="s">
        <v>305</v>
      </c>
      <c r="D1010" s="431" t="s">
        <v>306</v>
      </c>
      <c r="E1010" s="431" t="s">
        <v>473</v>
      </c>
      <c r="F1010" s="431" t="s">
        <v>474</v>
      </c>
      <c r="G1010" s="431" t="s">
        <v>475</v>
      </c>
      <c r="H1010" s="431" t="s">
        <v>702</v>
      </c>
      <c r="I1010" s="431" t="s">
        <v>171</v>
      </c>
      <c r="J1010" s="431" t="s">
        <v>31</v>
      </c>
    </row>
    <row r="1011" spans="1:11" x14ac:dyDescent="0.25">
      <c r="A1011" s="432"/>
      <c r="B1011" s="541" t="s">
        <v>141</v>
      </c>
      <c r="C1011" s="375"/>
      <c r="D1011" s="375"/>
      <c r="E1011" s="375"/>
      <c r="F1011" s="375"/>
      <c r="G1011" s="375"/>
      <c r="H1011" s="375"/>
      <c r="I1011" s="375"/>
      <c r="J1011" s="375"/>
    </row>
    <row r="1012" spans="1:11" x14ac:dyDescent="0.25">
      <c r="A1012" s="432"/>
      <c r="B1012" s="541" t="s">
        <v>142</v>
      </c>
      <c r="C1012" s="375">
        <v>0.96399999999999997</v>
      </c>
      <c r="D1012" s="375"/>
      <c r="E1012" s="375"/>
      <c r="F1012" s="375">
        <v>1.9279999999999999</v>
      </c>
      <c r="G1012" s="375"/>
      <c r="H1012" s="375"/>
      <c r="I1012" s="375">
        <v>0.96399999999999997</v>
      </c>
      <c r="J1012" s="375">
        <v>3.8559999999999999</v>
      </c>
    </row>
    <row r="1013" spans="1:11" x14ac:dyDescent="0.25">
      <c r="A1013" s="432"/>
      <c r="B1013" s="541" t="s">
        <v>143</v>
      </c>
      <c r="C1013" s="375">
        <v>1.0720000000000001</v>
      </c>
      <c r="D1013" s="375"/>
      <c r="E1013" s="375"/>
      <c r="F1013" s="375"/>
      <c r="G1013" s="375"/>
      <c r="H1013" s="375">
        <v>3.2160000000000002</v>
      </c>
      <c r="I1013" s="375">
        <v>1.0720000000000001</v>
      </c>
      <c r="J1013" s="375">
        <v>5.36</v>
      </c>
    </row>
    <row r="1014" spans="1:11" x14ac:dyDescent="0.25">
      <c r="A1014" s="432"/>
      <c r="B1014" s="541" t="s">
        <v>144</v>
      </c>
      <c r="C1014" s="375"/>
      <c r="D1014" s="375"/>
      <c r="E1014" s="375"/>
      <c r="F1014" s="375"/>
      <c r="G1014" s="375"/>
      <c r="H1014" s="375"/>
      <c r="I1014" s="375"/>
      <c r="J1014" s="375"/>
    </row>
    <row r="1015" spans="1:11" x14ac:dyDescent="0.25">
      <c r="A1015" s="432"/>
      <c r="B1015" s="541" t="s">
        <v>145</v>
      </c>
      <c r="C1015" s="375"/>
      <c r="D1015" s="375"/>
      <c r="E1015" s="375"/>
      <c r="F1015" s="375"/>
      <c r="G1015" s="375"/>
      <c r="H1015" s="375"/>
      <c r="I1015" s="375"/>
      <c r="J1015" s="375"/>
    </row>
    <row r="1016" spans="1:11" x14ac:dyDescent="0.25">
      <c r="A1016" s="432"/>
      <c r="B1016" s="541" t="s">
        <v>146</v>
      </c>
      <c r="C1016" s="375"/>
      <c r="D1016" s="375"/>
      <c r="E1016" s="375"/>
      <c r="F1016" s="375"/>
      <c r="G1016" s="375"/>
      <c r="H1016" s="375"/>
      <c r="I1016" s="375"/>
      <c r="J1016" s="375"/>
    </row>
    <row r="1017" spans="1:11" x14ac:dyDescent="0.25">
      <c r="A1017" s="432"/>
      <c r="B1017" s="541" t="s">
        <v>147</v>
      </c>
      <c r="C1017" s="375"/>
      <c r="D1017" s="375"/>
      <c r="E1017" s="375"/>
      <c r="F1017" s="375"/>
      <c r="G1017" s="375"/>
      <c r="H1017" s="375"/>
      <c r="I1017" s="375"/>
      <c r="J1017" s="375"/>
    </row>
    <row r="1018" spans="1:11" x14ac:dyDescent="0.25">
      <c r="A1018" s="432"/>
      <c r="B1018" s="541" t="s">
        <v>148</v>
      </c>
      <c r="C1018" s="375"/>
      <c r="D1018" s="375"/>
      <c r="E1018" s="375"/>
      <c r="F1018" s="375"/>
      <c r="G1018" s="375"/>
      <c r="H1018" s="375"/>
      <c r="I1018" s="375"/>
      <c r="J1018" s="375"/>
    </row>
    <row r="1019" spans="1:11" x14ac:dyDescent="0.25">
      <c r="A1019" s="432"/>
      <c r="B1019" s="515" t="s">
        <v>31</v>
      </c>
      <c r="C1019" s="506">
        <v>2.036</v>
      </c>
      <c r="D1019" s="506"/>
      <c r="E1019" s="506"/>
      <c r="F1019" s="506">
        <v>1.9279999999999999</v>
      </c>
      <c r="G1019" s="506"/>
      <c r="H1019" s="506">
        <v>3.2160000000000002</v>
      </c>
      <c r="I1019" s="506">
        <v>2.036</v>
      </c>
      <c r="J1019" s="506">
        <v>9.2160000000000011</v>
      </c>
    </row>
    <row r="1020" spans="1:11" x14ac:dyDescent="0.25">
      <c r="A1020" s="432"/>
      <c r="B1020" s="432"/>
      <c r="C1020" s="433"/>
      <c r="D1020" s="433"/>
      <c r="E1020" s="433"/>
      <c r="F1020" s="433"/>
      <c r="G1020" s="64"/>
      <c r="H1020" s="433"/>
      <c r="I1020" s="433"/>
      <c r="J1020" s="433"/>
      <c r="K1020" s="433"/>
    </row>
    <row r="1021" spans="1:11" x14ac:dyDescent="0.25">
      <c r="A1021" s="432"/>
      <c r="B1021" s="432"/>
      <c r="C1021" s="64"/>
      <c r="D1021" s="64"/>
      <c r="E1021" s="64"/>
      <c r="F1021" s="64"/>
      <c r="G1021" s="64"/>
      <c r="H1021" s="64"/>
      <c r="I1021" s="64"/>
      <c r="J1021" s="64"/>
      <c r="K1021" s="64"/>
    </row>
    <row r="1022" spans="1:11" x14ac:dyDescent="0.25">
      <c r="A1022" s="396" t="s">
        <v>819</v>
      </c>
      <c r="B1022" s="372" t="s">
        <v>572</v>
      </c>
      <c r="C1022" s="64"/>
      <c r="D1022" s="64"/>
      <c r="E1022" s="64"/>
      <c r="F1022" s="64"/>
      <c r="G1022" s="64"/>
      <c r="H1022" s="64"/>
      <c r="I1022" s="64"/>
      <c r="J1022" s="64"/>
      <c r="K1022" s="64"/>
    </row>
    <row r="1023" spans="1:11" ht="30" x14ac:dyDescent="0.25">
      <c r="A1023" s="432"/>
      <c r="B1023" s="541"/>
      <c r="C1023" s="431" t="s">
        <v>305</v>
      </c>
      <c r="D1023" s="431" t="s">
        <v>306</v>
      </c>
      <c r="E1023" s="431" t="s">
        <v>473</v>
      </c>
      <c r="F1023" s="431" t="s">
        <v>474</v>
      </c>
      <c r="G1023" s="431" t="s">
        <v>475</v>
      </c>
      <c r="H1023" s="431" t="s">
        <v>702</v>
      </c>
      <c r="I1023" s="431" t="s">
        <v>171</v>
      </c>
      <c r="J1023" s="431" t="s">
        <v>31</v>
      </c>
    </row>
    <row r="1024" spans="1:11" x14ac:dyDescent="0.25">
      <c r="A1024" s="432"/>
      <c r="B1024" s="541" t="s">
        <v>141</v>
      </c>
      <c r="C1024" s="507">
        <v>0</v>
      </c>
      <c r="D1024" s="507">
        <v>0</v>
      </c>
      <c r="E1024" s="507">
        <v>0</v>
      </c>
      <c r="F1024" s="507">
        <v>0</v>
      </c>
      <c r="G1024" s="507">
        <v>0</v>
      </c>
      <c r="H1024" s="507">
        <v>0</v>
      </c>
      <c r="I1024" s="507">
        <v>0</v>
      </c>
      <c r="J1024" s="507">
        <v>0</v>
      </c>
    </row>
    <row r="1025" spans="1:11" x14ac:dyDescent="0.25">
      <c r="A1025" s="432"/>
      <c r="B1025" s="541" t="s">
        <v>142</v>
      </c>
      <c r="C1025" s="507">
        <v>0.10460069444444443</v>
      </c>
      <c r="D1025" s="507">
        <v>0</v>
      </c>
      <c r="E1025" s="507">
        <v>0</v>
      </c>
      <c r="F1025" s="507">
        <v>0.20920138888888887</v>
      </c>
      <c r="G1025" s="507">
        <v>0</v>
      </c>
      <c r="H1025" s="507">
        <v>0</v>
      </c>
      <c r="I1025" s="507">
        <v>0.10460069444444443</v>
      </c>
      <c r="J1025" s="507">
        <v>0.41840277777777773</v>
      </c>
    </row>
    <row r="1026" spans="1:11" x14ac:dyDescent="0.25">
      <c r="A1026" s="432"/>
      <c r="B1026" s="541" t="s">
        <v>143</v>
      </c>
      <c r="C1026" s="507">
        <v>0.11631944444444443</v>
      </c>
      <c r="D1026" s="507">
        <v>0</v>
      </c>
      <c r="E1026" s="507">
        <v>0</v>
      </c>
      <c r="F1026" s="507">
        <v>0</v>
      </c>
      <c r="G1026" s="507">
        <v>0</v>
      </c>
      <c r="H1026" s="507">
        <v>0.34895833333333326</v>
      </c>
      <c r="I1026" s="507">
        <v>0.11631944444444443</v>
      </c>
      <c r="J1026" s="507">
        <v>0.5815972222222221</v>
      </c>
    </row>
    <row r="1027" spans="1:11" x14ac:dyDescent="0.25">
      <c r="A1027" s="432"/>
      <c r="B1027" s="541" t="s">
        <v>144</v>
      </c>
      <c r="C1027" s="507">
        <v>0</v>
      </c>
      <c r="D1027" s="507">
        <v>0</v>
      </c>
      <c r="E1027" s="507">
        <v>0</v>
      </c>
      <c r="F1027" s="507">
        <v>0</v>
      </c>
      <c r="G1027" s="507">
        <v>0</v>
      </c>
      <c r="H1027" s="507">
        <v>0</v>
      </c>
      <c r="I1027" s="507">
        <v>0</v>
      </c>
      <c r="J1027" s="507">
        <v>0</v>
      </c>
    </row>
    <row r="1028" spans="1:11" x14ac:dyDescent="0.25">
      <c r="A1028" s="432"/>
      <c r="B1028" s="541" t="s">
        <v>145</v>
      </c>
      <c r="C1028" s="507">
        <v>0</v>
      </c>
      <c r="D1028" s="507">
        <v>0</v>
      </c>
      <c r="E1028" s="507">
        <v>0</v>
      </c>
      <c r="F1028" s="507">
        <v>0</v>
      </c>
      <c r="G1028" s="507">
        <v>0</v>
      </c>
      <c r="H1028" s="507">
        <v>0</v>
      </c>
      <c r="I1028" s="507">
        <v>0</v>
      </c>
      <c r="J1028" s="507">
        <v>0</v>
      </c>
    </row>
    <row r="1029" spans="1:11" x14ac:dyDescent="0.25">
      <c r="A1029" s="432"/>
      <c r="B1029" s="541" t="s">
        <v>146</v>
      </c>
      <c r="C1029" s="507">
        <v>0</v>
      </c>
      <c r="D1029" s="507">
        <v>0</v>
      </c>
      <c r="E1029" s="507">
        <v>0</v>
      </c>
      <c r="F1029" s="507">
        <v>0</v>
      </c>
      <c r="G1029" s="507">
        <v>0</v>
      </c>
      <c r="H1029" s="507">
        <v>0</v>
      </c>
      <c r="I1029" s="507">
        <v>0</v>
      </c>
      <c r="J1029" s="507">
        <v>0</v>
      </c>
    </row>
    <row r="1030" spans="1:11" x14ac:dyDescent="0.25">
      <c r="A1030" s="432"/>
      <c r="B1030" s="541" t="s">
        <v>147</v>
      </c>
      <c r="C1030" s="507">
        <v>0</v>
      </c>
      <c r="D1030" s="507">
        <v>0</v>
      </c>
      <c r="E1030" s="507">
        <v>0</v>
      </c>
      <c r="F1030" s="507">
        <v>0</v>
      </c>
      <c r="G1030" s="507">
        <v>0</v>
      </c>
      <c r="H1030" s="507">
        <v>0</v>
      </c>
      <c r="I1030" s="507">
        <v>0</v>
      </c>
      <c r="J1030" s="507">
        <v>0</v>
      </c>
    </row>
    <row r="1031" spans="1:11" x14ac:dyDescent="0.25">
      <c r="A1031" s="432"/>
      <c r="B1031" s="541" t="s">
        <v>148</v>
      </c>
      <c r="C1031" s="507">
        <v>0</v>
      </c>
      <c r="D1031" s="507">
        <v>0</v>
      </c>
      <c r="E1031" s="507">
        <v>0</v>
      </c>
      <c r="F1031" s="507">
        <v>0</v>
      </c>
      <c r="G1031" s="507">
        <v>0</v>
      </c>
      <c r="H1031" s="507">
        <v>0</v>
      </c>
      <c r="I1031" s="507">
        <v>0</v>
      </c>
      <c r="J1031" s="507">
        <v>0</v>
      </c>
    </row>
    <row r="1032" spans="1:11" x14ac:dyDescent="0.25">
      <c r="A1032" s="432"/>
      <c r="B1032" s="515" t="s">
        <v>31</v>
      </c>
      <c r="C1032" s="508">
        <v>0.22092013888888887</v>
      </c>
      <c r="D1032" s="508">
        <v>0</v>
      </c>
      <c r="E1032" s="508">
        <v>0</v>
      </c>
      <c r="F1032" s="508">
        <v>0.20920138888888887</v>
      </c>
      <c r="G1032" s="508">
        <v>0</v>
      </c>
      <c r="H1032" s="508">
        <v>0.34895833333333326</v>
      </c>
      <c r="I1032" s="508">
        <v>0.22092013888888887</v>
      </c>
      <c r="J1032" s="508">
        <v>0.99999999999999989</v>
      </c>
    </row>
    <row r="1033" spans="1:11" x14ac:dyDescent="0.25">
      <c r="A1033" s="404"/>
      <c r="B1033" s="404"/>
      <c r="C1033" s="404"/>
      <c r="D1033" s="404"/>
      <c r="E1033" s="404"/>
      <c r="F1033" s="404"/>
      <c r="G1033" s="404"/>
      <c r="H1033" s="404"/>
      <c r="I1033" s="404"/>
      <c r="J1033" s="404"/>
      <c r="K1033" s="404"/>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zoomScale="70" zoomScaleNormal="70" workbookViewId="0"/>
  </sheetViews>
  <sheetFormatPr defaultColWidth="9.140625" defaultRowHeight="15" x14ac:dyDescent="0.25"/>
  <cols>
    <col min="1" max="1" width="17" style="18" customWidth="1"/>
    <col min="2" max="2" width="59.7109375" style="18" customWidth="1"/>
    <col min="3" max="10" width="24.42578125" style="18" customWidth="1"/>
    <col min="11" max="16384" width="9.140625" style="18"/>
  </cols>
  <sheetData>
    <row r="1" spans="1:10" ht="34.5" x14ac:dyDescent="0.25">
      <c r="A1" s="255" t="s">
        <v>704</v>
      </c>
    </row>
    <row r="4" spans="1:10" x14ac:dyDescent="0.25">
      <c r="A4" s="10" t="s">
        <v>255</v>
      </c>
      <c r="B4" s="32" t="s">
        <v>824</v>
      </c>
      <c r="C4" s="32"/>
      <c r="D4" s="32"/>
    </row>
    <row r="5" spans="1:10" x14ac:dyDescent="0.25">
      <c r="B5" s="35"/>
      <c r="C5" s="20">
        <v>2016</v>
      </c>
    </row>
    <row r="6" spans="1:10" x14ac:dyDescent="0.25">
      <c r="A6" s="10"/>
      <c r="B6" s="34" t="s">
        <v>5</v>
      </c>
      <c r="C6" s="73">
        <v>14.1</v>
      </c>
    </row>
    <row r="7" spans="1:10" x14ac:dyDescent="0.25">
      <c r="A7" s="10"/>
      <c r="B7" s="34" t="s">
        <v>6</v>
      </c>
      <c r="C7" s="73">
        <v>8.1</v>
      </c>
    </row>
    <row r="8" spans="1:10" x14ac:dyDescent="0.25">
      <c r="B8" s="34" t="s">
        <v>822</v>
      </c>
      <c r="C8" s="547">
        <v>0.57446808510638292</v>
      </c>
    </row>
    <row r="9" spans="1:10" x14ac:dyDescent="0.25">
      <c r="A9" s="10"/>
      <c r="B9" s="34" t="s">
        <v>3</v>
      </c>
      <c r="C9" s="73">
        <v>48</v>
      </c>
      <c r="E9" s="346"/>
    </row>
    <row r="10" spans="1:10" x14ac:dyDescent="0.25">
      <c r="A10" s="10"/>
      <c r="B10" s="34" t="s">
        <v>94</v>
      </c>
      <c r="C10" s="73">
        <v>28</v>
      </c>
    </row>
    <row r="11" spans="1:10" x14ac:dyDescent="0.25">
      <c r="B11" s="34" t="s">
        <v>823</v>
      </c>
      <c r="C11" s="547">
        <v>0.58333333333333337</v>
      </c>
    </row>
    <row r="12" spans="1:10" x14ac:dyDescent="0.25">
      <c r="B12" s="18" t="s">
        <v>1092</v>
      </c>
    </row>
    <row r="14" spans="1:10" x14ac:dyDescent="0.25">
      <c r="A14" s="10" t="s">
        <v>827</v>
      </c>
      <c r="B14" s="99" t="s">
        <v>705</v>
      </c>
      <c r="C14" s="25"/>
      <c r="D14" s="25"/>
      <c r="E14" s="25"/>
      <c r="F14" s="25"/>
      <c r="G14" s="25"/>
      <c r="H14" s="25"/>
      <c r="I14" s="25"/>
      <c r="J14" s="25"/>
    </row>
    <row r="15" spans="1:10" ht="30" x14ac:dyDescent="0.25">
      <c r="B15" s="75"/>
      <c r="C15" s="264" t="s">
        <v>472</v>
      </c>
      <c r="D15" s="264" t="s">
        <v>305</v>
      </c>
      <c r="E15" s="264" t="s">
        <v>306</v>
      </c>
      <c r="F15" s="264" t="s">
        <v>473</v>
      </c>
      <c r="G15" s="264" t="s">
        <v>474</v>
      </c>
      <c r="H15" s="264" t="s">
        <v>475</v>
      </c>
      <c r="I15" s="264" t="s">
        <v>171</v>
      </c>
      <c r="J15" s="264" t="s">
        <v>31</v>
      </c>
    </row>
    <row r="16" spans="1:10" x14ac:dyDescent="0.25">
      <c r="B16" s="75" t="s">
        <v>312</v>
      </c>
      <c r="C16" s="72">
        <v>0.45</v>
      </c>
      <c r="D16" s="72">
        <v>1.2</v>
      </c>
      <c r="E16" s="72">
        <v>5.4</v>
      </c>
      <c r="F16" s="72">
        <v>1.2</v>
      </c>
      <c r="G16" s="72">
        <v>4.6500000000000004</v>
      </c>
      <c r="H16" s="72">
        <v>0.6</v>
      </c>
      <c r="I16" s="72">
        <v>0.6</v>
      </c>
      <c r="J16" s="72">
        <v>14.1</v>
      </c>
    </row>
    <row r="17" spans="1:10" x14ac:dyDescent="0.25">
      <c r="B17" s="75" t="s">
        <v>6</v>
      </c>
      <c r="C17" s="72">
        <v>0.45</v>
      </c>
      <c r="D17" s="72">
        <v>0.6</v>
      </c>
      <c r="E17" s="72">
        <v>1.8</v>
      </c>
      <c r="F17" s="72">
        <v>1.2</v>
      </c>
      <c r="G17" s="72">
        <v>3.45</v>
      </c>
      <c r="H17" s="72">
        <v>0.6</v>
      </c>
      <c r="I17" s="72">
        <v>0</v>
      </c>
      <c r="J17" s="72">
        <v>8.1</v>
      </c>
    </row>
    <row r="18" spans="1:10" x14ac:dyDescent="0.25">
      <c r="B18" s="75" t="s">
        <v>313</v>
      </c>
      <c r="C18" s="327">
        <v>5.5555555555555559E-2</v>
      </c>
      <c r="D18" s="327">
        <v>7.407407407407407E-2</v>
      </c>
      <c r="E18" s="327">
        <v>0.22222222222222224</v>
      </c>
      <c r="F18" s="327">
        <v>0.14814814814814814</v>
      </c>
      <c r="G18" s="327">
        <v>0.42592592592592599</v>
      </c>
      <c r="H18" s="327">
        <v>7.407407407407407E-2</v>
      </c>
      <c r="I18" s="327">
        <v>0</v>
      </c>
      <c r="J18" s="327">
        <v>1</v>
      </c>
    </row>
    <row r="19" spans="1:10" x14ac:dyDescent="0.25">
      <c r="B19" s="770"/>
      <c r="C19" s="770"/>
      <c r="D19" s="770"/>
      <c r="E19" s="770"/>
      <c r="F19" s="770"/>
      <c r="G19" s="770"/>
      <c r="H19" s="770"/>
      <c r="I19" s="770"/>
      <c r="J19" s="770"/>
    </row>
    <row r="22" spans="1:10" x14ac:dyDescent="0.25">
      <c r="A22" s="10" t="s">
        <v>828</v>
      </c>
      <c r="B22" s="78" t="s">
        <v>706</v>
      </c>
      <c r="C22" s="25"/>
      <c r="D22" s="25"/>
      <c r="E22" s="25"/>
      <c r="F22" s="25"/>
      <c r="G22" s="25"/>
      <c r="H22" s="25"/>
      <c r="I22" s="25"/>
      <c r="J22" s="25"/>
    </row>
    <row r="23" spans="1:10" ht="30" x14ac:dyDescent="0.25">
      <c r="B23" s="75"/>
      <c r="C23" s="264" t="s">
        <v>472</v>
      </c>
      <c r="D23" s="264" t="s">
        <v>305</v>
      </c>
      <c r="E23" s="264" t="s">
        <v>306</v>
      </c>
      <c r="F23" s="264" t="s">
        <v>473</v>
      </c>
      <c r="G23" s="264" t="s">
        <v>474</v>
      </c>
      <c r="H23" s="264" t="s">
        <v>475</v>
      </c>
      <c r="I23" s="264" t="s">
        <v>171</v>
      </c>
      <c r="J23" s="264" t="s">
        <v>31</v>
      </c>
    </row>
    <row r="24" spans="1:10" x14ac:dyDescent="0.25">
      <c r="B24" s="75" t="s">
        <v>37</v>
      </c>
      <c r="C24" s="73">
        <v>2</v>
      </c>
      <c r="D24" s="73">
        <v>4</v>
      </c>
      <c r="E24" s="73">
        <v>18</v>
      </c>
      <c r="F24" s="73">
        <v>4</v>
      </c>
      <c r="G24" s="73">
        <v>16</v>
      </c>
      <c r="H24" s="73">
        <v>2</v>
      </c>
      <c r="I24" s="73">
        <v>2</v>
      </c>
      <c r="J24" s="73">
        <v>48</v>
      </c>
    </row>
    <row r="25" spans="1:10" x14ac:dyDescent="0.25">
      <c r="B25" s="75" t="s">
        <v>94</v>
      </c>
      <c r="C25" s="73">
        <v>2</v>
      </c>
      <c r="D25" s="73">
        <v>2</v>
      </c>
      <c r="E25" s="73">
        <v>6</v>
      </c>
      <c r="F25" s="73">
        <v>4</v>
      </c>
      <c r="G25" s="73">
        <v>12</v>
      </c>
      <c r="H25" s="73">
        <v>2</v>
      </c>
      <c r="I25" s="73">
        <v>0</v>
      </c>
      <c r="J25" s="73">
        <v>28</v>
      </c>
    </row>
    <row r="26" spans="1:10" x14ac:dyDescent="0.25">
      <c r="B26" s="770"/>
      <c r="C26" s="770"/>
      <c r="D26" s="770"/>
      <c r="E26" s="770"/>
      <c r="F26" s="770"/>
      <c r="G26" s="770"/>
      <c r="H26" s="770"/>
      <c r="I26" s="770"/>
      <c r="J26" s="770"/>
    </row>
    <row r="27" spans="1:10" x14ac:dyDescent="0.25">
      <c r="B27" s="188"/>
      <c r="C27" s="25"/>
      <c r="D27" s="25"/>
      <c r="E27" s="25"/>
      <c r="F27" s="25"/>
      <c r="G27" s="25"/>
      <c r="H27" s="25"/>
      <c r="I27" s="25"/>
      <c r="J27" s="25"/>
    </row>
    <row r="28" spans="1:10" x14ac:dyDescent="0.25">
      <c r="B28" s="188"/>
      <c r="C28" s="25"/>
      <c r="D28" s="25"/>
      <c r="E28" s="25"/>
      <c r="F28" s="25"/>
      <c r="G28" s="25"/>
      <c r="H28" s="25"/>
      <c r="I28" s="25"/>
      <c r="J28" s="25"/>
    </row>
    <row r="29" spans="1:10" x14ac:dyDescent="0.25">
      <c r="A29" s="10" t="s">
        <v>829</v>
      </c>
      <c r="B29" s="272" t="s">
        <v>707</v>
      </c>
      <c r="C29" s="53"/>
      <c r="D29" s="53"/>
      <c r="E29" s="53"/>
      <c r="F29" s="53"/>
      <c r="G29" s="53"/>
      <c r="H29" s="53"/>
      <c r="I29" s="242"/>
      <c r="J29" s="52"/>
    </row>
    <row r="30" spans="1:10" x14ac:dyDescent="0.25">
      <c r="B30" s="273" t="s">
        <v>128</v>
      </c>
      <c r="C30" s="73">
        <v>48</v>
      </c>
      <c r="D30" s="59"/>
      <c r="E30" s="59"/>
      <c r="F30" s="59"/>
      <c r="G30" s="59"/>
      <c r="H30" s="59"/>
      <c r="I30" s="59"/>
      <c r="J30" s="37"/>
    </row>
    <row r="31" spans="1:10" x14ac:dyDescent="0.25">
      <c r="B31" s="273" t="s">
        <v>129</v>
      </c>
      <c r="C31" s="73">
        <v>28</v>
      </c>
      <c r="D31" s="59"/>
      <c r="E31" s="274"/>
      <c r="F31" s="59"/>
      <c r="G31" s="59"/>
      <c r="H31" s="59"/>
      <c r="I31" s="59"/>
      <c r="J31" s="37"/>
    </row>
    <row r="32" spans="1:10" ht="15" customHeight="1" x14ac:dyDescent="0.25">
      <c r="B32" s="771"/>
      <c r="C32" s="771"/>
      <c r="D32" s="363"/>
      <c r="E32" s="53"/>
      <c r="F32" s="53"/>
      <c r="G32" s="53"/>
      <c r="H32" s="53"/>
      <c r="I32" s="242"/>
      <c r="J32" s="52"/>
    </row>
    <row r="33" spans="1:10" x14ac:dyDescent="0.25">
      <c r="B33" s="275"/>
      <c r="C33" s="53"/>
      <c r="D33" s="53"/>
      <c r="E33" s="53"/>
      <c r="F33" s="53"/>
      <c r="G33" s="53"/>
      <c r="H33" s="53"/>
      <c r="I33" s="242"/>
      <c r="J33" s="52"/>
    </row>
    <row r="34" spans="1:10" x14ac:dyDescent="0.25">
      <c r="A34" s="10" t="s">
        <v>830</v>
      </c>
      <c r="B34" s="90" t="s">
        <v>708</v>
      </c>
      <c r="C34" s="37"/>
      <c r="D34" s="52"/>
      <c r="E34" s="52"/>
      <c r="F34" s="52"/>
      <c r="G34" s="52"/>
      <c r="H34" s="52"/>
      <c r="I34" s="276"/>
      <c r="J34" s="52"/>
    </row>
    <row r="35" spans="1:10" x14ac:dyDescent="0.25">
      <c r="B35" s="62" t="s">
        <v>5</v>
      </c>
      <c r="C35" s="546" t="s">
        <v>694</v>
      </c>
      <c r="D35" s="364"/>
      <c r="E35" s="52"/>
      <c r="F35" s="277"/>
      <c r="G35" s="277"/>
      <c r="H35" s="277"/>
      <c r="I35" s="278"/>
      <c r="J35" s="37"/>
    </row>
    <row r="36" spans="1:10" x14ac:dyDescent="0.25">
      <c r="B36" s="62" t="s">
        <v>153</v>
      </c>
      <c r="C36" s="546" t="s">
        <v>694</v>
      </c>
      <c r="D36" s="52"/>
      <c r="E36" s="52"/>
      <c r="F36" s="277"/>
      <c r="G36" s="277"/>
      <c r="H36" s="277"/>
      <c r="I36" s="278"/>
      <c r="J36" s="37"/>
    </row>
    <row r="37" spans="1:10" x14ac:dyDescent="0.25">
      <c r="B37" s="62" t="s">
        <v>6</v>
      </c>
      <c r="C37" s="546" t="s">
        <v>694</v>
      </c>
      <c r="D37" s="52"/>
      <c r="E37" s="52"/>
      <c r="F37" s="277"/>
      <c r="G37" s="277"/>
      <c r="H37" s="277"/>
      <c r="I37" s="278"/>
      <c r="J37" s="37"/>
    </row>
    <row r="38" spans="1:10" x14ac:dyDescent="0.25">
      <c r="B38" s="62" t="s">
        <v>154</v>
      </c>
      <c r="C38" s="546" t="s">
        <v>694</v>
      </c>
      <c r="D38" s="279"/>
      <c r="E38" s="280"/>
      <c r="F38" s="277"/>
      <c r="G38" s="277"/>
      <c r="H38" s="277"/>
      <c r="I38" s="278"/>
      <c r="J38" s="37"/>
    </row>
    <row r="39" spans="1:10" x14ac:dyDescent="0.25">
      <c r="B39" s="275"/>
      <c r="C39" s="37"/>
      <c r="D39" s="37"/>
      <c r="E39" s="37"/>
      <c r="F39" s="37"/>
      <c r="G39" s="37"/>
      <c r="H39" s="37"/>
      <c r="I39" s="37"/>
      <c r="J39" s="52"/>
    </row>
    <row r="40" spans="1:10" x14ac:dyDescent="0.25">
      <c r="B40" s="275"/>
      <c r="C40" s="37"/>
      <c r="D40" s="37"/>
      <c r="E40" s="37"/>
      <c r="F40" s="37"/>
      <c r="G40" s="37"/>
      <c r="H40" s="37"/>
      <c r="I40" s="37"/>
      <c r="J40" s="52"/>
    </row>
    <row r="41" spans="1:10" x14ac:dyDescent="0.25">
      <c r="A41" s="10" t="s">
        <v>831</v>
      </c>
      <c r="B41" s="281" t="s">
        <v>709</v>
      </c>
      <c r="C41" s="52"/>
      <c r="D41" s="52"/>
      <c r="E41" s="52"/>
      <c r="F41" s="52"/>
      <c r="G41" s="52"/>
      <c r="H41" s="52"/>
      <c r="I41" s="52"/>
      <c r="J41" s="52"/>
    </row>
    <row r="42" spans="1:10" x14ac:dyDescent="0.25">
      <c r="B42" s="62" t="s">
        <v>9</v>
      </c>
      <c r="C42" s="72">
        <v>0.28928571428571426</v>
      </c>
      <c r="D42" s="282"/>
      <c r="E42" s="52"/>
      <c r="F42" s="57"/>
      <c r="G42" s="57"/>
      <c r="H42" s="57"/>
      <c r="I42" s="283"/>
      <c r="J42" s="52"/>
    </row>
    <row r="43" spans="1:10" x14ac:dyDescent="0.25">
      <c r="B43" s="275"/>
      <c r="C43" s="271"/>
      <c r="D43" s="282"/>
      <c r="E43" s="52"/>
      <c r="F43" s="57"/>
      <c r="G43" s="57"/>
      <c r="H43" s="57"/>
      <c r="I43" s="283"/>
      <c r="J43" s="52"/>
    </row>
    <row r="44" spans="1:10" x14ac:dyDescent="0.25">
      <c r="A44" s="10"/>
      <c r="B44" s="89"/>
      <c r="C44" s="57"/>
      <c r="D44" s="25"/>
      <c r="E44" s="25"/>
      <c r="F44" s="16"/>
      <c r="G44" s="16"/>
      <c r="H44" s="37"/>
      <c r="I44" s="52"/>
      <c r="J44" s="52"/>
    </row>
    <row r="45" spans="1:10" x14ac:dyDescent="0.25">
      <c r="A45" s="10" t="s">
        <v>832</v>
      </c>
      <c r="B45" s="30" t="s">
        <v>710</v>
      </c>
      <c r="C45" s="25"/>
      <c r="D45" s="16"/>
      <c r="E45" s="25"/>
      <c r="F45" s="25"/>
      <c r="G45" s="25"/>
      <c r="H45" s="52"/>
      <c r="I45" s="52"/>
      <c r="J45" s="52"/>
    </row>
    <row r="46" spans="1:10" x14ac:dyDescent="0.25">
      <c r="B46" s="34"/>
      <c r="C46" s="244" t="s">
        <v>591</v>
      </c>
      <c r="D46" s="35" t="s">
        <v>590</v>
      </c>
      <c r="E46" s="25"/>
      <c r="F46" s="25"/>
      <c r="G46" s="25"/>
      <c r="H46" s="37"/>
      <c r="I46" s="42"/>
      <c r="J46" s="52"/>
    </row>
    <row r="47" spans="1:10" x14ac:dyDescent="0.25">
      <c r="A47" s="30"/>
      <c r="B47" s="34" t="s">
        <v>52</v>
      </c>
      <c r="C47" s="34"/>
      <c r="D47" s="338"/>
      <c r="E47" s="25"/>
      <c r="F47" s="25"/>
      <c r="G47" s="25"/>
      <c r="H47" s="37"/>
      <c r="I47" s="42"/>
      <c r="J47" s="52"/>
    </row>
    <row r="48" spans="1:10" x14ac:dyDescent="0.25">
      <c r="A48" s="30"/>
      <c r="B48" s="34" t="s">
        <v>53</v>
      </c>
      <c r="C48" s="34">
        <v>48</v>
      </c>
      <c r="D48" s="327">
        <v>1</v>
      </c>
      <c r="E48" s="25"/>
      <c r="F48" s="25"/>
      <c r="G48" s="25"/>
      <c r="H48" s="37"/>
      <c r="I48" s="37"/>
      <c r="J48" s="52"/>
    </row>
    <row r="49" spans="1:14" x14ac:dyDescent="0.25">
      <c r="A49" s="30"/>
      <c r="B49" s="34" t="s">
        <v>54</v>
      </c>
      <c r="C49" s="34"/>
      <c r="D49" s="338"/>
      <c r="E49" s="25"/>
      <c r="F49" s="25"/>
      <c r="G49" s="25"/>
      <c r="H49" s="37"/>
      <c r="I49" s="37"/>
      <c r="J49" s="52"/>
    </row>
    <row r="50" spans="1:14" x14ac:dyDescent="0.25">
      <c r="A50" s="30"/>
      <c r="B50" s="34" t="s">
        <v>55</v>
      </c>
      <c r="C50" s="34"/>
      <c r="D50" s="338"/>
      <c r="E50" s="25"/>
      <c r="F50" s="25"/>
      <c r="G50" s="25"/>
      <c r="H50" s="52"/>
      <c r="I50" s="52"/>
      <c r="J50" s="52"/>
    </row>
    <row r="51" spans="1:14" x14ac:dyDescent="0.25">
      <c r="A51" s="30"/>
      <c r="B51" s="34" t="s">
        <v>56</v>
      </c>
      <c r="C51" s="34"/>
      <c r="D51" s="338"/>
      <c r="E51" s="25"/>
      <c r="F51" s="25"/>
      <c r="G51" s="25"/>
      <c r="H51" s="52"/>
      <c r="I51" s="52"/>
      <c r="J51" s="52"/>
    </row>
    <row r="52" spans="1:14" x14ac:dyDescent="0.25">
      <c r="A52" s="30"/>
      <c r="B52" s="34" t="s">
        <v>57</v>
      </c>
      <c r="C52" s="34"/>
      <c r="D52" s="338"/>
      <c r="E52" s="25"/>
      <c r="F52" s="25"/>
      <c r="G52" s="25"/>
      <c r="H52" s="52"/>
      <c r="I52" s="52"/>
      <c r="J52" s="52"/>
    </row>
    <row r="53" spans="1:14" x14ac:dyDescent="0.25">
      <c r="A53" s="30"/>
      <c r="B53" s="35" t="s">
        <v>31</v>
      </c>
      <c r="C53" s="34"/>
      <c r="D53" s="365"/>
      <c r="E53" s="25"/>
      <c r="F53" s="25"/>
      <c r="G53" s="25"/>
      <c r="H53" s="52"/>
      <c r="I53" s="52"/>
      <c r="J53" s="52"/>
    </row>
    <row r="54" spans="1:14" x14ac:dyDescent="0.25">
      <c r="A54" s="30"/>
      <c r="B54" s="32"/>
      <c r="D54" s="16"/>
      <c r="E54" s="25"/>
      <c r="F54" s="25"/>
      <c r="G54" s="25"/>
      <c r="H54" s="52"/>
      <c r="I54" s="52"/>
      <c r="J54" s="52"/>
      <c r="K54" s="52"/>
      <c r="L54" s="52"/>
      <c r="M54" s="52"/>
      <c r="N54" s="52"/>
    </row>
    <row r="55" spans="1:14" x14ac:dyDescent="0.25">
      <c r="A55" s="30"/>
      <c r="B55" s="187"/>
      <c r="E55" s="25"/>
      <c r="F55" s="25"/>
      <c r="G55" s="25"/>
      <c r="H55" s="52"/>
      <c r="I55" s="52"/>
      <c r="J55" s="52"/>
      <c r="K55" s="52"/>
      <c r="L55" s="52"/>
      <c r="M55" s="52"/>
      <c r="N55" s="52"/>
    </row>
    <row r="56" spans="1:14" x14ac:dyDescent="0.25">
      <c r="A56" s="10" t="s">
        <v>833</v>
      </c>
      <c r="B56" s="30" t="s">
        <v>711</v>
      </c>
      <c r="E56" s="25"/>
      <c r="F56" s="25"/>
      <c r="G56" s="25"/>
      <c r="H56" s="52"/>
      <c r="I56" s="52"/>
      <c r="J56" s="52"/>
      <c r="K56" s="52"/>
      <c r="L56" s="52"/>
      <c r="M56" s="52"/>
      <c r="N56" s="52"/>
    </row>
    <row r="57" spans="1:14" x14ac:dyDescent="0.25">
      <c r="A57" s="30"/>
      <c r="B57" s="34"/>
      <c r="C57" s="35" t="s">
        <v>591</v>
      </c>
      <c r="D57" s="35" t="s">
        <v>590</v>
      </c>
      <c r="E57" s="25"/>
      <c r="F57" s="25"/>
      <c r="G57" s="25"/>
      <c r="H57" s="52"/>
      <c r="I57" s="52"/>
      <c r="J57" s="52"/>
      <c r="K57" s="52"/>
      <c r="L57" s="52"/>
      <c r="M57" s="52"/>
      <c r="N57" s="52"/>
    </row>
    <row r="58" spans="1:14" x14ac:dyDescent="0.25">
      <c r="A58" s="30"/>
      <c r="B58" s="34" t="s">
        <v>52</v>
      </c>
      <c r="C58" s="34"/>
      <c r="D58" s="34"/>
      <c r="E58" s="25"/>
      <c r="F58" s="25"/>
      <c r="G58" s="25"/>
      <c r="H58" s="52"/>
      <c r="I58" s="52"/>
      <c r="J58" s="52"/>
      <c r="K58" s="52"/>
      <c r="L58" s="52"/>
      <c r="M58" s="52"/>
      <c r="N58" s="52"/>
    </row>
    <row r="59" spans="1:14" x14ac:dyDescent="0.25">
      <c r="A59" s="30"/>
      <c r="B59" s="34" t="s">
        <v>53</v>
      </c>
      <c r="C59" s="34">
        <v>28</v>
      </c>
      <c r="D59" s="336">
        <v>1</v>
      </c>
      <c r="E59" s="25"/>
      <c r="F59" s="25"/>
      <c r="G59" s="25"/>
      <c r="H59" s="52"/>
      <c r="I59" s="52"/>
      <c r="J59" s="52"/>
      <c r="K59" s="52"/>
      <c r="L59" s="52"/>
      <c r="M59" s="52"/>
      <c r="N59" s="52"/>
    </row>
    <row r="60" spans="1:14" x14ac:dyDescent="0.25">
      <c r="A60" s="30"/>
      <c r="B60" s="34" t="s">
        <v>54</v>
      </c>
      <c r="C60" s="34"/>
      <c r="D60" s="34"/>
      <c r="E60" s="25"/>
      <c r="F60" s="25"/>
      <c r="G60" s="25"/>
      <c r="H60" s="52"/>
      <c r="I60" s="52"/>
      <c r="J60" s="52"/>
      <c r="K60" s="52"/>
      <c r="L60" s="52"/>
      <c r="M60" s="52"/>
      <c r="N60" s="52"/>
    </row>
    <row r="61" spans="1:14" x14ac:dyDescent="0.25">
      <c r="A61" s="30"/>
      <c r="B61" s="34" t="s">
        <v>55</v>
      </c>
      <c r="C61" s="34"/>
      <c r="D61" s="34"/>
      <c r="E61" s="25"/>
      <c r="F61" s="25"/>
      <c r="G61" s="25"/>
      <c r="H61" s="52"/>
      <c r="I61" s="52"/>
      <c r="J61" s="52"/>
      <c r="K61" s="52"/>
      <c r="L61" s="52"/>
      <c r="M61" s="52"/>
      <c r="N61" s="52"/>
    </row>
    <row r="62" spans="1:14" x14ac:dyDescent="0.25">
      <c r="A62" s="30"/>
      <c r="B62" s="34" t="s">
        <v>56</v>
      </c>
      <c r="C62" s="34"/>
      <c r="D62" s="34"/>
      <c r="E62" s="25"/>
      <c r="F62" s="25"/>
      <c r="G62" s="25"/>
      <c r="H62" s="52"/>
      <c r="I62" s="52"/>
      <c r="J62" s="52"/>
      <c r="K62" s="52"/>
      <c r="L62" s="52"/>
      <c r="M62" s="52"/>
      <c r="N62" s="52"/>
    </row>
    <row r="63" spans="1:14" x14ac:dyDescent="0.25">
      <c r="A63" s="30"/>
      <c r="B63" s="34" t="s">
        <v>57</v>
      </c>
      <c r="C63" s="34"/>
      <c r="D63" s="34"/>
      <c r="E63" s="25"/>
      <c r="F63" s="25"/>
      <c r="G63" s="25"/>
      <c r="H63" s="52"/>
      <c r="I63" s="52"/>
      <c r="J63" s="52"/>
      <c r="K63" s="52"/>
      <c r="L63" s="52"/>
      <c r="M63" s="52"/>
      <c r="N63" s="52"/>
    </row>
    <row r="64" spans="1:14" x14ac:dyDescent="0.25">
      <c r="A64" s="30"/>
      <c r="B64" s="35" t="s">
        <v>31</v>
      </c>
      <c r="C64" s="34"/>
      <c r="D64" s="34"/>
      <c r="E64" s="25"/>
      <c r="F64" s="25"/>
      <c r="G64" s="25"/>
      <c r="H64" s="52"/>
      <c r="I64" s="52"/>
      <c r="J64" s="52"/>
      <c r="K64" s="52"/>
      <c r="L64" s="52"/>
      <c r="M64" s="52"/>
      <c r="N64" s="52"/>
    </row>
    <row r="65" spans="1:14" x14ac:dyDescent="0.25">
      <c r="A65" s="30"/>
      <c r="B65" s="32"/>
      <c r="E65" s="25"/>
      <c r="F65" s="25"/>
      <c r="G65" s="25"/>
      <c r="H65" s="52"/>
      <c r="I65" s="52"/>
      <c r="J65" s="52"/>
      <c r="K65" s="52"/>
      <c r="L65" s="52"/>
      <c r="M65" s="52"/>
      <c r="N65" s="52"/>
    </row>
    <row r="66" spans="1:14" x14ac:dyDescent="0.25">
      <c r="A66" s="30"/>
      <c r="B66" s="31"/>
      <c r="E66" s="25"/>
      <c r="F66" s="25"/>
      <c r="G66" s="25"/>
      <c r="H66" s="52"/>
      <c r="I66" s="52"/>
      <c r="J66" s="52"/>
      <c r="K66" s="52"/>
      <c r="L66" s="52"/>
      <c r="M66" s="52"/>
      <c r="N66" s="52"/>
    </row>
    <row r="67" spans="1:14" x14ac:dyDescent="0.25">
      <c r="A67" s="10" t="s">
        <v>834</v>
      </c>
      <c r="B67" s="30" t="s">
        <v>712</v>
      </c>
      <c r="E67" s="25"/>
      <c r="F67" s="25"/>
      <c r="G67" s="25"/>
      <c r="H67" s="52"/>
      <c r="I67" s="52"/>
      <c r="J67" s="52"/>
      <c r="K67" s="52"/>
      <c r="L67" s="52"/>
      <c r="M67" s="52"/>
      <c r="N67" s="52"/>
    </row>
    <row r="68" spans="1:14" x14ac:dyDescent="0.25">
      <c r="A68" s="30"/>
      <c r="B68" s="34"/>
      <c r="C68" s="35" t="s">
        <v>728</v>
      </c>
      <c r="D68" s="35" t="s">
        <v>590</v>
      </c>
      <c r="E68" s="25"/>
      <c r="F68" s="25"/>
      <c r="G68" s="25"/>
      <c r="H68" s="52"/>
      <c r="I68" s="52"/>
      <c r="J68" s="52"/>
      <c r="K68" s="52"/>
      <c r="L68" s="52"/>
      <c r="M68" s="52"/>
      <c r="N68" s="52"/>
    </row>
    <row r="69" spans="1:14" x14ac:dyDescent="0.25">
      <c r="A69" s="30"/>
      <c r="B69" s="34" t="s">
        <v>52</v>
      </c>
      <c r="C69" s="36"/>
      <c r="D69" s="36"/>
      <c r="E69" s="25"/>
      <c r="F69" s="25"/>
      <c r="G69" s="25"/>
      <c r="H69" s="52"/>
      <c r="I69" s="52"/>
      <c r="J69" s="52"/>
      <c r="K69" s="52"/>
      <c r="L69" s="52"/>
      <c r="M69" s="52"/>
      <c r="N69" s="52"/>
    </row>
    <row r="70" spans="1:14" x14ac:dyDescent="0.25">
      <c r="A70" s="30"/>
      <c r="B70" s="34" t="s">
        <v>53</v>
      </c>
      <c r="C70" s="36">
        <v>14.1</v>
      </c>
      <c r="D70" s="336">
        <v>1</v>
      </c>
      <c r="E70" s="25"/>
      <c r="F70" s="25"/>
      <c r="G70" s="25"/>
      <c r="H70" s="52"/>
      <c r="I70" s="52"/>
      <c r="J70" s="52"/>
      <c r="K70" s="52"/>
      <c r="L70" s="52"/>
      <c r="M70" s="52"/>
      <c r="N70" s="52"/>
    </row>
    <row r="71" spans="1:14" x14ac:dyDescent="0.25">
      <c r="A71" s="30"/>
      <c r="B71" s="34" t="s">
        <v>54</v>
      </c>
      <c r="C71" s="36"/>
      <c r="D71" s="36"/>
      <c r="E71" s="25"/>
      <c r="F71" s="25"/>
      <c r="G71" s="25"/>
      <c r="H71" s="52"/>
      <c r="I71" s="52"/>
      <c r="J71" s="52"/>
      <c r="K71" s="52"/>
      <c r="L71" s="52"/>
      <c r="M71" s="52"/>
      <c r="N71" s="52"/>
    </row>
    <row r="72" spans="1:14" x14ac:dyDescent="0.25">
      <c r="A72" s="30"/>
      <c r="B72" s="34" t="s">
        <v>55</v>
      </c>
      <c r="C72" s="36"/>
      <c r="D72" s="36"/>
      <c r="E72" s="25"/>
      <c r="F72" s="25"/>
      <c r="G72" s="25"/>
      <c r="H72" s="52"/>
      <c r="I72" s="52"/>
      <c r="J72" s="52"/>
      <c r="K72" s="52"/>
      <c r="L72" s="52"/>
      <c r="M72" s="52"/>
      <c r="N72" s="52"/>
    </row>
    <row r="73" spans="1:14" x14ac:dyDescent="0.25">
      <c r="A73" s="30"/>
      <c r="B73" s="34" t="s">
        <v>56</v>
      </c>
      <c r="C73" s="36"/>
      <c r="D73" s="36"/>
      <c r="E73" s="25"/>
      <c r="F73" s="25"/>
      <c r="G73" s="25"/>
      <c r="H73" s="52"/>
      <c r="I73" s="52"/>
      <c r="J73" s="52"/>
      <c r="K73" s="52"/>
      <c r="L73" s="52"/>
      <c r="M73" s="52"/>
      <c r="N73" s="52"/>
    </row>
    <row r="74" spans="1:14" x14ac:dyDescent="0.25">
      <c r="A74" s="30"/>
      <c r="B74" s="34" t="s">
        <v>57</v>
      </c>
      <c r="C74" s="36"/>
      <c r="D74" s="36"/>
      <c r="E74" s="25"/>
      <c r="F74" s="25"/>
      <c r="G74" s="25"/>
      <c r="H74" s="52"/>
      <c r="I74" s="52"/>
      <c r="J74" s="52"/>
      <c r="K74" s="52"/>
      <c r="L74" s="52"/>
      <c r="M74" s="52"/>
      <c r="N74" s="52"/>
    </row>
    <row r="75" spans="1:14" x14ac:dyDescent="0.25">
      <c r="A75" s="30"/>
      <c r="B75" s="35" t="s">
        <v>31</v>
      </c>
      <c r="C75" s="36"/>
      <c r="D75" s="36"/>
      <c r="E75" s="25"/>
      <c r="F75" s="25"/>
      <c r="G75" s="25"/>
      <c r="H75" s="52"/>
      <c r="I75" s="52"/>
      <c r="J75" s="52"/>
      <c r="K75" s="52"/>
      <c r="L75" s="52"/>
      <c r="M75" s="52"/>
      <c r="N75" s="52"/>
    </row>
    <row r="76" spans="1:14" x14ac:dyDescent="0.25">
      <c r="A76" s="30"/>
      <c r="B76" s="32"/>
      <c r="E76" s="25"/>
      <c r="F76" s="25"/>
      <c r="G76" s="25"/>
      <c r="H76" s="52"/>
      <c r="I76" s="52"/>
      <c r="J76" s="52"/>
      <c r="K76" s="52"/>
      <c r="L76" s="52"/>
      <c r="M76" s="52"/>
      <c r="N76" s="52"/>
    </row>
    <row r="77" spans="1:14" x14ac:dyDescent="0.25">
      <c r="A77" s="30"/>
      <c r="B77" s="187"/>
      <c r="E77" s="25"/>
      <c r="F77" s="25"/>
      <c r="G77" s="25"/>
      <c r="H77" s="52"/>
      <c r="I77" s="52"/>
      <c r="J77" s="52"/>
      <c r="K77" s="52"/>
      <c r="L77" s="52"/>
      <c r="M77" s="52"/>
      <c r="N77" s="52"/>
    </row>
    <row r="78" spans="1:14" x14ac:dyDescent="0.25">
      <c r="A78" s="10" t="s">
        <v>835</v>
      </c>
      <c r="B78" s="30" t="s">
        <v>713</v>
      </c>
      <c r="E78" s="25"/>
      <c r="F78" s="25"/>
      <c r="G78" s="25"/>
      <c r="H78" s="52"/>
      <c r="I78" s="52"/>
      <c r="J78" s="52"/>
      <c r="K78" s="52"/>
      <c r="L78" s="52"/>
      <c r="M78" s="52"/>
      <c r="N78" s="52"/>
    </row>
    <row r="79" spans="1:14" x14ac:dyDescent="0.25">
      <c r="A79" s="30"/>
      <c r="B79" s="34"/>
      <c r="C79" s="35" t="s">
        <v>728</v>
      </c>
      <c r="D79" s="35" t="s">
        <v>590</v>
      </c>
      <c r="E79" s="25"/>
      <c r="F79" s="25"/>
      <c r="G79" s="25"/>
      <c r="H79" s="52"/>
      <c r="I79" s="52"/>
      <c r="J79" s="52"/>
      <c r="K79" s="52"/>
      <c r="L79" s="52"/>
      <c r="M79" s="52"/>
      <c r="N79" s="52"/>
    </row>
    <row r="80" spans="1:14" x14ac:dyDescent="0.25">
      <c r="A80" s="30"/>
      <c r="B80" s="34" t="s">
        <v>52</v>
      </c>
      <c r="C80" s="36"/>
      <c r="D80" s="36"/>
      <c r="E80" s="25"/>
      <c r="F80" s="25"/>
      <c r="G80" s="25"/>
      <c r="H80" s="52"/>
      <c r="I80" s="52"/>
      <c r="J80" s="52"/>
      <c r="K80" s="52"/>
      <c r="L80" s="52"/>
      <c r="M80" s="52"/>
      <c r="N80" s="52"/>
    </row>
    <row r="81" spans="1:14" x14ac:dyDescent="0.25">
      <c r="A81" s="30"/>
      <c r="B81" s="34" t="s">
        <v>53</v>
      </c>
      <c r="C81" s="36">
        <v>8.1</v>
      </c>
      <c r="D81" s="336">
        <v>1</v>
      </c>
      <c r="E81" s="25"/>
      <c r="F81" s="25"/>
      <c r="G81" s="25"/>
      <c r="H81" s="52"/>
      <c r="I81" s="52"/>
      <c r="J81" s="52"/>
      <c r="K81" s="52"/>
      <c r="L81" s="52"/>
      <c r="M81" s="52"/>
      <c r="N81" s="52"/>
    </row>
    <row r="82" spans="1:14" x14ac:dyDescent="0.25">
      <c r="A82" s="30"/>
      <c r="B82" s="34" t="s">
        <v>54</v>
      </c>
      <c r="C82" s="36"/>
      <c r="D82" s="36"/>
      <c r="E82" s="25"/>
      <c r="F82" s="25"/>
      <c r="G82" s="25"/>
      <c r="H82" s="52"/>
      <c r="I82" s="52"/>
      <c r="J82" s="52"/>
    </row>
    <row r="83" spans="1:14" x14ac:dyDescent="0.25">
      <c r="A83" s="30"/>
      <c r="B83" s="34" t="s">
        <v>55</v>
      </c>
      <c r="C83" s="36"/>
      <c r="D83" s="36"/>
      <c r="E83" s="25"/>
      <c r="F83" s="25"/>
      <c r="G83" s="25"/>
      <c r="H83" s="52"/>
      <c r="I83" s="52"/>
      <c r="J83" s="52"/>
    </row>
    <row r="84" spans="1:14" x14ac:dyDescent="0.25">
      <c r="A84" s="30"/>
      <c r="B84" s="34" t="s">
        <v>56</v>
      </c>
      <c r="C84" s="36"/>
      <c r="D84" s="36"/>
      <c r="E84" s="25"/>
      <c r="F84" s="25"/>
      <c r="G84" s="25"/>
      <c r="H84" s="52"/>
      <c r="I84" s="52"/>
      <c r="J84" s="52"/>
    </row>
    <row r="85" spans="1:14" x14ac:dyDescent="0.25">
      <c r="A85" s="30"/>
      <c r="B85" s="34" t="s">
        <v>57</v>
      </c>
      <c r="C85" s="36"/>
      <c r="D85" s="36"/>
      <c r="E85" s="25"/>
      <c r="F85" s="25"/>
      <c r="G85" s="25"/>
      <c r="H85" s="52"/>
      <c r="I85" s="52"/>
      <c r="J85" s="52"/>
    </row>
    <row r="86" spans="1:14" x14ac:dyDescent="0.25">
      <c r="A86" s="30"/>
      <c r="B86" s="35" t="s">
        <v>31</v>
      </c>
      <c r="C86" s="36"/>
      <c r="D86" s="36"/>
      <c r="E86" s="25"/>
      <c r="F86" s="25"/>
      <c r="G86" s="25"/>
      <c r="H86" s="52"/>
      <c r="I86" s="52"/>
      <c r="J86" s="52"/>
    </row>
    <row r="87" spans="1:14" x14ac:dyDescent="0.25">
      <c r="A87" s="30"/>
      <c r="B87" s="32"/>
      <c r="D87" s="16"/>
      <c r="E87" s="25"/>
      <c r="F87" s="25"/>
      <c r="G87" s="25"/>
      <c r="H87" s="52"/>
      <c r="I87" s="52"/>
      <c r="J87" s="52"/>
    </row>
    <row r="88" spans="1:14" x14ac:dyDescent="0.25">
      <c r="A88" s="30"/>
      <c r="B88" s="187"/>
      <c r="D88" s="16"/>
      <c r="E88" s="25"/>
      <c r="F88" s="25"/>
      <c r="G88" s="25"/>
      <c r="H88" s="52"/>
      <c r="I88" s="52"/>
      <c r="J88" s="52"/>
    </row>
    <row r="89" spans="1:14" x14ac:dyDescent="0.25">
      <c r="B89" s="275"/>
      <c r="C89" s="37"/>
      <c r="D89" s="52"/>
      <c r="E89" s="52"/>
      <c r="F89" s="37"/>
      <c r="G89" s="37"/>
      <c r="H89" s="52"/>
      <c r="I89" s="52"/>
      <c r="J89" s="52"/>
    </row>
    <row r="90" spans="1:14" x14ac:dyDescent="0.25">
      <c r="A90" s="10" t="s">
        <v>836</v>
      </c>
      <c r="B90" s="281" t="s">
        <v>714</v>
      </c>
      <c r="C90" s="52"/>
      <c r="D90" s="52"/>
      <c r="E90" s="52"/>
      <c r="F90" s="52"/>
      <c r="G90" s="52"/>
      <c r="H90" s="37"/>
      <c r="I90" s="37"/>
      <c r="J90" s="37"/>
    </row>
    <row r="91" spans="1:14" x14ac:dyDescent="0.25">
      <c r="B91" s="86" t="s">
        <v>329</v>
      </c>
      <c r="C91" s="448">
        <v>0.58333333333333304</v>
      </c>
      <c r="D91" s="52"/>
      <c r="E91" s="52"/>
      <c r="F91" s="37"/>
      <c r="G91" s="37"/>
      <c r="H91" s="38"/>
      <c r="I91" s="60"/>
      <c r="J91" s="60"/>
    </row>
    <row r="92" spans="1:14" x14ac:dyDescent="0.25">
      <c r="B92" s="86" t="s">
        <v>394</v>
      </c>
      <c r="C92" s="448">
        <v>0.57446808510638292</v>
      </c>
      <c r="D92" s="52"/>
      <c r="E92" s="52"/>
      <c r="F92" s="37"/>
      <c r="G92" s="37"/>
      <c r="H92" s="38"/>
      <c r="I92" s="288"/>
      <c r="J92" s="60"/>
    </row>
    <row r="93" spans="1:14" x14ac:dyDescent="0.25">
      <c r="B93" s="88"/>
      <c r="C93" s="37"/>
      <c r="D93" s="37"/>
      <c r="E93" s="37"/>
      <c r="F93" s="37"/>
      <c r="G93" s="37"/>
      <c r="H93" s="38"/>
      <c r="I93" s="288"/>
      <c r="J93" s="60"/>
    </row>
    <row r="94" spans="1:14" x14ac:dyDescent="0.25">
      <c r="B94" s="275"/>
      <c r="C94" s="37"/>
      <c r="D94" s="37"/>
      <c r="E94" s="37"/>
      <c r="F94" s="37"/>
      <c r="G94" s="37"/>
      <c r="H94" s="38"/>
      <c r="I94" s="288"/>
      <c r="J94" s="60"/>
    </row>
    <row r="95" spans="1:14" x14ac:dyDescent="0.25">
      <c r="A95" s="10" t="s">
        <v>837</v>
      </c>
      <c r="B95" s="281" t="s">
        <v>715</v>
      </c>
      <c r="C95" s="52"/>
      <c r="D95" s="52"/>
      <c r="E95" s="52"/>
      <c r="F95" s="52"/>
      <c r="G95" s="52"/>
      <c r="H95" s="38"/>
      <c r="I95" s="288"/>
      <c r="J95" s="60"/>
    </row>
    <row r="96" spans="1:14" x14ac:dyDescent="0.25">
      <c r="B96" s="62" t="s">
        <v>311</v>
      </c>
      <c r="C96" s="58" t="s">
        <v>694</v>
      </c>
      <c r="D96" s="364"/>
      <c r="E96" s="282"/>
      <c r="F96" s="52"/>
      <c r="G96" s="52"/>
      <c r="H96" s="38"/>
      <c r="I96" s="288"/>
      <c r="J96" s="60"/>
    </row>
    <row r="97" spans="1:10" x14ac:dyDescent="0.25">
      <c r="B97" s="275"/>
      <c r="C97" s="286"/>
      <c r="D97" s="52"/>
      <c r="E97" s="52"/>
      <c r="F97" s="52"/>
      <c r="G97" s="52"/>
      <c r="H97" s="38"/>
      <c r="I97" s="288"/>
      <c r="J97" s="60"/>
    </row>
    <row r="98" spans="1:10" x14ac:dyDescent="0.25">
      <c r="B98" s="275"/>
      <c r="C98" s="286"/>
      <c r="D98" s="52"/>
      <c r="E98" s="52"/>
      <c r="F98" s="52"/>
      <c r="G98" s="52"/>
      <c r="H98" s="38"/>
      <c r="I98" s="288"/>
      <c r="J98" s="60"/>
    </row>
    <row r="99" spans="1:10" x14ac:dyDescent="0.25">
      <c r="A99" s="10" t="s">
        <v>838</v>
      </c>
      <c r="B99" s="287" t="s">
        <v>716</v>
      </c>
      <c r="C99" s="52"/>
      <c r="D99" s="52"/>
      <c r="F99" s="275"/>
      <c r="G99" s="286"/>
      <c r="H99" s="37"/>
      <c r="I99" s="291"/>
      <c r="J99" s="60"/>
    </row>
    <row r="100" spans="1:10" x14ac:dyDescent="0.25">
      <c r="A100" s="10"/>
      <c r="B100" s="103" t="s">
        <v>308</v>
      </c>
      <c r="C100" s="265" t="s">
        <v>6</v>
      </c>
      <c r="D100" s="265" t="s">
        <v>59</v>
      </c>
      <c r="F100" s="275"/>
      <c r="G100" s="286"/>
      <c r="H100" s="59"/>
      <c r="I100" s="59"/>
      <c r="J100" s="59"/>
    </row>
    <row r="101" spans="1:10" x14ac:dyDescent="0.25">
      <c r="A101" s="10"/>
      <c r="B101" s="86" t="s">
        <v>18</v>
      </c>
      <c r="C101" s="260"/>
      <c r="D101" s="260"/>
      <c r="F101" s="275"/>
      <c r="G101" s="286"/>
      <c r="H101" s="59"/>
      <c r="I101" s="59"/>
      <c r="J101" s="59"/>
    </row>
    <row r="102" spans="1:10" x14ac:dyDescent="0.25">
      <c r="A102" s="10"/>
      <c r="B102" s="86" t="s">
        <v>19</v>
      </c>
      <c r="C102" s="260"/>
      <c r="D102" s="260"/>
      <c r="F102" s="275"/>
      <c r="G102" s="286"/>
      <c r="H102" s="59"/>
      <c r="I102" s="59"/>
      <c r="J102" s="59"/>
    </row>
    <row r="103" spans="1:10" x14ac:dyDescent="0.25">
      <c r="A103" s="10"/>
      <c r="B103" s="86" t="s">
        <v>20</v>
      </c>
      <c r="C103" s="260"/>
      <c r="D103" s="260"/>
      <c r="F103" s="275"/>
      <c r="G103" s="286"/>
    </row>
    <row r="104" spans="1:10" x14ac:dyDescent="0.25">
      <c r="A104" s="10"/>
      <c r="B104" s="86" t="s">
        <v>21</v>
      </c>
      <c r="C104" s="260"/>
      <c r="D104" s="260"/>
      <c r="F104" s="275"/>
      <c r="G104" s="286"/>
    </row>
    <row r="105" spans="1:10" x14ac:dyDescent="0.25">
      <c r="A105" s="10"/>
      <c r="B105" s="86" t="s">
        <v>22</v>
      </c>
      <c r="C105" s="260"/>
      <c r="D105" s="260"/>
      <c r="F105" s="275"/>
      <c r="G105" s="286"/>
    </row>
    <row r="106" spans="1:10" x14ac:dyDescent="0.25">
      <c r="A106" s="10"/>
      <c r="B106" s="86" t="s">
        <v>23</v>
      </c>
      <c r="C106" s="260"/>
      <c r="D106" s="260"/>
      <c r="F106" s="275"/>
      <c r="G106" s="286"/>
    </row>
    <row r="107" spans="1:10" x14ac:dyDescent="0.25">
      <c r="A107" s="10"/>
      <c r="B107" s="86" t="s">
        <v>24</v>
      </c>
      <c r="C107" s="260"/>
      <c r="D107" s="260"/>
      <c r="F107" s="275"/>
      <c r="G107" s="286"/>
    </row>
    <row r="108" spans="1:10" x14ac:dyDescent="0.25">
      <c r="A108" s="10"/>
      <c r="B108" s="86" t="s">
        <v>309</v>
      </c>
      <c r="C108" s="260"/>
      <c r="D108" s="260"/>
      <c r="F108" s="275"/>
      <c r="G108" s="286"/>
    </row>
    <row r="109" spans="1:10" x14ac:dyDescent="0.25">
      <c r="A109" s="10"/>
      <c r="B109" s="86" t="s">
        <v>121</v>
      </c>
      <c r="C109" s="260"/>
      <c r="D109" s="260"/>
      <c r="F109" s="275"/>
      <c r="G109" s="286"/>
    </row>
    <row r="110" spans="1:10" x14ac:dyDescent="0.25">
      <c r="A110" s="10"/>
      <c r="B110" s="86" t="s">
        <v>60</v>
      </c>
      <c r="C110" s="260"/>
      <c r="D110" s="260"/>
      <c r="F110" s="275"/>
      <c r="G110" s="286"/>
    </row>
    <row r="111" spans="1:10" x14ac:dyDescent="0.25">
      <c r="A111" s="10"/>
      <c r="B111" s="86" t="s">
        <v>310</v>
      </c>
      <c r="C111" s="260"/>
      <c r="D111" s="260"/>
      <c r="F111" s="275"/>
      <c r="G111" s="286"/>
    </row>
    <row r="112" spans="1:10" x14ac:dyDescent="0.25">
      <c r="A112" s="10"/>
      <c r="B112" s="86" t="s">
        <v>122</v>
      </c>
      <c r="C112" s="260"/>
      <c r="D112" s="260"/>
      <c r="F112" s="275"/>
      <c r="G112" s="286"/>
    </row>
    <row r="113" spans="1:7" x14ac:dyDescent="0.25">
      <c r="A113" s="10"/>
      <c r="B113" s="86" t="s">
        <v>62</v>
      </c>
      <c r="C113" s="260"/>
      <c r="D113" s="260"/>
      <c r="F113" s="275"/>
      <c r="G113" s="286"/>
    </row>
    <row r="114" spans="1:7" x14ac:dyDescent="0.25">
      <c r="A114" s="10"/>
      <c r="B114" s="86" t="s">
        <v>63</v>
      </c>
      <c r="C114" s="260"/>
      <c r="D114" s="260"/>
      <c r="F114" s="275"/>
      <c r="G114" s="286"/>
    </row>
    <row r="115" spans="1:7" x14ac:dyDescent="0.25">
      <c r="A115" s="10"/>
      <c r="B115" s="86" t="s">
        <v>64</v>
      </c>
      <c r="C115" s="260"/>
      <c r="D115" s="260"/>
      <c r="F115" s="275"/>
      <c r="G115" s="286"/>
    </row>
    <row r="116" spans="1:7" x14ac:dyDescent="0.25">
      <c r="A116" s="10"/>
      <c r="B116" s="86" t="s">
        <v>26</v>
      </c>
      <c r="C116" s="260"/>
      <c r="D116" s="260"/>
      <c r="F116" s="275"/>
      <c r="G116" s="286"/>
    </row>
    <row r="117" spans="1:7" x14ac:dyDescent="0.25">
      <c r="A117" s="10"/>
      <c r="B117" s="86" t="s">
        <v>123</v>
      </c>
      <c r="C117" s="260"/>
      <c r="D117" s="260"/>
      <c r="F117" s="275"/>
      <c r="G117" s="286"/>
    </row>
    <row r="118" spans="1:7" x14ac:dyDescent="0.25">
      <c r="A118" s="10"/>
      <c r="B118" s="86" t="s">
        <v>124</v>
      </c>
      <c r="C118" s="260"/>
      <c r="D118" s="260"/>
      <c r="F118" s="275"/>
      <c r="G118" s="286"/>
    </row>
    <row r="119" spans="1:7" x14ac:dyDescent="0.25">
      <c r="A119" s="10"/>
      <c r="B119" s="86" t="s">
        <v>125</v>
      </c>
      <c r="C119" s="260"/>
      <c r="D119" s="260"/>
      <c r="F119" s="275"/>
      <c r="G119" s="286"/>
    </row>
    <row r="120" spans="1:7" x14ac:dyDescent="0.25">
      <c r="A120" s="10"/>
      <c r="B120" s="86" t="s">
        <v>69</v>
      </c>
      <c r="C120" s="317">
        <v>8.1</v>
      </c>
      <c r="D120" s="451">
        <v>1</v>
      </c>
      <c r="E120" s="366"/>
      <c r="F120" s="275"/>
      <c r="G120" s="286"/>
    </row>
    <row r="121" spans="1:7" x14ac:dyDescent="0.25">
      <c r="A121" s="10"/>
      <c r="B121" s="86" t="s">
        <v>76</v>
      </c>
      <c r="C121" s="317"/>
      <c r="D121" s="260"/>
      <c r="F121" s="275"/>
      <c r="G121" s="286"/>
    </row>
    <row r="122" spans="1:7" x14ac:dyDescent="0.25">
      <c r="A122" s="10"/>
      <c r="B122" s="86" t="s">
        <v>126</v>
      </c>
      <c r="C122" s="317"/>
      <c r="D122" s="260"/>
      <c r="F122" s="275"/>
      <c r="G122" s="286"/>
    </row>
    <row r="123" spans="1:7" x14ac:dyDescent="0.25">
      <c r="A123" s="10"/>
      <c r="B123" s="86" t="s">
        <v>72</v>
      </c>
      <c r="C123" s="317"/>
      <c r="D123" s="260"/>
      <c r="F123" s="275"/>
      <c r="G123" s="286"/>
    </row>
    <row r="124" spans="1:7" x14ac:dyDescent="0.25">
      <c r="A124" s="10"/>
      <c r="B124" s="86" t="s">
        <v>73</v>
      </c>
      <c r="C124" s="317"/>
      <c r="D124" s="260"/>
      <c r="F124" s="275"/>
      <c r="G124" s="286"/>
    </row>
    <row r="125" spans="1:7" x14ac:dyDescent="0.25">
      <c r="A125" s="10"/>
      <c r="B125" s="259" t="s">
        <v>74</v>
      </c>
      <c r="C125" s="317"/>
      <c r="D125" s="260"/>
      <c r="F125" s="275"/>
      <c r="G125" s="286"/>
    </row>
    <row r="126" spans="1:7" x14ac:dyDescent="0.25">
      <c r="A126" s="10"/>
      <c r="B126" s="96" t="s">
        <v>31</v>
      </c>
      <c r="C126" s="367"/>
      <c r="D126" s="260"/>
      <c r="F126" s="275"/>
      <c r="G126" s="286"/>
    </row>
    <row r="127" spans="1:7" x14ac:dyDescent="0.25">
      <c r="B127" s="275"/>
      <c r="C127" s="286"/>
      <c r="D127" s="52"/>
      <c r="E127" s="52"/>
      <c r="F127" s="52"/>
      <c r="G127" s="52"/>
    </row>
    <row r="128" spans="1:7" x14ac:dyDescent="0.25">
      <c r="B128" s="275"/>
      <c r="C128" s="52"/>
      <c r="D128" s="52"/>
      <c r="E128" s="52"/>
      <c r="F128" s="52"/>
      <c r="G128" s="52"/>
    </row>
    <row r="129" spans="1:7" x14ac:dyDescent="0.25">
      <c r="A129" s="10" t="s">
        <v>839</v>
      </c>
      <c r="B129" s="287" t="s">
        <v>717</v>
      </c>
      <c r="C129" s="52"/>
      <c r="D129" s="52"/>
      <c r="F129" s="52"/>
      <c r="G129" s="52"/>
    </row>
    <row r="130" spans="1:7" x14ac:dyDescent="0.25">
      <c r="A130" s="10"/>
      <c r="B130" s="103" t="s">
        <v>308</v>
      </c>
      <c r="C130" s="265" t="s">
        <v>6</v>
      </c>
      <c r="D130" s="265" t="s">
        <v>59</v>
      </c>
      <c r="F130" s="52"/>
      <c r="G130" s="52"/>
    </row>
    <row r="131" spans="1:7" x14ac:dyDescent="0.25">
      <c r="A131" s="10"/>
      <c r="B131" s="86" t="s">
        <v>18</v>
      </c>
      <c r="C131" s="260"/>
      <c r="D131" s="260"/>
      <c r="F131" s="52"/>
      <c r="G131" s="52"/>
    </row>
    <row r="132" spans="1:7" x14ac:dyDescent="0.25">
      <c r="A132" s="10"/>
      <c r="B132" s="86" t="s">
        <v>19</v>
      </c>
      <c r="C132" s="260"/>
      <c r="D132" s="260"/>
      <c r="F132" s="52"/>
      <c r="G132" s="52"/>
    </row>
    <row r="133" spans="1:7" x14ac:dyDescent="0.25">
      <c r="A133" s="10"/>
      <c r="B133" s="86" t="s">
        <v>20</v>
      </c>
      <c r="C133" s="260"/>
      <c r="D133" s="260"/>
      <c r="F133" s="52"/>
      <c r="G133" s="52"/>
    </row>
    <row r="134" spans="1:7" x14ac:dyDescent="0.25">
      <c r="A134" s="10"/>
      <c r="B134" s="86" t="s">
        <v>21</v>
      </c>
      <c r="C134" s="260"/>
      <c r="D134" s="260"/>
      <c r="F134" s="52"/>
      <c r="G134" s="52"/>
    </row>
    <row r="135" spans="1:7" x14ac:dyDescent="0.25">
      <c r="A135" s="10"/>
      <c r="B135" s="86" t="s">
        <v>22</v>
      </c>
      <c r="C135" s="260"/>
      <c r="D135" s="260"/>
      <c r="F135" s="52"/>
      <c r="G135" s="52"/>
    </row>
    <row r="136" spans="1:7" x14ac:dyDescent="0.25">
      <c r="A136" s="10"/>
      <c r="B136" s="86" t="s">
        <v>23</v>
      </c>
      <c r="C136" s="260"/>
      <c r="D136" s="260"/>
      <c r="F136" s="52"/>
      <c r="G136" s="52"/>
    </row>
    <row r="137" spans="1:7" x14ac:dyDescent="0.25">
      <c r="A137" s="10"/>
      <c r="B137" s="86" t="s">
        <v>24</v>
      </c>
      <c r="C137" s="260"/>
      <c r="D137" s="260"/>
      <c r="F137" s="52"/>
      <c r="G137" s="52"/>
    </row>
    <row r="138" spans="1:7" x14ac:dyDescent="0.25">
      <c r="A138" s="10"/>
      <c r="B138" s="86" t="s">
        <v>309</v>
      </c>
      <c r="C138" s="260"/>
      <c r="D138" s="260"/>
      <c r="F138" s="52"/>
      <c r="G138" s="52"/>
    </row>
    <row r="139" spans="1:7" x14ac:dyDescent="0.25">
      <c r="A139" s="10"/>
      <c r="B139" s="86" t="s">
        <v>121</v>
      </c>
      <c r="C139" s="260"/>
      <c r="D139" s="260"/>
      <c r="F139" s="52"/>
      <c r="G139" s="52"/>
    </row>
    <row r="140" spans="1:7" x14ac:dyDescent="0.25">
      <c r="A140" s="10"/>
      <c r="B140" s="86" t="s">
        <v>60</v>
      </c>
      <c r="C140" s="260"/>
      <c r="D140" s="260"/>
      <c r="F140" s="52"/>
      <c r="G140" s="52"/>
    </row>
    <row r="141" spans="1:7" x14ac:dyDescent="0.25">
      <c r="A141" s="10"/>
      <c r="B141" s="86" t="s">
        <v>310</v>
      </c>
      <c r="C141" s="260"/>
      <c r="D141" s="260"/>
      <c r="F141" s="52"/>
      <c r="G141" s="52"/>
    </row>
    <row r="142" spans="1:7" x14ac:dyDescent="0.25">
      <c r="A142" s="10"/>
      <c r="B142" s="86" t="s">
        <v>122</v>
      </c>
      <c r="C142" s="260"/>
      <c r="D142" s="260"/>
      <c r="F142" s="52"/>
      <c r="G142" s="52"/>
    </row>
    <row r="143" spans="1:7" x14ac:dyDescent="0.25">
      <c r="A143" s="10"/>
      <c r="B143" s="86" t="s">
        <v>62</v>
      </c>
      <c r="C143" s="260"/>
      <c r="D143" s="260"/>
      <c r="F143" s="52"/>
      <c r="G143" s="52"/>
    </row>
    <row r="144" spans="1:7" x14ac:dyDescent="0.25">
      <c r="A144" s="10"/>
      <c r="B144" s="86" t="s">
        <v>63</v>
      </c>
      <c r="C144" s="260"/>
      <c r="D144" s="260"/>
      <c r="F144" s="290"/>
      <c r="G144" s="290"/>
    </row>
    <row r="145" spans="1:7" x14ac:dyDescent="0.25">
      <c r="A145" s="10"/>
      <c r="B145" s="86" t="s">
        <v>64</v>
      </c>
      <c r="C145" s="260"/>
      <c r="D145" s="260"/>
      <c r="F145" s="59"/>
      <c r="G145" s="59"/>
    </row>
    <row r="146" spans="1:7" x14ac:dyDescent="0.25">
      <c r="A146" s="10"/>
      <c r="B146" s="86" t="s">
        <v>26</v>
      </c>
      <c r="C146" s="260"/>
      <c r="D146" s="260"/>
      <c r="F146" s="59"/>
      <c r="G146" s="59"/>
    </row>
    <row r="147" spans="1:7" x14ac:dyDescent="0.25">
      <c r="A147" s="10"/>
      <c r="B147" s="86" t="s">
        <v>123</v>
      </c>
      <c r="C147" s="260"/>
      <c r="D147" s="260"/>
      <c r="F147" s="59"/>
      <c r="G147" s="59"/>
    </row>
    <row r="148" spans="1:7" x14ac:dyDescent="0.25">
      <c r="A148" s="10"/>
      <c r="B148" s="86" t="s">
        <v>124</v>
      </c>
      <c r="C148" s="260"/>
      <c r="D148" s="260"/>
    </row>
    <row r="149" spans="1:7" x14ac:dyDescent="0.25">
      <c r="A149" s="10"/>
      <c r="B149" s="86" t="s">
        <v>125</v>
      </c>
      <c r="C149" s="260"/>
      <c r="D149" s="260"/>
    </row>
    <row r="150" spans="1:7" x14ac:dyDescent="0.25">
      <c r="A150" s="10"/>
      <c r="B150" s="86" t="s">
        <v>69</v>
      </c>
      <c r="C150" s="317">
        <v>8.1</v>
      </c>
      <c r="D150" s="451">
        <v>1</v>
      </c>
      <c r="E150" s="366"/>
    </row>
    <row r="151" spans="1:7" x14ac:dyDescent="0.25">
      <c r="A151" s="10"/>
      <c r="B151" s="86" t="s">
        <v>76</v>
      </c>
      <c r="C151" s="317"/>
      <c r="D151" s="260"/>
    </row>
    <row r="152" spans="1:7" x14ac:dyDescent="0.25">
      <c r="A152" s="10"/>
      <c r="B152" s="86" t="s">
        <v>126</v>
      </c>
      <c r="C152" s="317"/>
      <c r="D152" s="260"/>
    </row>
    <row r="153" spans="1:7" x14ac:dyDescent="0.25">
      <c r="A153" s="10"/>
      <c r="B153" s="86" t="s">
        <v>72</v>
      </c>
      <c r="C153" s="317"/>
      <c r="D153" s="260"/>
    </row>
    <row r="154" spans="1:7" x14ac:dyDescent="0.25">
      <c r="A154" s="10"/>
      <c r="B154" s="86" t="s">
        <v>73</v>
      </c>
      <c r="C154" s="317"/>
      <c r="D154" s="260"/>
    </row>
    <row r="155" spans="1:7" x14ac:dyDescent="0.25">
      <c r="A155" s="10"/>
      <c r="B155" s="259" t="s">
        <v>74</v>
      </c>
      <c r="C155" s="317"/>
      <c r="D155" s="260"/>
    </row>
    <row r="156" spans="1:7" x14ac:dyDescent="0.25">
      <c r="A156" s="10"/>
      <c r="B156" s="96" t="s">
        <v>31</v>
      </c>
      <c r="C156" s="367"/>
      <c r="D156" s="260"/>
    </row>
    <row r="157" spans="1:7" x14ac:dyDescent="0.25">
      <c r="A157" s="10"/>
      <c r="B157" s="305"/>
      <c r="C157" s="277"/>
      <c r="D157" s="306"/>
    </row>
    <row r="158" spans="1:7" x14ac:dyDescent="0.25">
      <c r="A158" s="10"/>
      <c r="B158" s="305"/>
      <c r="C158" s="277"/>
      <c r="D158" s="306"/>
    </row>
    <row r="159" spans="1:7" x14ac:dyDescent="0.25">
      <c r="A159" s="10" t="s">
        <v>840</v>
      </c>
      <c r="B159" s="107" t="s">
        <v>718</v>
      </c>
      <c r="C159" s="52"/>
      <c r="D159" s="52"/>
      <c r="E159" s="52"/>
    </row>
    <row r="160" spans="1:7" x14ac:dyDescent="0.25">
      <c r="B160" s="284"/>
      <c r="C160" s="265" t="s">
        <v>178</v>
      </c>
      <c r="D160" s="265" t="s">
        <v>59</v>
      </c>
      <c r="E160" s="293" t="s">
        <v>452</v>
      </c>
      <c r="F160" s="180" t="s">
        <v>59</v>
      </c>
    </row>
    <row r="161" spans="1:6" x14ac:dyDescent="0.25">
      <c r="B161" s="62" t="s">
        <v>162</v>
      </c>
      <c r="C161" s="262">
        <v>0</v>
      </c>
      <c r="D161" s="334">
        <v>0</v>
      </c>
      <c r="E161" s="58">
        <v>0</v>
      </c>
      <c r="F161" s="334">
        <v>0</v>
      </c>
    </row>
    <row r="162" spans="1:6" x14ac:dyDescent="0.25">
      <c r="B162" s="62" t="s">
        <v>163</v>
      </c>
      <c r="C162" s="262">
        <v>10</v>
      </c>
      <c r="D162" s="334">
        <v>0.35714285714285698</v>
      </c>
      <c r="E162" s="58">
        <v>3</v>
      </c>
      <c r="F162" s="334">
        <v>0.37037037037037002</v>
      </c>
    </row>
    <row r="163" spans="1:6" x14ac:dyDescent="0.25">
      <c r="B163" s="62" t="s">
        <v>164</v>
      </c>
      <c r="C163" s="262">
        <v>4</v>
      </c>
      <c r="D163" s="334">
        <v>0.14285714285714302</v>
      </c>
      <c r="E163" s="58">
        <v>1.05</v>
      </c>
      <c r="F163" s="334">
        <v>0.12962962962962998</v>
      </c>
    </row>
    <row r="164" spans="1:6" x14ac:dyDescent="0.25">
      <c r="B164" s="62" t="s">
        <v>165</v>
      </c>
      <c r="C164" s="262">
        <v>4</v>
      </c>
      <c r="D164" s="334">
        <v>0.14285714285714302</v>
      </c>
      <c r="E164" s="58">
        <v>1.2</v>
      </c>
      <c r="F164" s="334">
        <v>0.148148148148148</v>
      </c>
    </row>
    <row r="165" spans="1:6" x14ac:dyDescent="0.25">
      <c r="B165" s="62" t="s">
        <v>166</v>
      </c>
      <c r="C165" s="262">
        <v>10</v>
      </c>
      <c r="D165" s="334">
        <v>0.35714285714285698</v>
      </c>
      <c r="E165" s="58">
        <v>2.85</v>
      </c>
      <c r="F165" s="334">
        <v>0.35185185185185197</v>
      </c>
    </row>
    <row r="166" spans="1:6" x14ac:dyDescent="0.25">
      <c r="B166" s="62" t="s">
        <v>87</v>
      </c>
      <c r="C166" s="58"/>
      <c r="D166" s="334">
        <v>0</v>
      </c>
      <c r="E166" s="58"/>
      <c r="F166" s="334">
        <v>0</v>
      </c>
    </row>
    <row r="167" spans="1:6" x14ac:dyDescent="0.25">
      <c r="B167" s="62" t="s">
        <v>167</v>
      </c>
      <c r="C167" s="262"/>
      <c r="D167" s="334">
        <v>0</v>
      </c>
      <c r="E167" s="58"/>
      <c r="F167" s="334">
        <v>0</v>
      </c>
    </row>
    <row r="168" spans="1:6" x14ac:dyDescent="0.25">
      <c r="B168" s="284" t="s">
        <v>31</v>
      </c>
      <c r="C168" s="285">
        <v>28</v>
      </c>
      <c r="D168" s="344">
        <v>1</v>
      </c>
      <c r="E168" s="368">
        <v>8.1</v>
      </c>
      <c r="F168" s="344">
        <v>1</v>
      </c>
    </row>
    <row r="169" spans="1:6" x14ac:dyDescent="0.25">
      <c r="B169" s="280"/>
      <c r="C169" s="42"/>
      <c r="D169" s="42"/>
      <c r="E169" s="52"/>
    </row>
    <row r="170" spans="1:6" x14ac:dyDescent="0.25">
      <c r="B170" s="275"/>
      <c r="C170" s="37"/>
      <c r="D170" s="37"/>
      <c r="E170" s="52"/>
    </row>
    <row r="171" spans="1:6" x14ac:dyDescent="0.25">
      <c r="A171" s="10" t="s">
        <v>841</v>
      </c>
      <c r="B171" s="281" t="s">
        <v>719</v>
      </c>
      <c r="C171" s="52"/>
      <c r="D171" s="52"/>
      <c r="E171" s="52"/>
    </row>
    <row r="172" spans="1:6" x14ac:dyDescent="0.25">
      <c r="B172" s="284"/>
      <c r="C172" s="265" t="s">
        <v>178</v>
      </c>
      <c r="D172" s="265" t="s">
        <v>59</v>
      </c>
      <c r="E172" s="52"/>
    </row>
    <row r="173" spans="1:6" x14ac:dyDescent="0.25">
      <c r="B173" s="289" t="s">
        <v>168</v>
      </c>
      <c r="C173" s="262">
        <v>26</v>
      </c>
      <c r="D173" s="334">
        <v>0.92857142857142905</v>
      </c>
      <c r="E173" s="370"/>
    </row>
    <row r="174" spans="1:6" x14ac:dyDescent="0.25">
      <c r="B174" s="62" t="s">
        <v>169</v>
      </c>
      <c r="C174" s="262">
        <v>2</v>
      </c>
      <c r="D174" s="334">
        <v>7.1428571428571397E-2</v>
      </c>
      <c r="E174" s="52"/>
    </row>
    <row r="175" spans="1:6" x14ac:dyDescent="0.25">
      <c r="B175" s="62" t="s">
        <v>170</v>
      </c>
      <c r="C175" s="58">
        <v>0</v>
      </c>
      <c r="D175" s="334">
        <v>0</v>
      </c>
      <c r="E175" s="52"/>
    </row>
    <row r="176" spans="1:6" x14ac:dyDescent="0.25">
      <c r="B176" s="62" t="s">
        <v>167</v>
      </c>
      <c r="C176" s="262">
        <v>0</v>
      </c>
      <c r="D176" s="334">
        <v>0</v>
      </c>
      <c r="E176" s="52"/>
    </row>
    <row r="177" spans="2:5" x14ac:dyDescent="0.25">
      <c r="B177" s="284" t="s">
        <v>31</v>
      </c>
      <c r="C177" s="47">
        <v>28</v>
      </c>
      <c r="D177" s="344">
        <v>1</v>
      </c>
      <c r="E177" s="52"/>
    </row>
    <row r="178" spans="2:5" x14ac:dyDescent="0.25">
      <c r="B178" s="18" t="s">
        <v>820</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70" zoomScaleNormal="70" workbookViewId="0"/>
  </sheetViews>
  <sheetFormatPr defaultColWidth="9.140625" defaultRowHeight="15" x14ac:dyDescent="0.25"/>
  <cols>
    <col min="1" max="1" width="17.28515625" style="18" customWidth="1"/>
    <col min="2" max="10" width="28.42578125" style="18" customWidth="1"/>
    <col min="11" max="11" width="9.140625" style="18"/>
    <col min="12" max="12" width="21.7109375" style="18" customWidth="1"/>
    <col min="13" max="13" width="9.140625" style="18"/>
    <col min="14" max="14" width="15.5703125" style="18" customWidth="1"/>
    <col min="15" max="16384" width="9.140625" style="18"/>
  </cols>
  <sheetData>
    <row r="1" spans="1:12" ht="34.5" x14ac:dyDescent="0.45">
      <c r="A1" s="179" t="s">
        <v>293</v>
      </c>
    </row>
    <row r="2" spans="1:12" ht="15" customHeight="1" x14ac:dyDescent="0.25">
      <c r="A2" s="177"/>
    </row>
    <row r="3" spans="1:12" x14ac:dyDescent="0.25">
      <c r="I3" s="165"/>
      <c r="J3" s="165"/>
      <c r="K3" s="165"/>
      <c r="L3" s="165"/>
    </row>
    <row r="4" spans="1:12" ht="15.75" thickBot="1" x14ac:dyDescent="0.3">
      <c r="A4" s="295" t="s">
        <v>190</v>
      </c>
      <c r="B4" s="51"/>
      <c r="C4" s="51"/>
      <c r="D4" s="51"/>
      <c r="E4" s="51"/>
      <c r="F4" s="51"/>
      <c r="G4" s="51"/>
      <c r="H4" s="51"/>
      <c r="I4" s="165"/>
      <c r="J4" s="165"/>
      <c r="K4" s="165"/>
      <c r="L4" s="165"/>
    </row>
    <row r="5" spans="1:12" x14ac:dyDescent="0.25">
      <c r="I5" s="165"/>
      <c r="J5" s="165"/>
      <c r="K5" s="165"/>
      <c r="L5" s="165"/>
    </row>
    <row r="6" spans="1:12" x14ac:dyDescent="0.25">
      <c r="A6" s="10" t="s">
        <v>348</v>
      </c>
      <c r="B6" s="32" t="s">
        <v>826</v>
      </c>
      <c r="C6" s="32"/>
      <c r="I6" s="165"/>
      <c r="J6" s="165"/>
      <c r="K6" s="165"/>
      <c r="L6" s="165"/>
    </row>
    <row r="7" spans="1:12" x14ac:dyDescent="0.25">
      <c r="B7" s="35"/>
      <c r="C7" s="20">
        <v>2014</v>
      </c>
      <c r="D7" s="20">
        <v>2015</v>
      </c>
      <c r="E7" s="20">
        <v>2016</v>
      </c>
      <c r="I7" s="165"/>
      <c r="J7" s="165"/>
      <c r="K7" s="165"/>
      <c r="L7" s="165"/>
    </row>
    <row r="8" spans="1:12" x14ac:dyDescent="0.25">
      <c r="A8" s="10"/>
      <c r="B8" s="34" t="s">
        <v>94</v>
      </c>
      <c r="C8" s="73">
        <v>4</v>
      </c>
      <c r="D8" s="73">
        <v>2</v>
      </c>
      <c r="E8" s="348">
        <v>10</v>
      </c>
      <c r="I8" s="165"/>
      <c r="J8" s="165"/>
      <c r="K8" s="165"/>
      <c r="L8" s="165"/>
    </row>
    <row r="9" spans="1:12" ht="15" customHeight="1" x14ac:dyDescent="0.25">
      <c r="A9" s="10"/>
      <c r="B9" s="34" t="s">
        <v>6</v>
      </c>
      <c r="C9" s="73">
        <v>20.3</v>
      </c>
      <c r="D9" s="73">
        <v>0.4</v>
      </c>
      <c r="E9" s="348">
        <v>39.4</v>
      </c>
      <c r="I9" s="165"/>
      <c r="J9" s="165"/>
      <c r="K9" s="165"/>
      <c r="L9" s="165"/>
    </row>
    <row r="10" spans="1:12" ht="15" customHeight="1" x14ac:dyDescent="0.25">
      <c r="B10" s="778" t="s">
        <v>934</v>
      </c>
      <c r="C10" s="592"/>
      <c r="D10" s="592"/>
      <c r="I10" s="165"/>
      <c r="J10" s="165"/>
      <c r="K10" s="165"/>
      <c r="L10" s="165"/>
    </row>
    <row r="11" spans="1:12" x14ac:dyDescent="0.25">
      <c r="B11" s="18" t="s">
        <v>1063</v>
      </c>
      <c r="C11" s="593"/>
      <c r="D11" s="593"/>
      <c r="I11" s="165"/>
      <c r="J11" s="165"/>
      <c r="K11" s="165"/>
      <c r="L11" s="165"/>
    </row>
    <row r="13" spans="1:12" x14ac:dyDescent="0.25">
      <c r="A13" s="10" t="s">
        <v>842</v>
      </c>
      <c r="B13" s="32" t="s">
        <v>825</v>
      </c>
      <c r="C13" s="32"/>
      <c r="D13" s="32"/>
    </row>
    <row r="14" spans="1:12" x14ac:dyDescent="0.25">
      <c r="B14" s="436"/>
      <c r="C14" s="437" t="s">
        <v>3</v>
      </c>
      <c r="D14" s="437" t="s">
        <v>94</v>
      </c>
      <c r="E14" s="437" t="s">
        <v>5</v>
      </c>
      <c r="F14" s="437" t="s">
        <v>6</v>
      </c>
    </row>
    <row r="15" spans="1:12" x14ac:dyDescent="0.25">
      <c r="A15" s="10"/>
      <c r="B15" s="351" t="s">
        <v>194</v>
      </c>
      <c r="C15" s="438">
        <v>10</v>
      </c>
      <c r="D15" s="438">
        <v>2</v>
      </c>
      <c r="E15" s="438"/>
      <c r="F15" s="439"/>
      <c r="G15" s="146"/>
    </row>
    <row r="16" spans="1:12" ht="15" customHeight="1" x14ac:dyDescent="0.25">
      <c r="B16" s="778" t="s">
        <v>934</v>
      </c>
      <c r="C16" s="592"/>
      <c r="D16" s="592"/>
      <c r="E16" s="592"/>
      <c r="F16" s="592"/>
    </row>
    <row r="17" spans="1:12" x14ac:dyDescent="0.25">
      <c r="B17" s="296"/>
    </row>
    <row r="18" spans="1:12" x14ac:dyDescent="0.25">
      <c r="A18" s="10" t="s">
        <v>843</v>
      </c>
      <c r="B18" s="49" t="s">
        <v>582</v>
      </c>
      <c r="C18" s="25"/>
      <c r="D18" s="25"/>
      <c r="E18" s="25"/>
      <c r="F18" s="25"/>
      <c r="G18" s="25"/>
    </row>
    <row r="19" spans="1:12" x14ac:dyDescent="0.25">
      <c r="B19" s="602"/>
      <c r="C19" s="312" t="s">
        <v>191</v>
      </c>
      <c r="D19" s="312" t="s">
        <v>192</v>
      </c>
      <c r="E19" s="312" t="s">
        <v>193</v>
      </c>
      <c r="F19" s="312" t="s">
        <v>194</v>
      </c>
      <c r="G19" s="312" t="s">
        <v>31</v>
      </c>
    </row>
    <row r="20" spans="1:12" x14ac:dyDescent="0.25">
      <c r="B20" s="602" t="s">
        <v>3</v>
      </c>
      <c r="C20" s="602">
        <v>11</v>
      </c>
      <c r="D20" s="602">
        <v>19</v>
      </c>
      <c r="E20" s="602">
        <v>25</v>
      </c>
      <c r="F20" s="602">
        <v>10</v>
      </c>
      <c r="G20" s="602">
        <v>65</v>
      </c>
    </row>
    <row r="21" spans="1:12" x14ac:dyDescent="0.25">
      <c r="B21" s="602" t="s">
        <v>94</v>
      </c>
      <c r="C21" s="602">
        <v>3</v>
      </c>
      <c r="D21" s="602">
        <v>1</v>
      </c>
      <c r="E21" s="602">
        <v>4</v>
      </c>
      <c r="F21" s="602">
        <v>2</v>
      </c>
      <c r="G21" s="602">
        <v>10</v>
      </c>
    </row>
    <row r="22" spans="1:12" ht="15" customHeight="1" x14ac:dyDescent="0.25">
      <c r="B22" s="795" t="s">
        <v>846</v>
      </c>
      <c r="C22" s="768"/>
      <c r="D22" s="768"/>
      <c r="E22" s="768"/>
      <c r="F22" s="768"/>
      <c r="G22" s="768"/>
    </row>
    <row r="23" spans="1:12" x14ac:dyDescent="0.25">
      <c r="B23" s="294"/>
      <c r="C23" s="294"/>
      <c r="D23" s="294"/>
      <c r="E23" s="294"/>
      <c r="F23" s="294"/>
      <c r="G23" s="294"/>
    </row>
    <row r="24" spans="1:12" x14ac:dyDescent="0.25">
      <c r="A24" s="10" t="s">
        <v>844</v>
      </c>
      <c r="B24" s="49" t="s">
        <v>583</v>
      </c>
      <c r="C24" s="25"/>
      <c r="D24" s="25"/>
      <c r="E24" s="25"/>
      <c r="F24" s="25"/>
      <c r="G24" s="25"/>
    </row>
    <row r="25" spans="1:12" x14ac:dyDescent="0.25">
      <c r="B25" s="602"/>
      <c r="C25" s="312" t="s">
        <v>191</v>
      </c>
      <c r="D25" s="312" t="s">
        <v>192</v>
      </c>
      <c r="E25" s="312" t="s">
        <v>193</v>
      </c>
      <c r="F25" s="312" t="s">
        <v>194</v>
      </c>
      <c r="G25" s="312" t="s">
        <v>31</v>
      </c>
    </row>
    <row r="26" spans="1:12" x14ac:dyDescent="0.25">
      <c r="B26" s="602" t="s">
        <v>5</v>
      </c>
      <c r="C26" s="577" t="s">
        <v>698</v>
      </c>
      <c r="D26" s="577" t="s">
        <v>698</v>
      </c>
      <c r="E26" s="577" t="s">
        <v>698</v>
      </c>
      <c r="F26" s="578" t="s">
        <v>698</v>
      </c>
      <c r="G26" s="579" t="s">
        <v>698</v>
      </c>
    </row>
    <row r="27" spans="1:12" x14ac:dyDescent="0.25">
      <c r="B27" s="602" t="s">
        <v>6</v>
      </c>
      <c r="C27" s="440">
        <v>9.8537169999999996</v>
      </c>
      <c r="D27" s="441">
        <v>9.9264960000000002</v>
      </c>
      <c r="E27" s="440">
        <v>19.192041</v>
      </c>
      <c r="F27" s="440">
        <v>0.4</v>
      </c>
      <c r="G27" s="348">
        <v>39.372253999999998</v>
      </c>
      <c r="I27" s="165"/>
      <c r="J27" s="165"/>
      <c r="K27" s="165"/>
      <c r="L27" s="165"/>
    </row>
    <row r="28" spans="1:12" ht="15" customHeight="1" x14ac:dyDescent="0.25">
      <c r="B28" s="795" t="s">
        <v>847</v>
      </c>
      <c r="C28" s="768"/>
      <c r="D28" s="768"/>
      <c r="E28" s="768"/>
      <c r="F28" s="768"/>
      <c r="G28" s="768"/>
      <c r="I28" s="165"/>
      <c r="J28" s="165"/>
      <c r="K28" s="165"/>
      <c r="L28" s="165"/>
    </row>
    <row r="29" spans="1:12" x14ac:dyDescent="0.25">
      <c r="I29" s="165"/>
      <c r="J29" s="165"/>
      <c r="K29" s="165"/>
      <c r="L29" s="165"/>
    </row>
    <row r="30" spans="1:12" ht="15.75" thickBot="1" x14ac:dyDescent="0.3">
      <c r="A30" s="295" t="s">
        <v>195</v>
      </c>
      <c r="B30" s="51"/>
      <c r="C30" s="51"/>
      <c r="D30" s="51"/>
      <c r="E30" s="51"/>
      <c r="F30" s="51"/>
      <c r="G30" s="51"/>
      <c r="H30" s="51"/>
      <c r="I30" s="165"/>
      <c r="J30" s="165"/>
      <c r="K30" s="165"/>
      <c r="L30" s="165"/>
    </row>
    <row r="31" spans="1:12" x14ac:dyDescent="0.25">
      <c r="I31" s="165"/>
      <c r="J31" s="165"/>
      <c r="K31" s="165"/>
      <c r="L31" s="165"/>
    </row>
    <row r="32" spans="1:12" x14ac:dyDescent="0.25">
      <c r="A32" s="10" t="s">
        <v>350</v>
      </c>
      <c r="B32" s="32" t="s">
        <v>584</v>
      </c>
      <c r="C32" s="32"/>
      <c r="I32" s="165"/>
      <c r="J32" s="165"/>
      <c r="K32" s="165"/>
      <c r="L32" s="165"/>
    </row>
    <row r="33" spans="1:14" x14ac:dyDescent="0.25">
      <c r="B33" s="35"/>
      <c r="C33" s="267" t="s">
        <v>320</v>
      </c>
      <c r="D33" s="267" t="s">
        <v>321</v>
      </c>
      <c r="E33" s="267" t="s">
        <v>322</v>
      </c>
      <c r="F33" s="267" t="s">
        <v>323</v>
      </c>
      <c r="G33" s="267" t="s">
        <v>31</v>
      </c>
      <c r="I33" s="165"/>
      <c r="J33" s="165"/>
      <c r="K33" s="165"/>
      <c r="L33" s="165"/>
    </row>
    <row r="34" spans="1:14" x14ac:dyDescent="0.25">
      <c r="A34" s="10"/>
      <c r="B34" s="34" t="s">
        <v>94</v>
      </c>
      <c r="C34" s="73">
        <v>1</v>
      </c>
      <c r="D34" s="73">
        <v>3</v>
      </c>
      <c r="E34" s="73">
        <v>4</v>
      </c>
      <c r="F34" s="442">
        <v>3</v>
      </c>
      <c r="G34" s="73">
        <v>11</v>
      </c>
      <c r="I34" s="165"/>
      <c r="J34" s="165"/>
      <c r="K34" s="165"/>
      <c r="L34" s="165"/>
    </row>
    <row r="35" spans="1:14" x14ac:dyDescent="0.25">
      <c r="A35" s="10"/>
      <c r="B35" s="34" t="s">
        <v>120</v>
      </c>
      <c r="C35" s="73">
        <v>400000</v>
      </c>
      <c r="D35" s="73">
        <v>7503889</v>
      </c>
      <c r="E35" s="73">
        <v>7585347</v>
      </c>
      <c r="F35" s="73">
        <v>6792435</v>
      </c>
      <c r="G35" s="348">
        <v>22281671</v>
      </c>
      <c r="I35" s="165"/>
      <c r="J35" s="165"/>
      <c r="K35" s="165"/>
      <c r="L35" s="165"/>
    </row>
    <row r="36" spans="1:14" x14ac:dyDescent="0.25">
      <c r="B36" s="18" t="s">
        <v>1063</v>
      </c>
      <c r="I36" s="165"/>
      <c r="J36" s="165"/>
      <c r="K36" s="165"/>
      <c r="L36" s="165"/>
    </row>
    <row r="38" spans="1:14" x14ac:dyDescent="0.25">
      <c r="A38" s="10" t="s">
        <v>351</v>
      </c>
      <c r="B38" s="32" t="s">
        <v>848</v>
      </c>
      <c r="C38" s="32"/>
    </row>
    <row r="39" spans="1:14" x14ac:dyDescent="0.25">
      <c r="B39" s="35"/>
      <c r="C39" s="20">
        <v>2014</v>
      </c>
      <c r="D39" s="20">
        <v>2015</v>
      </c>
      <c r="E39" s="20">
        <v>2016</v>
      </c>
    </row>
    <row r="40" spans="1:14" x14ac:dyDescent="0.25">
      <c r="A40" s="10"/>
      <c r="B40" s="34" t="s">
        <v>94</v>
      </c>
      <c r="C40" s="73">
        <v>19</v>
      </c>
      <c r="D40" s="73">
        <v>10</v>
      </c>
      <c r="E40" s="73">
        <v>11</v>
      </c>
    </row>
    <row r="41" spans="1:14" x14ac:dyDescent="0.25">
      <c r="A41" s="10"/>
      <c r="B41" s="34" t="s">
        <v>6</v>
      </c>
      <c r="C41" s="73">
        <v>34.053522999999998</v>
      </c>
      <c r="D41" s="73">
        <v>28.799999999999997</v>
      </c>
      <c r="E41" s="73">
        <v>22</v>
      </c>
    </row>
    <row r="42" spans="1:14" x14ac:dyDescent="0.25">
      <c r="B42" s="18" t="s">
        <v>1063</v>
      </c>
      <c r="H42" s="165"/>
      <c r="I42" s="165"/>
      <c r="J42" s="165"/>
      <c r="K42" s="165"/>
      <c r="L42" s="165"/>
      <c r="M42" s="165"/>
      <c r="N42" s="165"/>
    </row>
    <row r="43" spans="1:14" x14ac:dyDescent="0.25">
      <c r="H43" s="165"/>
      <c r="I43" s="165"/>
      <c r="J43" s="165"/>
      <c r="K43" s="165"/>
      <c r="L43" s="165"/>
      <c r="M43" s="165"/>
      <c r="N43" s="165"/>
    </row>
    <row r="44" spans="1:14" x14ac:dyDescent="0.25">
      <c r="A44" s="10" t="s">
        <v>352</v>
      </c>
      <c r="B44" s="32" t="s">
        <v>585</v>
      </c>
      <c r="C44" s="32"/>
      <c r="H44" s="167"/>
      <c r="I44" s="32"/>
      <c r="J44" s="32"/>
      <c r="K44" s="165"/>
      <c r="L44" s="443"/>
      <c r="M44" s="443"/>
      <c r="N44" s="443"/>
    </row>
    <row r="45" spans="1:14" x14ac:dyDescent="0.25">
      <c r="B45" s="35"/>
      <c r="C45" s="267" t="s">
        <v>324</v>
      </c>
      <c r="D45" s="267" t="s">
        <v>720</v>
      </c>
      <c r="E45" s="267" t="s">
        <v>721</v>
      </c>
      <c r="F45" s="267" t="s">
        <v>722</v>
      </c>
      <c r="G45" s="267" t="s">
        <v>31</v>
      </c>
      <c r="H45" s="170"/>
      <c r="I45" s="170"/>
      <c r="J45" s="170"/>
      <c r="K45" s="165"/>
      <c r="L45" s="443"/>
      <c r="M45" s="443"/>
      <c r="N45" s="443"/>
    </row>
    <row r="46" spans="1:14" x14ac:dyDescent="0.25">
      <c r="A46" s="10"/>
      <c r="B46" s="34" t="s">
        <v>94</v>
      </c>
      <c r="C46" s="73">
        <v>1</v>
      </c>
      <c r="D46" s="73">
        <v>6</v>
      </c>
      <c r="E46" s="73">
        <v>6</v>
      </c>
      <c r="F46" s="73">
        <v>3</v>
      </c>
      <c r="G46" s="73">
        <v>16</v>
      </c>
      <c r="H46" s="148"/>
      <c r="I46" s="148"/>
      <c r="J46" s="148"/>
      <c r="K46" s="165"/>
      <c r="L46" s="444"/>
      <c r="M46" s="444"/>
      <c r="N46" s="444"/>
    </row>
    <row r="47" spans="1:14" x14ac:dyDescent="0.25">
      <c r="A47" s="10"/>
      <c r="B47" s="34" t="s">
        <v>120</v>
      </c>
      <c r="C47" s="73">
        <v>626640</v>
      </c>
      <c r="D47" s="73">
        <v>7455782</v>
      </c>
      <c r="E47" s="73">
        <v>8183998</v>
      </c>
      <c r="F47" s="73">
        <v>7781416</v>
      </c>
      <c r="G47" s="73">
        <v>24047836</v>
      </c>
      <c r="H47" s="148"/>
      <c r="I47" s="148"/>
      <c r="J47" s="148"/>
      <c r="K47" s="165"/>
      <c r="L47" s="444"/>
      <c r="M47" s="444"/>
      <c r="N47" s="444"/>
    </row>
    <row r="48" spans="1:14" x14ac:dyDescent="0.25">
      <c r="B48" s="18" t="s">
        <v>1063</v>
      </c>
      <c r="H48" s="165"/>
      <c r="I48" s="165"/>
      <c r="J48" s="165"/>
      <c r="K48" s="165"/>
      <c r="L48" s="165"/>
      <c r="M48" s="165"/>
      <c r="N48" s="165"/>
    </row>
    <row r="49" spans="1:14" x14ac:dyDescent="0.25">
      <c r="H49" s="165"/>
      <c r="I49" s="165"/>
      <c r="J49" s="165"/>
      <c r="K49" s="165"/>
      <c r="L49" s="165"/>
      <c r="M49" s="165"/>
      <c r="N49" s="165"/>
    </row>
    <row r="50" spans="1:14" x14ac:dyDescent="0.25">
      <c r="A50" s="10" t="s">
        <v>353</v>
      </c>
      <c r="B50" s="32" t="s">
        <v>849</v>
      </c>
      <c r="C50" s="32"/>
      <c r="H50" s="165"/>
      <c r="I50" s="165"/>
      <c r="J50" s="165"/>
      <c r="K50" s="165"/>
      <c r="L50" s="165"/>
      <c r="M50" s="165"/>
      <c r="N50" s="165"/>
    </row>
    <row r="51" spans="1:14" x14ac:dyDescent="0.25">
      <c r="B51" s="35"/>
      <c r="C51" s="20">
        <v>2014</v>
      </c>
      <c r="D51" s="20">
        <v>2015</v>
      </c>
      <c r="E51" s="20">
        <v>2016</v>
      </c>
    </row>
    <row r="52" spans="1:14" x14ac:dyDescent="0.25">
      <c r="A52" s="10"/>
      <c r="B52" s="34" t="s">
        <v>94</v>
      </c>
      <c r="C52" s="73">
        <v>17</v>
      </c>
      <c r="D52" s="73">
        <v>25</v>
      </c>
      <c r="E52" s="73">
        <v>16</v>
      </c>
    </row>
    <row r="53" spans="1:14" x14ac:dyDescent="0.25">
      <c r="A53" s="10"/>
      <c r="B53" s="34" t="s">
        <v>6</v>
      </c>
      <c r="C53" s="73">
        <v>30.978605000000002</v>
      </c>
      <c r="D53" s="73">
        <v>35.700000000000003</v>
      </c>
      <c r="E53" s="73">
        <v>24</v>
      </c>
    </row>
    <row r="54" spans="1:14" x14ac:dyDescent="0.25">
      <c r="B54" s="18" t="s">
        <v>1063</v>
      </c>
    </row>
    <row r="56" spans="1:14" x14ac:dyDescent="0.25">
      <c r="A56" s="10" t="s">
        <v>354</v>
      </c>
      <c r="B56" s="32" t="s">
        <v>850</v>
      </c>
      <c r="C56" s="32"/>
    </row>
    <row r="57" spans="1:14" x14ac:dyDescent="0.25">
      <c r="B57" s="35"/>
      <c r="C57" s="20">
        <v>2014</v>
      </c>
      <c r="D57" s="20">
        <v>2015</v>
      </c>
      <c r="E57" s="20">
        <v>2016</v>
      </c>
    </row>
    <row r="58" spans="1:14" x14ac:dyDescent="0.25">
      <c r="A58" s="10"/>
      <c r="B58" s="34" t="s">
        <v>94</v>
      </c>
      <c r="C58" s="73">
        <v>11</v>
      </c>
      <c r="D58" s="73">
        <v>26</v>
      </c>
      <c r="E58" s="73">
        <v>35</v>
      </c>
    </row>
    <row r="59" spans="1:14" x14ac:dyDescent="0.25">
      <c r="A59" s="10"/>
      <c r="B59" s="34" t="s">
        <v>6</v>
      </c>
      <c r="C59" s="73">
        <v>23</v>
      </c>
      <c r="D59" s="73">
        <v>53.3</v>
      </c>
      <c r="E59" s="73">
        <v>69</v>
      </c>
    </row>
    <row r="60" spans="1:14" x14ac:dyDescent="0.25">
      <c r="A60" s="11"/>
      <c r="B60" s="18" t="s">
        <v>1063</v>
      </c>
      <c r="C60" s="31"/>
    </row>
    <row r="62" spans="1:14" x14ac:dyDescent="0.25">
      <c r="A62" s="10" t="s">
        <v>845</v>
      </c>
      <c r="B62" s="49" t="s">
        <v>586</v>
      </c>
      <c r="C62" s="25"/>
      <c r="D62" s="25"/>
      <c r="E62" s="25"/>
      <c r="F62" s="25"/>
      <c r="G62" s="25"/>
      <c r="H62" s="25"/>
      <c r="I62" s="25"/>
      <c r="J62" s="25"/>
      <c r="K62" s="25"/>
      <c r="L62" s="25"/>
    </row>
    <row r="63" spans="1:14" x14ac:dyDescent="0.25">
      <c r="A63" s="25"/>
      <c r="B63" s="602"/>
      <c r="C63" s="312" t="s">
        <v>320</v>
      </c>
      <c r="D63" s="312" t="s">
        <v>321</v>
      </c>
      <c r="E63" s="312" t="s">
        <v>322</v>
      </c>
      <c r="F63" s="312" t="s">
        <v>323</v>
      </c>
      <c r="G63" s="312" t="s">
        <v>31</v>
      </c>
      <c r="H63" s="143"/>
      <c r="I63" s="143"/>
      <c r="J63" s="25"/>
      <c r="K63" s="25"/>
      <c r="L63" s="25"/>
    </row>
    <row r="64" spans="1:14" x14ac:dyDescent="0.25">
      <c r="A64" s="25"/>
      <c r="B64" s="602" t="s">
        <v>94</v>
      </c>
      <c r="C64" s="75">
        <v>1</v>
      </c>
      <c r="D64" s="75">
        <v>3</v>
      </c>
      <c r="E64" s="73">
        <v>4</v>
      </c>
      <c r="F64" s="73">
        <v>3</v>
      </c>
      <c r="G64" s="602">
        <v>11</v>
      </c>
      <c r="H64" s="144"/>
      <c r="I64" s="144"/>
      <c r="J64" s="25"/>
      <c r="K64" s="25"/>
      <c r="L64" s="25"/>
    </row>
    <row r="65" spans="1:14" x14ac:dyDescent="0.25">
      <c r="A65" s="25"/>
      <c r="B65" s="602" t="s">
        <v>120</v>
      </c>
      <c r="C65" s="73">
        <v>400000</v>
      </c>
      <c r="D65" s="73">
        <v>7503889</v>
      </c>
      <c r="E65" s="73">
        <v>7585347</v>
      </c>
      <c r="F65" s="73">
        <v>6792435</v>
      </c>
      <c r="G65" s="445">
        <v>22281671</v>
      </c>
      <c r="H65" s="145"/>
      <c r="I65" s="145"/>
      <c r="J65" s="16"/>
      <c r="K65" s="16"/>
      <c r="L65" s="16"/>
      <c r="M65" s="165"/>
      <c r="N65" s="165"/>
    </row>
    <row r="66" spans="1:14" x14ac:dyDescent="0.25">
      <c r="A66" s="25"/>
      <c r="B66" s="16"/>
      <c r="C66" s="25"/>
      <c r="D66" s="25"/>
      <c r="E66" s="25"/>
      <c r="F66" s="25"/>
      <c r="G66" s="25"/>
      <c r="H66" s="16"/>
      <c r="I66" s="16"/>
      <c r="J66" s="16"/>
      <c r="K66" s="16"/>
      <c r="L66" s="16"/>
      <c r="M66" s="165"/>
      <c r="N66" s="165"/>
    </row>
    <row r="67" spans="1:14" x14ac:dyDescent="0.25">
      <c r="A67" s="25"/>
      <c r="B67" s="25"/>
      <c r="C67" s="25"/>
      <c r="D67" s="25"/>
      <c r="E67" s="25"/>
      <c r="F67" s="25"/>
      <c r="G67" s="25"/>
      <c r="H67" s="16"/>
      <c r="I67" s="16"/>
      <c r="J67" s="16"/>
      <c r="K67" s="16"/>
      <c r="L67" s="16"/>
      <c r="M67" s="165"/>
      <c r="N67" s="165"/>
    </row>
    <row r="68" spans="1:14" x14ac:dyDescent="0.25">
      <c r="A68" s="10" t="s">
        <v>855</v>
      </c>
      <c r="B68" s="49" t="s">
        <v>587</v>
      </c>
      <c r="C68" s="25"/>
      <c r="D68" s="25"/>
      <c r="E68" s="25"/>
      <c r="F68" s="25"/>
      <c r="G68" s="25"/>
      <c r="H68" s="16"/>
      <c r="I68" s="16"/>
      <c r="J68" s="16"/>
      <c r="K68" s="16"/>
      <c r="L68" s="16"/>
      <c r="M68" s="165"/>
      <c r="N68" s="165"/>
    </row>
    <row r="69" spans="1:14" x14ac:dyDescent="0.25">
      <c r="A69" s="25"/>
      <c r="B69" s="602"/>
      <c r="C69" s="312" t="s">
        <v>324</v>
      </c>
      <c r="D69" s="312" t="s">
        <v>720</v>
      </c>
      <c r="E69" s="312" t="s">
        <v>721</v>
      </c>
      <c r="F69" s="312" t="s">
        <v>722</v>
      </c>
      <c r="G69" s="312" t="s">
        <v>31</v>
      </c>
      <c r="H69" s="446"/>
      <c r="I69" s="446"/>
      <c r="J69" s="446"/>
      <c r="K69" s="16"/>
      <c r="L69" s="16"/>
      <c r="M69" s="165"/>
      <c r="N69" s="165"/>
    </row>
    <row r="70" spans="1:14" x14ac:dyDescent="0.25">
      <c r="A70" s="25"/>
      <c r="B70" s="602" t="s">
        <v>94</v>
      </c>
      <c r="C70" s="73">
        <v>1</v>
      </c>
      <c r="D70" s="73">
        <v>6</v>
      </c>
      <c r="E70" s="73">
        <v>6</v>
      </c>
      <c r="F70" s="73">
        <v>3</v>
      </c>
      <c r="G70" s="73">
        <v>16</v>
      </c>
      <c r="H70" s="148"/>
      <c r="I70" s="148"/>
      <c r="J70" s="148"/>
      <c r="K70" s="16"/>
      <c r="L70" s="16"/>
      <c r="M70" s="165"/>
      <c r="N70" s="165"/>
    </row>
    <row r="71" spans="1:14" x14ac:dyDescent="0.25">
      <c r="A71" s="25"/>
      <c r="B71" s="602" t="s">
        <v>120</v>
      </c>
      <c r="C71" s="73">
        <v>626640</v>
      </c>
      <c r="D71" s="73">
        <v>7455782</v>
      </c>
      <c r="E71" s="73">
        <v>8183998</v>
      </c>
      <c r="F71" s="73">
        <v>7781416</v>
      </c>
      <c r="G71" s="348">
        <v>24047836</v>
      </c>
      <c r="H71" s="148"/>
      <c r="I71" s="148"/>
      <c r="J71" s="148"/>
      <c r="K71" s="16"/>
      <c r="L71" s="16"/>
      <c r="M71" s="165"/>
      <c r="N71" s="165"/>
    </row>
    <row r="72" spans="1:14" x14ac:dyDescent="0.25">
      <c r="A72" s="25"/>
      <c r="B72" s="25"/>
      <c r="C72" s="25"/>
      <c r="D72" s="25"/>
      <c r="E72" s="25"/>
      <c r="F72" s="25"/>
      <c r="G72" s="25"/>
      <c r="H72" s="16"/>
      <c r="I72" s="16"/>
      <c r="J72" s="16"/>
      <c r="K72" s="16"/>
      <c r="L72" s="16"/>
      <c r="M72" s="165"/>
      <c r="N72" s="165"/>
    </row>
    <row r="73" spans="1:14" x14ac:dyDescent="0.25">
      <c r="A73" s="25"/>
      <c r="B73" s="25"/>
      <c r="C73" s="25"/>
      <c r="D73" s="25"/>
      <c r="E73" s="25"/>
      <c r="F73" s="25"/>
      <c r="G73" s="25"/>
      <c r="H73" s="16"/>
      <c r="I73" s="16"/>
      <c r="J73" s="16"/>
      <c r="K73" s="16"/>
      <c r="L73" s="16"/>
      <c r="M73" s="165"/>
      <c r="N73" s="165"/>
    </row>
    <row r="74" spans="1:14" x14ac:dyDescent="0.25">
      <c r="A74" s="10" t="s">
        <v>856</v>
      </c>
      <c r="B74" s="49" t="s">
        <v>588</v>
      </c>
      <c r="C74" s="25"/>
      <c r="D74" s="25"/>
      <c r="E74" s="25"/>
      <c r="F74" s="25"/>
      <c r="G74" s="25"/>
      <c r="H74" s="16"/>
      <c r="I74" s="16"/>
      <c r="J74" s="16"/>
      <c r="K74" s="16"/>
      <c r="L74" s="16"/>
      <c r="M74" s="165"/>
      <c r="N74" s="165"/>
    </row>
    <row r="75" spans="1:14" x14ac:dyDescent="0.25">
      <c r="A75" s="25"/>
      <c r="B75" s="602"/>
      <c r="C75" s="312" t="s">
        <v>196</v>
      </c>
      <c r="D75" s="312" t="s">
        <v>723</v>
      </c>
      <c r="E75" s="312" t="s">
        <v>31</v>
      </c>
      <c r="F75" s="16"/>
      <c r="G75" s="25"/>
      <c r="H75" s="16"/>
      <c r="I75" s="16"/>
      <c r="J75" s="145"/>
      <c r="K75" s="16"/>
      <c r="L75" s="16"/>
      <c r="M75" s="165"/>
      <c r="N75" s="165"/>
    </row>
    <row r="76" spans="1:14" x14ac:dyDescent="0.25">
      <c r="A76" s="25"/>
      <c r="B76" s="602" t="s">
        <v>94</v>
      </c>
      <c r="C76" s="602">
        <v>35</v>
      </c>
      <c r="D76" s="602">
        <v>7</v>
      </c>
      <c r="E76" s="602">
        <v>35</v>
      </c>
      <c r="F76" s="16"/>
      <c r="G76" s="25"/>
      <c r="H76" s="16"/>
      <c r="I76" s="16"/>
      <c r="J76" s="16"/>
      <c r="K76" s="16"/>
      <c r="L76" s="16"/>
      <c r="M76" s="165"/>
      <c r="N76" s="165"/>
    </row>
    <row r="77" spans="1:14" x14ac:dyDescent="0.25">
      <c r="A77" s="25"/>
      <c r="B77" s="602" t="s">
        <v>120</v>
      </c>
      <c r="C77" s="73">
        <v>69727068</v>
      </c>
      <c r="D77" s="73">
        <v>12019887</v>
      </c>
      <c r="E77" s="348">
        <v>81746955</v>
      </c>
      <c r="F77" s="16"/>
      <c r="G77" s="25"/>
      <c r="H77" s="16"/>
      <c r="I77" s="16"/>
      <c r="J77" s="16"/>
      <c r="K77" s="16"/>
      <c r="L77" s="16"/>
      <c r="M77" s="165"/>
      <c r="N77" s="165"/>
    </row>
    <row r="78" spans="1:14" x14ac:dyDescent="0.25">
      <c r="A78" s="25"/>
      <c r="B78" s="730" t="s">
        <v>859</v>
      </c>
      <c r="C78" s="730"/>
      <c r="D78" s="730"/>
      <c r="E78" s="730"/>
      <c r="F78" s="25"/>
      <c r="G78" s="25"/>
      <c r="H78" s="16"/>
      <c r="I78" s="16"/>
      <c r="J78" s="16"/>
      <c r="K78" s="16"/>
      <c r="L78" s="16"/>
      <c r="M78" s="165"/>
      <c r="N78" s="165"/>
    </row>
    <row r="79" spans="1:14" x14ac:dyDescent="0.25">
      <c r="A79" s="25"/>
      <c r="B79" s="16"/>
      <c r="C79" s="25"/>
      <c r="D79" s="25"/>
      <c r="E79" s="25"/>
      <c r="F79" s="25"/>
      <c r="G79" s="25"/>
      <c r="H79" s="25"/>
      <c r="I79" s="25"/>
      <c r="J79" s="25"/>
      <c r="K79" s="25"/>
      <c r="L79" s="25"/>
    </row>
    <row r="80" spans="1:14" x14ac:dyDescent="0.25">
      <c r="A80" s="25"/>
      <c r="B80" s="25"/>
      <c r="C80" s="25"/>
      <c r="D80" s="25"/>
      <c r="E80" s="25"/>
      <c r="F80" s="25"/>
      <c r="G80" s="25"/>
      <c r="H80" s="25"/>
      <c r="I80" s="25"/>
      <c r="J80" s="25"/>
      <c r="K80" s="25"/>
      <c r="L80" s="25"/>
    </row>
    <row r="81" spans="1:12" x14ac:dyDescent="0.25">
      <c r="A81" s="10" t="s">
        <v>857</v>
      </c>
      <c r="B81" s="49" t="s">
        <v>589</v>
      </c>
      <c r="C81" s="25"/>
      <c r="D81" s="25"/>
      <c r="E81" s="25"/>
      <c r="F81" s="25"/>
      <c r="G81" s="25"/>
      <c r="H81" s="25"/>
      <c r="I81" s="25"/>
      <c r="J81" s="25"/>
      <c r="K81" s="25"/>
      <c r="L81" s="25"/>
    </row>
    <row r="82" spans="1:12" x14ac:dyDescent="0.25">
      <c r="A82" s="25"/>
      <c r="B82" s="602"/>
      <c r="C82" s="312" t="s">
        <v>197</v>
      </c>
      <c r="D82" s="25"/>
      <c r="E82" s="25"/>
      <c r="F82" s="25"/>
      <c r="G82" s="25"/>
      <c r="H82" s="25"/>
      <c r="I82" s="25"/>
      <c r="J82" s="25"/>
      <c r="K82" s="25"/>
      <c r="L82" s="25"/>
    </row>
    <row r="83" spans="1:12" x14ac:dyDescent="0.25">
      <c r="A83" s="25"/>
      <c r="B83" s="602" t="s">
        <v>94</v>
      </c>
      <c r="C83" s="602">
        <v>1</v>
      </c>
      <c r="D83" s="25"/>
      <c r="E83" s="25"/>
      <c r="F83" s="25"/>
      <c r="G83" s="25"/>
      <c r="H83" s="25"/>
      <c r="I83" s="25"/>
      <c r="J83" s="25"/>
      <c r="K83" s="25"/>
      <c r="L83" s="25"/>
    </row>
    <row r="84" spans="1:12" x14ac:dyDescent="0.25">
      <c r="A84" s="25"/>
      <c r="B84" s="602" t="s">
        <v>120</v>
      </c>
      <c r="C84" s="348">
        <v>3362880</v>
      </c>
      <c r="D84" s="25"/>
      <c r="E84" s="25"/>
      <c r="F84" s="25"/>
      <c r="G84" s="25"/>
      <c r="H84" s="25"/>
      <c r="I84" s="25"/>
      <c r="J84" s="25"/>
      <c r="K84" s="25"/>
      <c r="L84" s="25"/>
    </row>
    <row r="85" spans="1:12" ht="15" customHeight="1" x14ac:dyDescent="0.25">
      <c r="A85" s="25"/>
      <c r="B85" s="730" t="s">
        <v>858</v>
      </c>
      <c r="C85" s="772"/>
      <c r="D85" s="25"/>
      <c r="E85" s="25"/>
      <c r="F85" s="25"/>
      <c r="G85" s="25"/>
      <c r="H85" s="25"/>
      <c r="I85" s="25"/>
      <c r="J85" s="25"/>
      <c r="K85" s="25"/>
      <c r="L85" s="25"/>
    </row>
    <row r="86" spans="1:12" x14ac:dyDescent="0.25">
      <c r="A86" s="25"/>
      <c r="B86" s="773"/>
      <c r="C86" s="773"/>
      <c r="D86" s="25"/>
      <c r="E86" s="25"/>
      <c r="F86" s="25"/>
      <c r="G86" s="25"/>
      <c r="H86" s="25"/>
      <c r="I86" s="25"/>
      <c r="J86" s="25"/>
      <c r="K86" s="25"/>
      <c r="L86" s="25"/>
    </row>
    <row r="87" spans="1:12" x14ac:dyDescent="0.25">
      <c r="B87" s="25"/>
      <c r="C87" s="25"/>
      <c r="D87" s="25"/>
      <c r="E87" s="25"/>
      <c r="F87" s="25"/>
      <c r="G87" s="25"/>
      <c r="H87" s="25"/>
      <c r="I87" s="25"/>
      <c r="J87" s="25"/>
      <c r="K87" s="25"/>
      <c r="L87" s="53"/>
    </row>
    <row r="88" spans="1:12" x14ac:dyDescent="0.25">
      <c r="B88" s="25"/>
      <c r="C88" s="25"/>
      <c r="D88" s="25"/>
      <c r="E88" s="25"/>
      <c r="F88" s="25"/>
      <c r="G88" s="25"/>
      <c r="H88" s="25"/>
      <c r="I88" s="25"/>
      <c r="J88" s="25"/>
      <c r="K88" s="25"/>
      <c r="L88" s="25"/>
    </row>
    <row r="89" spans="1:12" x14ac:dyDescent="0.25">
      <c r="B89" s="25"/>
      <c r="C89" s="25"/>
      <c r="D89" s="25"/>
      <c r="E89" s="25"/>
      <c r="F89" s="25"/>
      <c r="G89" s="25"/>
      <c r="H89" s="25"/>
      <c r="I89" s="25"/>
      <c r="J89" s="25"/>
      <c r="K89" s="25"/>
      <c r="L89" s="25"/>
    </row>
    <row r="90" spans="1:12" x14ac:dyDescent="0.25">
      <c r="B90" s="25"/>
      <c r="C90" s="25"/>
      <c r="D90" s="25"/>
      <c r="E90" s="25"/>
      <c r="F90" s="25"/>
      <c r="G90" s="25"/>
      <c r="H90" s="25"/>
      <c r="I90" s="25"/>
      <c r="J90" s="25"/>
      <c r="K90" s="25"/>
      <c r="L90" s="25"/>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T147"/>
  <sheetViews>
    <sheetView zoomScale="70" zoomScaleNormal="70" workbookViewId="0"/>
  </sheetViews>
  <sheetFormatPr defaultColWidth="9.140625" defaultRowHeight="15" x14ac:dyDescent="0.25"/>
  <cols>
    <col min="1" max="1" width="13" style="79" customWidth="1"/>
    <col min="2" max="2" width="28.28515625" style="79" customWidth="1"/>
    <col min="3" max="8" width="18.28515625" style="79" customWidth="1"/>
    <col min="9" max="9" width="17.42578125" style="79" bestFit="1" customWidth="1"/>
    <col min="10" max="10" width="20.140625" style="79" bestFit="1" customWidth="1"/>
    <col min="11" max="16384" width="9.140625" style="79"/>
  </cols>
  <sheetData>
    <row r="1" spans="1:11" ht="33" x14ac:dyDescent="0.45">
      <c r="A1" s="1" t="s">
        <v>366</v>
      </c>
    </row>
    <row r="4" spans="1:11" ht="21.75" thickBot="1" x14ac:dyDescent="0.3">
      <c r="A4" s="44" t="s">
        <v>365</v>
      </c>
      <c r="B4" s="51"/>
      <c r="C4" s="51"/>
      <c r="D4" s="51"/>
      <c r="E4" s="51"/>
      <c r="F4" s="51"/>
      <c r="G4" s="51"/>
      <c r="H4" s="51"/>
      <c r="I4" s="51"/>
      <c r="J4" s="51"/>
      <c r="K4" s="51"/>
    </row>
    <row r="6" spans="1:11" x14ac:dyDescent="0.25">
      <c r="A6" s="10" t="s">
        <v>355</v>
      </c>
      <c r="B6" s="32" t="s">
        <v>869</v>
      </c>
    </row>
    <row r="7" spans="1:11" x14ac:dyDescent="0.25">
      <c r="B7" s="35"/>
      <c r="C7" s="833">
        <v>2014</v>
      </c>
      <c r="D7" s="834"/>
      <c r="E7" s="833">
        <v>2015</v>
      </c>
      <c r="F7" s="834"/>
      <c r="G7" s="833">
        <v>2016</v>
      </c>
      <c r="H7" s="834"/>
      <c r="I7" s="833" t="s">
        <v>31</v>
      </c>
      <c r="J7" s="834"/>
    </row>
    <row r="8" spans="1:11" x14ac:dyDescent="0.25">
      <c r="B8" s="35"/>
      <c r="C8" s="297" t="s">
        <v>5</v>
      </c>
      <c r="D8" s="297" t="s">
        <v>6</v>
      </c>
      <c r="E8" s="297" t="s">
        <v>5</v>
      </c>
      <c r="F8" s="297" t="s">
        <v>6</v>
      </c>
      <c r="G8" s="297" t="s">
        <v>5</v>
      </c>
      <c r="H8" s="297" t="s">
        <v>6</v>
      </c>
      <c r="I8" s="297" t="s">
        <v>5</v>
      </c>
      <c r="J8" s="297" t="s">
        <v>6</v>
      </c>
    </row>
    <row r="9" spans="1:11" x14ac:dyDescent="0.25">
      <c r="B9" s="34" t="s">
        <v>438</v>
      </c>
      <c r="C9" s="152">
        <v>179068.94614983408</v>
      </c>
      <c r="D9" s="152">
        <v>23813.366740108228</v>
      </c>
      <c r="E9" s="152">
        <v>220329.71700739552</v>
      </c>
      <c r="F9" s="152">
        <v>24071.463675578518</v>
      </c>
      <c r="G9" s="152">
        <v>84730.331960667099</v>
      </c>
      <c r="H9" s="152">
        <v>9594.0391646036242</v>
      </c>
      <c r="I9" s="550">
        <v>484128.9951178967</v>
      </c>
      <c r="J9" s="550">
        <v>57478.869580290368</v>
      </c>
    </row>
    <row r="10" spans="1:11" x14ac:dyDescent="0.25">
      <c r="B10" s="34" t="s">
        <v>440</v>
      </c>
      <c r="C10" s="152">
        <v>86019.981927736662</v>
      </c>
      <c r="D10" s="152">
        <v>13247.054444098081</v>
      </c>
      <c r="E10" s="152">
        <v>97015.038762987606</v>
      </c>
      <c r="F10" s="152">
        <v>10751.000083120665</v>
      </c>
      <c r="G10" s="152">
        <v>73461.039580016761</v>
      </c>
      <c r="H10" s="152">
        <v>11561.786052176465</v>
      </c>
      <c r="I10" s="550">
        <v>256496.060270741</v>
      </c>
      <c r="J10" s="550">
        <v>35559.840579395212</v>
      </c>
    </row>
    <row r="11" spans="1:11" x14ac:dyDescent="0.25">
      <c r="B11" s="34" t="s">
        <v>450</v>
      </c>
      <c r="C11" s="152">
        <v>136923.42793238969</v>
      </c>
      <c r="D11" s="152">
        <v>21401.260733881914</v>
      </c>
      <c r="E11" s="152">
        <v>184079.93283597645</v>
      </c>
      <c r="F11" s="152">
        <v>20979.822080116883</v>
      </c>
      <c r="G11" s="152">
        <v>120399.43008622722</v>
      </c>
      <c r="H11" s="152">
        <v>23783.463897021946</v>
      </c>
      <c r="I11" s="550">
        <v>441402.79085459339</v>
      </c>
      <c r="J11" s="550">
        <v>66164.546711020754</v>
      </c>
    </row>
    <row r="12" spans="1:11" x14ac:dyDescent="0.25">
      <c r="B12" s="34" t="s">
        <v>359</v>
      </c>
      <c r="C12" s="152">
        <v>5457.7175855404075</v>
      </c>
      <c r="D12" s="152">
        <v>1068.4338185171332</v>
      </c>
      <c r="E12" s="152">
        <v>22313.907945226969</v>
      </c>
      <c r="F12" s="152">
        <v>1626.3247211636904</v>
      </c>
      <c r="G12" s="152">
        <v>23647.279571837837</v>
      </c>
      <c r="H12" s="152">
        <v>2168.5562652282797</v>
      </c>
      <c r="I12" s="550">
        <v>51418.905102605218</v>
      </c>
      <c r="J12" s="550">
        <v>4863.3148049091033</v>
      </c>
    </row>
    <row r="13" spans="1:11" x14ac:dyDescent="0.25">
      <c r="B13" s="34" t="s">
        <v>360</v>
      </c>
      <c r="C13" s="152">
        <v>5133.3347495116332</v>
      </c>
      <c r="D13" s="152">
        <v>4044.5574441368321</v>
      </c>
      <c r="E13" s="152">
        <v>0</v>
      </c>
      <c r="F13" s="152">
        <v>0</v>
      </c>
      <c r="G13" s="152">
        <v>1986.0868275118476</v>
      </c>
      <c r="H13" s="152">
        <v>810.77118702990936</v>
      </c>
      <c r="I13" s="550">
        <v>7119.4215770234805</v>
      </c>
      <c r="J13" s="550">
        <v>4855.3286311667416</v>
      </c>
    </row>
    <row r="14" spans="1:11" x14ac:dyDescent="0.25">
      <c r="B14" s="35" t="s">
        <v>31</v>
      </c>
      <c r="C14" s="550">
        <v>412603.40834501246</v>
      </c>
      <c r="D14" s="550">
        <v>63574.673180742189</v>
      </c>
      <c r="E14" s="550">
        <v>523738.59655158652</v>
      </c>
      <c r="F14" s="550">
        <v>57428.610559979745</v>
      </c>
      <c r="G14" s="550">
        <v>304224.1680262608</v>
      </c>
      <c r="H14" s="550">
        <v>47918.616566060227</v>
      </c>
      <c r="I14" s="550">
        <v>1240566.1729228599</v>
      </c>
      <c r="J14" s="550">
        <v>168921.90030678216</v>
      </c>
    </row>
    <row r="15" spans="1:11" x14ac:dyDescent="0.25">
      <c r="B15" s="79" t="s">
        <v>630</v>
      </c>
    </row>
    <row r="16" spans="1:11" x14ac:dyDescent="0.25">
      <c r="B16" s="79" t="s">
        <v>631</v>
      </c>
    </row>
    <row r="19" spans="1:10" x14ac:dyDescent="0.25">
      <c r="A19" s="10" t="s">
        <v>361</v>
      </c>
      <c r="B19" s="32" t="s">
        <v>870</v>
      </c>
    </row>
    <row r="20" spans="1:10" x14ac:dyDescent="0.25">
      <c r="B20" s="35"/>
      <c r="C20" s="833">
        <v>2014</v>
      </c>
      <c r="D20" s="834"/>
      <c r="E20" s="833">
        <v>2015</v>
      </c>
      <c r="F20" s="834"/>
      <c r="G20" s="833">
        <v>2016</v>
      </c>
      <c r="H20" s="834"/>
      <c r="I20" s="833" t="s">
        <v>31</v>
      </c>
      <c r="J20" s="834"/>
    </row>
    <row r="21" spans="1:10" x14ac:dyDescent="0.25">
      <c r="B21" s="35"/>
      <c r="C21" s="297" t="s">
        <v>3</v>
      </c>
      <c r="D21" s="297" t="s">
        <v>94</v>
      </c>
      <c r="E21" s="297" t="s">
        <v>3</v>
      </c>
      <c r="F21" s="297" t="s">
        <v>94</v>
      </c>
      <c r="G21" s="297" t="s">
        <v>3</v>
      </c>
      <c r="H21" s="297" t="s">
        <v>94</v>
      </c>
      <c r="I21" s="297" t="s">
        <v>3</v>
      </c>
      <c r="J21" s="297" t="s">
        <v>94</v>
      </c>
    </row>
    <row r="22" spans="1:10" x14ac:dyDescent="0.25">
      <c r="B22" s="34" t="s">
        <v>438</v>
      </c>
      <c r="C22" s="152">
        <v>18478</v>
      </c>
      <c r="D22" s="152">
        <v>2694</v>
      </c>
      <c r="E22" s="152">
        <v>22084</v>
      </c>
      <c r="F22" s="152">
        <v>2775</v>
      </c>
      <c r="G22" s="152">
        <v>12370</v>
      </c>
      <c r="H22" s="152">
        <v>1699</v>
      </c>
      <c r="I22" s="550">
        <v>52932</v>
      </c>
      <c r="J22" s="550">
        <v>7168</v>
      </c>
    </row>
    <row r="23" spans="1:10" x14ac:dyDescent="0.25">
      <c r="B23" s="34" t="s">
        <v>440</v>
      </c>
      <c r="C23" s="152">
        <v>6850</v>
      </c>
      <c r="D23" s="152">
        <v>843</v>
      </c>
      <c r="E23" s="152">
        <v>7195</v>
      </c>
      <c r="F23" s="152">
        <v>549</v>
      </c>
      <c r="G23" s="152">
        <v>6428</v>
      </c>
      <c r="H23" s="152">
        <v>755</v>
      </c>
      <c r="I23" s="550">
        <v>20473</v>
      </c>
      <c r="J23" s="550">
        <v>2147</v>
      </c>
    </row>
    <row r="24" spans="1:10" x14ac:dyDescent="0.25">
      <c r="B24" s="34" t="s">
        <v>450</v>
      </c>
      <c r="C24" s="152">
        <v>8045</v>
      </c>
      <c r="D24" s="152">
        <v>1032</v>
      </c>
      <c r="E24" s="152">
        <v>11424</v>
      </c>
      <c r="F24" s="152">
        <v>1088</v>
      </c>
      <c r="G24" s="152">
        <v>10484</v>
      </c>
      <c r="H24" s="152">
        <v>1259</v>
      </c>
      <c r="I24" s="550">
        <v>29953</v>
      </c>
      <c r="J24" s="550">
        <v>3379</v>
      </c>
    </row>
    <row r="25" spans="1:10" x14ac:dyDescent="0.25">
      <c r="B25" s="34" t="s">
        <v>359</v>
      </c>
      <c r="C25" s="152">
        <v>500</v>
      </c>
      <c r="D25" s="152">
        <v>69</v>
      </c>
      <c r="E25" s="152">
        <v>1813</v>
      </c>
      <c r="F25" s="152">
        <v>135</v>
      </c>
      <c r="G25" s="152">
        <v>1267</v>
      </c>
      <c r="H25" s="152">
        <v>85</v>
      </c>
      <c r="I25" s="550">
        <v>3580</v>
      </c>
      <c r="J25" s="550">
        <v>289</v>
      </c>
    </row>
    <row r="26" spans="1:10" x14ac:dyDescent="0.25">
      <c r="B26" s="34" t="s">
        <v>360</v>
      </c>
      <c r="C26" s="152">
        <v>67</v>
      </c>
      <c r="D26" s="152">
        <v>23</v>
      </c>
      <c r="E26" s="152">
        <v>0</v>
      </c>
      <c r="F26" s="152">
        <v>0</v>
      </c>
      <c r="G26" s="152">
        <v>70</v>
      </c>
      <c r="H26" s="152">
        <v>25</v>
      </c>
      <c r="I26" s="550">
        <v>137</v>
      </c>
      <c r="J26" s="550">
        <v>48</v>
      </c>
    </row>
    <row r="27" spans="1:10" x14ac:dyDescent="0.25">
      <c r="A27" s="10"/>
      <c r="B27" s="35" t="s">
        <v>31</v>
      </c>
      <c r="C27" s="550">
        <v>33940</v>
      </c>
      <c r="D27" s="550">
        <v>4661</v>
      </c>
      <c r="E27" s="550">
        <v>42516</v>
      </c>
      <c r="F27" s="550">
        <v>4547</v>
      </c>
      <c r="G27" s="550">
        <v>30619</v>
      </c>
      <c r="H27" s="550">
        <v>3823</v>
      </c>
      <c r="I27" s="553">
        <v>107075</v>
      </c>
      <c r="J27" s="553">
        <v>13031</v>
      </c>
    </row>
    <row r="28" spans="1:10" x14ac:dyDescent="0.25">
      <c r="B28" s="79" t="s">
        <v>877</v>
      </c>
    </row>
    <row r="29" spans="1:10" x14ac:dyDescent="0.25">
      <c r="B29" s="79" t="s">
        <v>631</v>
      </c>
    </row>
    <row r="32" spans="1:10" x14ac:dyDescent="0.25">
      <c r="A32" s="10" t="s">
        <v>362</v>
      </c>
      <c r="B32" s="32" t="s">
        <v>871</v>
      </c>
    </row>
    <row r="33" spans="1:10" x14ac:dyDescent="0.25">
      <c r="B33" s="35"/>
      <c r="C33" s="155">
        <v>2014</v>
      </c>
      <c r="D33" s="153">
        <v>2015</v>
      </c>
      <c r="E33" s="267">
        <v>2016</v>
      </c>
      <c r="F33" s="35" t="s">
        <v>31</v>
      </c>
    </row>
    <row r="34" spans="1:10" x14ac:dyDescent="0.25">
      <c r="B34" s="34" t="s">
        <v>438</v>
      </c>
      <c r="C34" s="317">
        <v>8.8394085894982286</v>
      </c>
      <c r="D34" s="317">
        <v>8.6744013245327984</v>
      </c>
      <c r="E34" s="317">
        <v>5.6468741404376832</v>
      </c>
      <c r="F34" s="551">
        <v>8.01881551064319</v>
      </c>
    </row>
    <row r="35" spans="1:10" x14ac:dyDescent="0.25">
      <c r="B35" s="34" t="s">
        <v>440</v>
      </c>
      <c r="C35" s="317">
        <v>15.71418083522904</v>
      </c>
      <c r="D35" s="317">
        <v>19.582878111330903</v>
      </c>
      <c r="E35" s="317">
        <v>15.313623910167504</v>
      </c>
      <c r="F35" s="551">
        <v>16.562571299205967</v>
      </c>
    </row>
    <row r="36" spans="1:10" x14ac:dyDescent="0.25">
      <c r="B36" s="34" t="s">
        <v>450</v>
      </c>
      <c r="C36" s="317">
        <v>20.737655749885576</v>
      </c>
      <c r="D36" s="317">
        <v>19.282924705989782</v>
      </c>
      <c r="E36" s="317">
        <v>18.890757662447932</v>
      </c>
      <c r="F36" s="551">
        <v>19.581102903527896</v>
      </c>
    </row>
    <row r="37" spans="1:10" ht="15" customHeight="1" x14ac:dyDescent="0.25">
      <c r="B37" s="34" t="s">
        <v>359</v>
      </c>
      <c r="C37" s="317">
        <v>15.484548094451206</v>
      </c>
      <c r="D37" s="317">
        <v>12.046849786397706</v>
      </c>
      <c r="E37" s="317">
        <v>25.512426649744466</v>
      </c>
      <c r="F37" s="551">
        <v>16.82807890972008</v>
      </c>
    </row>
    <row r="38" spans="1:10" x14ac:dyDescent="0.25">
      <c r="B38" s="34" t="s">
        <v>360</v>
      </c>
      <c r="C38" s="317">
        <v>175.85032365812313</v>
      </c>
      <c r="D38" s="317"/>
      <c r="E38" s="317">
        <v>32.430847481196373</v>
      </c>
      <c r="F38" s="551">
        <v>101.15267981597378</v>
      </c>
    </row>
    <row r="39" spans="1:10" x14ac:dyDescent="0.25">
      <c r="B39" s="35" t="s">
        <v>31</v>
      </c>
      <c r="C39" s="552">
        <v>13.639706754074703</v>
      </c>
      <c r="D39" s="552">
        <v>12.630000123153671</v>
      </c>
      <c r="E39" s="552">
        <v>12.534296773753656</v>
      </c>
      <c r="F39" s="551">
        <v>12.963080370407656</v>
      </c>
    </row>
    <row r="40" spans="1:10" ht="15" customHeight="1" x14ac:dyDescent="0.25">
      <c r="B40" s="831" t="s">
        <v>878</v>
      </c>
      <c r="C40" s="831"/>
      <c r="D40" s="831"/>
      <c r="E40" s="831"/>
    </row>
    <row r="41" spans="1:10" x14ac:dyDescent="0.25">
      <c r="B41" s="835"/>
      <c r="C41" s="835"/>
      <c r="D41" s="835"/>
      <c r="E41" s="835"/>
    </row>
    <row r="42" spans="1:10" x14ac:dyDescent="0.25">
      <c r="B42" s="79" t="s">
        <v>631</v>
      </c>
    </row>
    <row r="45" spans="1:10" x14ac:dyDescent="0.25">
      <c r="A45" s="10" t="s">
        <v>364</v>
      </c>
      <c r="B45" s="32" t="s">
        <v>872</v>
      </c>
    </row>
    <row r="46" spans="1:10" x14ac:dyDescent="0.25">
      <c r="B46" s="35"/>
      <c r="C46" s="833">
        <v>2014</v>
      </c>
      <c r="D46" s="834"/>
      <c r="E46" s="833">
        <v>2015</v>
      </c>
      <c r="F46" s="834"/>
      <c r="G46" s="833">
        <v>2016</v>
      </c>
      <c r="H46" s="834"/>
      <c r="I46" s="833" t="s">
        <v>31</v>
      </c>
      <c r="J46" s="834"/>
    </row>
    <row r="47" spans="1:10" x14ac:dyDescent="0.25">
      <c r="B47" s="35"/>
      <c r="C47" s="297" t="s">
        <v>363</v>
      </c>
      <c r="D47" s="297" t="s">
        <v>5</v>
      </c>
      <c r="E47" s="297" t="s">
        <v>363</v>
      </c>
      <c r="F47" s="297" t="s">
        <v>5</v>
      </c>
      <c r="G47" s="297" t="s">
        <v>363</v>
      </c>
      <c r="H47" s="297" t="s">
        <v>5</v>
      </c>
      <c r="I47" s="297" t="s">
        <v>363</v>
      </c>
      <c r="J47" s="297" t="s">
        <v>5</v>
      </c>
    </row>
    <row r="48" spans="1:10" x14ac:dyDescent="0.25">
      <c r="B48" s="34" t="s">
        <v>438</v>
      </c>
      <c r="C48" s="327">
        <v>0.14579499945881588</v>
      </c>
      <c r="D48" s="327">
        <v>0.13298434626505615</v>
      </c>
      <c r="E48" s="327">
        <v>0.12565658395218257</v>
      </c>
      <c r="F48" s="327">
        <v>0.10925200650428168</v>
      </c>
      <c r="G48" s="327">
        <v>0.13734842360549718</v>
      </c>
      <c r="H48" s="327">
        <v>0.11323027943590849</v>
      </c>
      <c r="I48" s="340">
        <v>0.13541902818710799</v>
      </c>
      <c r="J48" s="340">
        <v>0.11872635219109924</v>
      </c>
    </row>
    <row r="49" spans="1:11" x14ac:dyDescent="0.25">
      <c r="B49" s="34" t="s">
        <v>440</v>
      </c>
      <c r="C49" s="327">
        <v>0.12306569343065693</v>
      </c>
      <c r="D49" s="327">
        <v>0.15399973526182109</v>
      </c>
      <c r="E49" s="327">
        <v>7.6302988186240442E-2</v>
      </c>
      <c r="F49" s="327">
        <v>0.11081787133421525</v>
      </c>
      <c r="G49" s="327">
        <v>0.11745488487865588</v>
      </c>
      <c r="H49" s="327">
        <v>0.15738663811833067</v>
      </c>
      <c r="I49" s="340">
        <v>0.10486982855468177</v>
      </c>
      <c r="J49" s="340">
        <v>0.13863698546426209</v>
      </c>
    </row>
    <row r="50" spans="1:11" x14ac:dyDescent="0.25">
      <c r="B50" s="34" t="s">
        <v>450</v>
      </c>
      <c r="C50" s="327">
        <v>0.12827843380981976</v>
      </c>
      <c r="D50" s="327">
        <v>0.15630094175300277</v>
      </c>
      <c r="E50" s="327">
        <v>9.5238095238095233E-2</v>
      </c>
      <c r="F50" s="327">
        <v>0.11397126105435323</v>
      </c>
      <c r="G50" s="327">
        <v>0.1200877527661198</v>
      </c>
      <c r="H50" s="327">
        <v>0.19753801060344547</v>
      </c>
      <c r="I50" s="340">
        <v>0.11281006910826964</v>
      </c>
      <c r="J50" s="340">
        <v>0.14989607696616633</v>
      </c>
    </row>
    <row r="51" spans="1:11" x14ac:dyDescent="0.25">
      <c r="B51" s="34" t="s">
        <v>359</v>
      </c>
      <c r="C51" s="327">
        <v>0.13800000000000001</v>
      </c>
      <c r="D51" s="327">
        <v>0.1957656844223353</v>
      </c>
      <c r="E51" s="327">
        <v>7.4462217319360174E-2</v>
      </c>
      <c r="F51" s="327">
        <v>7.2883903848477039E-2</v>
      </c>
      <c r="G51" s="327">
        <v>6.7087608524072612E-2</v>
      </c>
      <c r="H51" s="327">
        <v>9.1704259622780032E-2</v>
      </c>
      <c r="I51" s="340">
        <v>8.0726256983240235E-2</v>
      </c>
      <c r="J51" s="340">
        <v>9.4582231869863295E-2</v>
      </c>
    </row>
    <row r="52" spans="1:11" x14ac:dyDescent="0.25">
      <c r="B52" s="34" t="s">
        <v>360</v>
      </c>
      <c r="C52" s="327">
        <v>0.34328358208955223</v>
      </c>
      <c r="D52" s="327">
        <v>0.78790058344073832</v>
      </c>
      <c r="E52" s="327">
        <v>0</v>
      </c>
      <c r="F52" s="327">
        <v>0</v>
      </c>
      <c r="G52" s="327">
        <v>0.35714285714285715</v>
      </c>
      <c r="H52" s="327">
        <v>0.40822544905835589</v>
      </c>
      <c r="I52" s="340">
        <v>0.35036496350364965</v>
      </c>
      <c r="J52" s="340">
        <v>0.6819835823230852</v>
      </c>
    </row>
    <row r="53" spans="1:11" x14ac:dyDescent="0.25">
      <c r="B53" s="35" t="s">
        <v>31</v>
      </c>
      <c r="C53" s="340">
        <v>0.13733058338243959</v>
      </c>
      <c r="D53" s="340">
        <v>0.1540817935453942</v>
      </c>
      <c r="E53" s="340">
        <v>0.10694797252798946</v>
      </c>
      <c r="F53" s="340">
        <v>0.10965128584775442</v>
      </c>
      <c r="G53" s="340">
        <v>0.12485711486332014</v>
      </c>
      <c r="H53" s="340">
        <v>0.15751088046996933</v>
      </c>
      <c r="I53" s="340">
        <v>0.12169974317067477</v>
      </c>
      <c r="J53" s="340">
        <v>0.13616516715814558</v>
      </c>
    </row>
    <row r="54" spans="1:11" x14ac:dyDescent="0.25">
      <c r="B54" s="79" t="s">
        <v>877</v>
      </c>
    </row>
    <row r="55" spans="1:11" x14ac:dyDescent="0.25">
      <c r="B55" s="79" t="s">
        <v>631</v>
      </c>
    </row>
    <row r="58" spans="1:11" ht="21.75" thickBot="1" x14ac:dyDescent="0.3">
      <c r="A58" s="44" t="s">
        <v>367</v>
      </c>
      <c r="B58" s="51"/>
      <c r="C58" s="51"/>
      <c r="D58" s="51"/>
      <c r="E58" s="51"/>
      <c r="F58" s="51"/>
      <c r="G58" s="51"/>
      <c r="H58" s="51"/>
      <c r="I58" s="51"/>
      <c r="J58" s="51"/>
      <c r="K58" s="51"/>
    </row>
    <row r="60" spans="1:11" x14ac:dyDescent="0.25">
      <c r="A60" s="10" t="s">
        <v>368</v>
      </c>
      <c r="B60" s="32" t="s">
        <v>873</v>
      </c>
    </row>
    <row r="61" spans="1:11" x14ac:dyDescent="0.25">
      <c r="B61" s="35"/>
      <c r="C61" s="833">
        <v>2014</v>
      </c>
      <c r="D61" s="834"/>
      <c r="E61" s="833">
        <v>2015</v>
      </c>
      <c r="F61" s="834"/>
      <c r="G61" s="833">
        <v>2016</v>
      </c>
      <c r="H61" s="834"/>
      <c r="I61" s="833" t="s">
        <v>31</v>
      </c>
      <c r="J61" s="834"/>
    </row>
    <row r="62" spans="1:11" x14ac:dyDescent="0.25">
      <c r="B62" s="35"/>
      <c r="C62" s="297" t="s">
        <v>5</v>
      </c>
      <c r="D62" s="297" t="s">
        <v>6</v>
      </c>
      <c r="E62" s="297" t="s">
        <v>5</v>
      </c>
      <c r="F62" s="297" t="s">
        <v>6</v>
      </c>
      <c r="G62" s="297" t="s">
        <v>5</v>
      </c>
      <c r="H62" s="297" t="s">
        <v>6</v>
      </c>
      <c r="I62" s="297" t="s">
        <v>5</v>
      </c>
      <c r="J62" s="297" t="s">
        <v>6</v>
      </c>
    </row>
    <row r="63" spans="1:11" x14ac:dyDescent="0.25">
      <c r="B63" s="34" t="s">
        <v>438</v>
      </c>
      <c r="C63" s="152">
        <v>4655.06534624499</v>
      </c>
      <c r="D63" s="152">
        <v>657.8479526132063</v>
      </c>
      <c r="E63" s="152">
        <v>6659.1938870068398</v>
      </c>
      <c r="F63" s="152">
        <v>607.26442152967024</v>
      </c>
      <c r="G63" s="152">
        <v>3033.7870232015466</v>
      </c>
      <c r="H63" s="152">
        <v>373.9457774171749</v>
      </c>
      <c r="I63" s="550">
        <v>14348.046256453375</v>
      </c>
      <c r="J63" s="550">
        <v>1639.0581515600513</v>
      </c>
    </row>
    <row r="64" spans="1:11" x14ac:dyDescent="0.25">
      <c r="B64" s="34" t="s">
        <v>440</v>
      </c>
      <c r="C64" s="152">
        <v>1444.6838947128456</v>
      </c>
      <c r="D64" s="152">
        <v>122.17854950424551</v>
      </c>
      <c r="E64" s="152">
        <v>1937.0185168095109</v>
      </c>
      <c r="F64" s="152">
        <v>254.56162123079997</v>
      </c>
      <c r="G64" s="152">
        <v>1457.2936760117141</v>
      </c>
      <c r="H64" s="152">
        <v>201.28447228918279</v>
      </c>
      <c r="I64" s="550">
        <v>4838.9960875340712</v>
      </c>
      <c r="J64" s="550">
        <v>578.02464302422823</v>
      </c>
    </row>
    <row r="65" spans="1:10" x14ac:dyDescent="0.25">
      <c r="B65" s="34" t="s">
        <v>450</v>
      </c>
      <c r="C65" s="152">
        <v>3774.4161627829581</v>
      </c>
      <c r="D65" s="152">
        <v>673.825108210282</v>
      </c>
      <c r="E65" s="152">
        <v>5500.6870603259058</v>
      </c>
      <c r="F65" s="152">
        <v>638.07897085202876</v>
      </c>
      <c r="G65" s="152">
        <v>3153.5982659589263</v>
      </c>
      <c r="H65" s="152">
        <v>547.18455024382683</v>
      </c>
      <c r="I65" s="550">
        <v>12428.701489067791</v>
      </c>
      <c r="J65" s="550">
        <v>1859.0886293061376</v>
      </c>
    </row>
    <row r="66" spans="1:10" x14ac:dyDescent="0.25">
      <c r="B66" s="34" t="s">
        <v>359</v>
      </c>
      <c r="C66" s="152">
        <v>83.668263249277004</v>
      </c>
      <c r="D66" s="152">
        <v>14.279556385500001</v>
      </c>
      <c r="E66" s="152">
        <v>422.85754832855434</v>
      </c>
      <c r="F66" s="152">
        <v>31.101984189980001</v>
      </c>
      <c r="G66" s="152">
        <v>522.31152176695059</v>
      </c>
      <c r="H66" s="152">
        <v>9.3197823784259413</v>
      </c>
      <c r="I66" s="550">
        <v>1028.8373333447819</v>
      </c>
      <c r="J66" s="550">
        <v>54.701322953905944</v>
      </c>
    </row>
    <row r="67" spans="1:10" x14ac:dyDescent="0.25">
      <c r="B67" s="34" t="s">
        <v>360</v>
      </c>
      <c r="C67" s="152">
        <v>2.7100965431400001</v>
      </c>
      <c r="D67" s="152">
        <v>2.3218536318600003</v>
      </c>
      <c r="E67" s="152">
        <v>0</v>
      </c>
      <c r="F67" s="152">
        <v>0</v>
      </c>
      <c r="G67" s="152">
        <v>7.9645526570475011</v>
      </c>
      <c r="H67" s="152">
        <v>0</v>
      </c>
      <c r="I67" s="550">
        <v>10.674649200187501</v>
      </c>
      <c r="J67" s="550">
        <v>2.3218536318600003</v>
      </c>
    </row>
    <row r="68" spans="1:10" x14ac:dyDescent="0.25">
      <c r="B68" s="35" t="s">
        <v>31</v>
      </c>
      <c r="C68" s="550">
        <v>9960.5437635332109</v>
      </c>
      <c r="D68" s="550">
        <v>1470.4530203450938</v>
      </c>
      <c r="E68" s="550">
        <v>14519.757012470813</v>
      </c>
      <c r="F68" s="550">
        <v>1531.006997802479</v>
      </c>
      <c r="G68" s="550">
        <v>8174.955039596186</v>
      </c>
      <c r="H68" s="550">
        <v>1131.7345823286105</v>
      </c>
      <c r="I68" s="550">
        <v>32655.255815600209</v>
      </c>
      <c r="J68" s="550">
        <v>4133.194600476183</v>
      </c>
    </row>
    <row r="69" spans="1:10" x14ac:dyDescent="0.25">
      <c r="B69" s="79" t="s">
        <v>877</v>
      </c>
    </row>
    <row r="70" spans="1:10" x14ac:dyDescent="0.25">
      <c r="B70" s="79" t="s">
        <v>631</v>
      </c>
    </row>
    <row r="73" spans="1:10" x14ac:dyDescent="0.25">
      <c r="A73" s="10" t="s">
        <v>369</v>
      </c>
      <c r="B73" s="32" t="s">
        <v>874</v>
      </c>
    </row>
    <row r="74" spans="1:10" x14ac:dyDescent="0.25">
      <c r="B74" s="35"/>
      <c r="C74" s="833">
        <v>2014</v>
      </c>
      <c r="D74" s="834"/>
      <c r="E74" s="833">
        <v>2015</v>
      </c>
      <c r="F74" s="834"/>
      <c r="G74" s="833">
        <v>2016</v>
      </c>
      <c r="H74" s="834"/>
      <c r="I74" s="833" t="s">
        <v>31</v>
      </c>
      <c r="J74" s="834"/>
    </row>
    <row r="75" spans="1:10" x14ac:dyDescent="0.25">
      <c r="B75" s="35"/>
      <c r="C75" s="297" t="s">
        <v>3</v>
      </c>
      <c r="D75" s="297" t="s">
        <v>94</v>
      </c>
      <c r="E75" s="297" t="s">
        <v>3</v>
      </c>
      <c r="F75" s="297" t="s">
        <v>94</v>
      </c>
      <c r="G75" s="297" t="s">
        <v>3</v>
      </c>
      <c r="H75" s="297" t="s">
        <v>94</v>
      </c>
      <c r="I75" s="297" t="s">
        <v>3</v>
      </c>
      <c r="J75" s="297" t="s">
        <v>94</v>
      </c>
    </row>
    <row r="76" spans="1:10" x14ac:dyDescent="0.25">
      <c r="B76" s="34" t="s">
        <v>438</v>
      </c>
      <c r="C76" s="152">
        <v>869</v>
      </c>
      <c r="D76" s="152">
        <v>144</v>
      </c>
      <c r="E76" s="152">
        <v>1140</v>
      </c>
      <c r="F76" s="152">
        <v>114</v>
      </c>
      <c r="G76" s="152">
        <v>880</v>
      </c>
      <c r="H76" s="152">
        <v>119</v>
      </c>
      <c r="I76" s="550">
        <v>2889</v>
      </c>
      <c r="J76" s="550">
        <v>377</v>
      </c>
    </row>
    <row r="77" spans="1:10" x14ac:dyDescent="0.25">
      <c r="B77" s="34" t="s">
        <v>440</v>
      </c>
      <c r="C77" s="152">
        <v>346</v>
      </c>
      <c r="D77" s="152">
        <v>40</v>
      </c>
      <c r="E77" s="152">
        <v>369</v>
      </c>
      <c r="F77" s="152">
        <v>48</v>
      </c>
      <c r="G77" s="152">
        <v>298</v>
      </c>
      <c r="H77" s="152">
        <v>52</v>
      </c>
      <c r="I77" s="550">
        <v>1013</v>
      </c>
      <c r="J77" s="550">
        <v>140</v>
      </c>
    </row>
    <row r="78" spans="1:10" x14ac:dyDescent="0.25">
      <c r="B78" s="34" t="s">
        <v>450</v>
      </c>
      <c r="C78" s="152">
        <v>799</v>
      </c>
      <c r="D78" s="152">
        <v>136</v>
      </c>
      <c r="E78" s="152">
        <v>855</v>
      </c>
      <c r="F78" s="152">
        <v>122</v>
      </c>
      <c r="G78" s="152">
        <v>657</v>
      </c>
      <c r="H78" s="152">
        <v>164</v>
      </c>
      <c r="I78" s="550">
        <v>2311</v>
      </c>
      <c r="J78" s="550">
        <v>422</v>
      </c>
    </row>
    <row r="79" spans="1:10" x14ac:dyDescent="0.25">
      <c r="B79" s="34" t="s">
        <v>359</v>
      </c>
      <c r="C79" s="152">
        <v>38</v>
      </c>
      <c r="D79" s="152">
        <v>6</v>
      </c>
      <c r="E79" s="152">
        <v>148</v>
      </c>
      <c r="F79" s="152">
        <v>15</v>
      </c>
      <c r="G79" s="152">
        <v>118</v>
      </c>
      <c r="H79" s="152">
        <v>4</v>
      </c>
      <c r="I79" s="550">
        <v>304</v>
      </c>
      <c r="J79" s="550">
        <v>25</v>
      </c>
    </row>
    <row r="80" spans="1:10" x14ac:dyDescent="0.25">
      <c r="B80" s="34" t="s">
        <v>360</v>
      </c>
      <c r="C80" s="152">
        <v>4</v>
      </c>
      <c r="D80" s="152">
        <v>3</v>
      </c>
      <c r="E80" s="152">
        <v>0</v>
      </c>
      <c r="F80" s="152">
        <v>0</v>
      </c>
      <c r="G80" s="152">
        <v>2</v>
      </c>
      <c r="H80" s="152">
        <v>0</v>
      </c>
      <c r="I80" s="550">
        <v>6</v>
      </c>
      <c r="J80" s="550">
        <v>3</v>
      </c>
    </row>
    <row r="81" spans="1:10" x14ac:dyDescent="0.25">
      <c r="B81" s="35" t="s">
        <v>31</v>
      </c>
      <c r="C81" s="550">
        <v>2056</v>
      </c>
      <c r="D81" s="550">
        <v>329</v>
      </c>
      <c r="E81" s="550">
        <v>2512</v>
      </c>
      <c r="F81" s="550">
        <v>299</v>
      </c>
      <c r="G81" s="550">
        <v>1955</v>
      </c>
      <c r="H81" s="550">
        <v>339</v>
      </c>
      <c r="I81" s="550">
        <v>6523</v>
      </c>
      <c r="J81" s="550">
        <v>967</v>
      </c>
    </row>
    <row r="82" spans="1:10" x14ac:dyDescent="0.25">
      <c r="B82" s="79" t="s">
        <v>877</v>
      </c>
    </row>
    <row r="83" spans="1:10" x14ac:dyDescent="0.25">
      <c r="B83" s="79" t="s">
        <v>631</v>
      </c>
    </row>
    <row r="86" spans="1:10" x14ac:dyDescent="0.25">
      <c r="A86" s="10" t="s">
        <v>371</v>
      </c>
      <c r="B86" s="32" t="s">
        <v>875</v>
      </c>
    </row>
    <row r="87" spans="1:10" x14ac:dyDescent="0.25">
      <c r="B87" s="35"/>
      <c r="C87" s="155">
        <v>2014</v>
      </c>
      <c r="D87" s="153">
        <v>2015</v>
      </c>
      <c r="E87" s="154">
        <v>2016</v>
      </c>
      <c r="F87" s="35" t="s">
        <v>31</v>
      </c>
    </row>
    <row r="88" spans="1:10" x14ac:dyDescent="0.25">
      <c r="B88" s="34" t="s">
        <v>438</v>
      </c>
      <c r="C88" s="317">
        <v>22.961624356052521</v>
      </c>
      <c r="D88" s="317">
        <v>14.798028260289602</v>
      </c>
      <c r="E88" s="317">
        <v>20.019849884491396</v>
      </c>
      <c r="F88" s="552">
        <v>19.564486114586352</v>
      </c>
    </row>
    <row r="89" spans="1:10" x14ac:dyDescent="0.25">
      <c r="B89" s="34" t="s">
        <v>440</v>
      </c>
      <c r="C89" s="317">
        <v>29.065234985737913</v>
      </c>
      <c r="D89" s="317">
        <v>35.573305541547604</v>
      </c>
      <c r="E89" s="317">
        <v>37.391498381830907</v>
      </c>
      <c r="F89" s="552">
        <v>34.389185580564352</v>
      </c>
    </row>
    <row r="90" spans="1:10" x14ac:dyDescent="0.25">
      <c r="B90" s="34" t="s">
        <v>450</v>
      </c>
      <c r="C90" s="317">
        <v>35.25946129301105</v>
      </c>
      <c r="D90" s="317">
        <v>45.397223011133313</v>
      </c>
      <c r="E90" s="317">
        <v>42.67291829742269</v>
      </c>
      <c r="F90" s="552">
        <v>41.071342521291676</v>
      </c>
    </row>
    <row r="91" spans="1:10" ht="15" customHeight="1" x14ac:dyDescent="0.25">
      <c r="B91" s="34" t="s">
        <v>359</v>
      </c>
      <c r="C91" s="317">
        <v>17.539989243310334</v>
      </c>
      <c r="D91" s="317">
        <v>12.429107500851918</v>
      </c>
      <c r="E91" s="317">
        <v>17.617775584618848</v>
      </c>
      <c r="F91" s="552">
        <v>14.485906012444648</v>
      </c>
    </row>
    <row r="92" spans="1:10" x14ac:dyDescent="0.25">
      <c r="B92" s="34" t="s">
        <v>360</v>
      </c>
      <c r="C92" s="317">
        <v>64.620592397335344</v>
      </c>
      <c r="D92" s="317" t="s">
        <v>698</v>
      </c>
      <c r="E92" s="317" t="s">
        <v>698</v>
      </c>
      <c r="F92" s="552">
        <v>64.620592397335344</v>
      </c>
    </row>
    <row r="93" spans="1:10" x14ac:dyDescent="0.25">
      <c r="B93" s="35" t="s">
        <v>31</v>
      </c>
      <c r="C93" s="552">
        <v>29.068303207302286</v>
      </c>
      <c r="D93" s="552">
        <v>30.499637817853984</v>
      </c>
      <c r="E93" s="552">
        <v>33.61519101836425</v>
      </c>
      <c r="F93" s="552">
        <v>31.104874062012698</v>
      </c>
      <c r="G93" s="580"/>
    </row>
    <row r="94" spans="1:10" ht="15" customHeight="1" x14ac:dyDescent="0.25">
      <c r="B94" s="831" t="s">
        <v>879</v>
      </c>
      <c r="C94" s="831"/>
      <c r="D94" s="831"/>
      <c r="E94" s="831"/>
      <c r="G94" s="580"/>
    </row>
    <row r="95" spans="1:10" x14ac:dyDescent="0.25">
      <c r="B95" s="835"/>
      <c r="C95" s="835"/>
      <c r="D95" s="835"/>
      <c r="E95" s="835"/>
      <c r="G95" s="580"/>
    </row>
    <row r="96" spans="1:10" x14ac:dyDescent="0.25">
      <c r="B96" s="835"/>
      <c r="C96" s="835"/>
      <c r="D96" s="835"/>
      <c r="E96" s="835"/>
      <c r="G96" s="580"/>
    </row>
    <row r="97" spans="1:10" x14ac:dyDescent="0.25">
      <c r="B97" s="79" t="s">
        <v>631</v>
      </c>
      <c r="G97" s="580"/>
    </row>
    <row r="100" spans="1:10" x14ac:dyDescent="0.25">
      <c r="A100" s="10" t="s">
        <v>370</v>
      </c>
      <c r="B100" s="32" t="s">
        <v>876</v>
      </c>
    </row>
    <row r="101" spans="1:10" x14ac:dyDescent="0.25">
      <c r="B101" s="35"/>
      <c r="C101" s="833">
        <v>2014</v>
      </c>
      <c r="D101" s="834"/>
      <c r="E101" s="833">
        <v>2015</v>
      </c>
      <c r="F101" s="834"/>
      <c r="G101" s="833">
        <v>2016</v>
      </c>
      <c r="H101" s="834"/>
      <c r="I101" s="833" t="s">
        <v>31</v>
      </c>
      <c r="J101" s="834"/>
    </row>
    <row r="102" spans="1:10" x14ac:dyDescent="0.25">
      <c r="B102" s="35"/>
      <c r="C102" s="297" t="s">
        <v>372</v>
      </c>
      <c r="D102" s="297" t="s">
        <v>5</v>
      </c>
      <c r="E102" s="297" t="s">
        <v>372</v>
      </c>
      <c r="F102" s="297" t="s">
        <v>5</v>
      </c>
      <c r="G102" s="297" t="s">
        <v>372</v>
      </c>
      <c r="H102" s="297" t="s">
        <v>5</v>
      </c>
      <c r="I102" s="297" t="s">
        <v>372</v>
      </c>
      <c r="J102" s="297" t="s">
        <v>5</v>
      </c>
    </row>
    <row r="103" spans="1:10" x14ac:dyDescent="0.25">
      <c r="B103" s="34" t="s">
        <v>438</v>
      </c>
      <c r="C103" s="327">
        <v>0.16570771001150747</v>
      </c>
      <c r="D103" s="327">
        <v>0.14131873640481965</v>
      </c>
      <c r="E103" s="327">
        <v>0.1</v>
      </c>
      <c r="F103" s="327">
        <v>9.1191881755318907E-2</v>
      </c>
      <c r="G103" s="327">
        <v>0.13522727272727272</v>
      </c>
      <c r="H103" s="327">
        <v>0.12326039189875333</v>
      </c>
      <c r="I103" s="327">
        <v>0.13049498096227069</v>
      </c>
      <c r="J103" s="327">
        <v>0.11423563335829405</v>
      </c>
    </row>
    <row r="104" spans="1:10" x14ac:dyDescent="0.25">
      <c r="B104" s="34" t="s">
        <v>440</v>
      </c>
      <c r="C104" s="327">
        <v>0.11560693641618497</v>
      </c>
      <c r="D104" s="327">
        <v>8.4571130024627628E-2</v>
      </c>
      <c r="E104" s="327">
        <v>0.13008130081300814</v>
      </c>
      <c r="F104" s="327">
        <v>0.13141930189190543</v>
      </c>
      <c r="G104" s="327">
        <v>0.17449664429530201</v>
      </c>
      <c r="H104" s="327">
        <v>0.13812210647894474</v>
      </c>
      <c r="I104" s="327">
        <v>0.13820335636722605</v>
      </c>
      <c r="J104" s="327">
        <v>0.11945135572919768</v>
      </c>
    </row>
    <row r="105" spans="1:10" x14ac:dyDescent="0.25">
      <c r="B105" s="34" t="s">
        <v>450</v>
      </c>
      <c r="C105" s="327">
        <v>0.1702127659574468</v>
      </c>
      <c r="D105" s="327">
        <v>0.17852432777668487</v>
      </c>
      <c r="E105" s="327">
        <v>0.14269005847953217</v>
      </c>
      <c r="F105" s="327">
        <v>0.11599986762639497</v>
      </c>
      <c r="G105" s="327">
        <v>0.24961948249619481</v>
      </c>
      <c r="H105" s="327">
        <v>0.17351117805661351</v>
      </c>
      <c r="I105" s="327">
        <v>0.18260493292946778</v>
      </c>
      <c r="J105" s="327">
        <v>0.14958027843386379</v>
      </c>
    </row>
    <row r="106" spans="1:10" x14ac:dyDescent="0.25">
      <c r="B106" s="34" t="s">
        <v>359</v>
      </c>
      <c r="C106" s="327">
        <v>0.15789473684210525</v>
      </c>
      <c r="D106" s="327">
        <v>0.17066873185781581</v>
      </c>
      <c r="E106" s="327">
        <v>0.10135135135135136</v>
      </c>
      <c r="F106" s="327">
        <v>7.3551919110627292E-2</v>
      </c>
      <c r="G106" s="327">
        <v>3.3898305084745763E-2</v>
      </c>
      <c r="H106" s="327">
        <v>1.7843340592789605E-2</v>
      </c>
      <c r="I106" s="327">
        <v>8.2236842105263164E-2</v>
      </c>
      <c r="J106" s="327">
        <v>5.3168096822527093E-2</v>
      </c>
    </row>
    <row r="107" spans="1:10" x14ac:dyDescent="0.25">
      <c r="B107" s="34" t="s">
        <v>360</v>
      </c>
      <c r="C107" s="327">
        <v>0.75</v>
      </c>
      <c r="D107" s="327">
        <v>0.8567420366397096</v>
      </c>
      <c r="E107" s="327">
        <v>0</v>
      </c>
      <c r="F107" s="327">
        <v>0</v>
      </c>
      <c r="G107" s="327">
        <v>0</v>
      </c>
      <c r="H107" s="327">
        <v>0</v>
      </c>
      <c r="I107" s="327">
        <v>0.5</v>
      </c>
      <c r="J107" s="327">
        <v>0.21751100090663558</v>
      </c>
    </row>
    <row r="108" spans="1:10" x14ac:dyDescent="0.25">
      <c r="B108" s="35" t="s">
        <v>31</v>
      </c>
      <c r="C108" s="340">
        <v>0.16001945525291827</v>
      </c>
      <c r="D108" s="340">
        <v>0.14762778571674021</v>
      </c>
      <c r="E108" s="340">
        <v>0.11902866242038217</v>
      </c>
      <c r="F108" s="340">
        <v>0.10544301784716638</v>
      </c>
      <c r="G108" s="340">
        <v>0.1734015345268542</v>
      </c>
      <c r="H108" s="340">
        <v>0.13843924239912569</v>
      </c>
      <c r="I108" s="340">
        <v>0.14824467269661198</v>
      </c>
      <c r="J108" s="340">
        <v>0.12657057791296358</v>
      </c>
    </row>
    <row r="109" spans="1:10" x14ac:dyDescent="0.25">
      <c r="B109" s="79" t="s">
        <v>877</v>
      </c>
    </row>
    <row r="110" spans="1:10" x14ac:dyDescent="0.25">
      <c r="B110" s="79" t="s">
        <v>631</v>
      </c>
    </row>
    <row r="112" spans="1:10" x14ac:dyDescent="0.25">
      <c r="A112" s="49" t="s">
        <v>884</v>
      </c>
      <c r="B112" s="49" t="s">
        <v>896</v>
      </c>
    </row>
    <row r="113" spans="1:6" x14ac:dyDescent="0.25">
      <c r="A113" s="49"/>
      <c r="B113" s="311"/>
      <c r="C113" s="311">
        <v>2014</v>
      </c>
      <c r="D113" s="311">
        <v>2015</v>
      </c>
      <c r="E113" s="311">
        <v>2016</v>
      </c>
      <c r="F113" s="312" t="s">
        <v>31</v>
      </c>
    </row>
    <row r="114" spans="1:6" x14ac:dyDescent="0.25">
      <c r="B114" s="311" t="s">
        <v>438</v>
      </c>
      <c r="C114" s="55">
        <v>3306.4739072715629</v>
      </c>
      <c r="D114" s="55">
        <v>1686.9752216730146</v>
      </c>
      <c r="E114" s="55">
        <v>2382.3621362544764</v>
      </c>
      <c r="F114" s="555">
        <v>7375.8112651990541</v>
      </c>
    </row>
    <row r="115" spans="1:6" x14ac:dyDescent="0.25">
      <c r="B115" s="311" t="s">
        <v>440</v>
      </c>
      <c r="C115" s="55">
        <v>1162.6093994295165</v>
      </c>
      <c r="D115" s="55">
        <v>1707.5186659942851</v>
      </c>
      <c r="E115" s="55">
        <v>1944.3579158552072</v>
      </c>
      <c r="F115" s="555">
        <v>4814.4859812790091</v>
      </c>
    </row>
    <row r="116" spans="1:6" x14ac:dyDescent="0.25">
      <c r="B116" s="311" t="s">
        <v>450</v>
      </c>
      <c r="C116" s="55">
        <v>4795.2867358495032</v>
      </c>
      <c r="D116" s="55">
        <v>5538.4612073582639</v>
      </c>
      <c r="E116" s="55">
        <v>6998.358600777321</v>
      </c>
      <c r="F116" s="555">
        <v>17332.106543985086</v>
      </c>
    </row>
    <row r="117" spans="1:6" x14ac:dyDescent="0.25">
      <c r="B117" s="311" t="s">
        <v>359</v>
      </c>
      <c r="C117" s="55">
        <v>105.23993545986201</v>
      </c>
      <c r="D117" s="55">
        <v>186.43661251277877</v>
      </c>
      <c r="E117" s="55">
        <v>70.47110233847539</v>
      </c>
      <c r="F117" s="555">
        <v>362.14765031111619</v>
      </c>
    </row>
    <row r="118" spans="1:6" x14ac:dyDescent="0.25">
      <c r="B118" s="311" t="s">
        <v>360</v>
      </c>
      <c r="C118" s="55">
        <v>193.86177719200603</v>
      </c>
      <c r="D118" s="556">
        <v>0</v>
      </c>
      <c r="E118" s="556">
        <v>0</v>
      </c>
      <c r="F118" s="555">
        <v>193.86177719200603</v>
      </c>
    </row>
    <row r="119" spans="1:6" x14ac:dyDescent="0.25">
      <c r="B119" s="22" t="s">
        <v>31</v>
      </c>
      <c r="C119" s="555">
        <v>9563.4717552024522</v>
      </c>
      <c r="D119" s="555">
        <v>9119.3917075383415</v>
      </c>
      <c r="E119" s="555">
        <v>11395.549755225482</v>
      </c>
      <c r="F119" s="555">
        <v>30078.413217966277</v>
      </c>
    </row>
    <row r="120" spans="1:6" x14ac:dyDescent="0.25">
      <c r="B120" s="79" t="s">
        <v>877</v>
      </c>
    </row>
    <row r="121" spans="1:6" x14ac:dyDescent="0.25">
      <c r="B121" s="79" t="s">
        <v>631</v>
      </c>
    </row>
    <row r="123" spans="1:6" x14ac:dyDescent="0.25">
      <c r="A123" s="146" t="s">
        <v>925</v>
      </c>
      <c r="B123" s="30" t="s">
        <v>929</v>
      </c>
      <c r="C123" s="18"/>
      <c r="D123" s="18"/>
    </row>
    <row r="124" spans="1:6" x14ac:dyDescent="0.25">
      <c r="A124" s="18"/>
      <c r="B124" s="34"/>
      <c r="C124" s="35" t="s">
        <v>178</v>
      </c>
      <c r="D124" s="35" t="s">
        <v>590</v>
      </c>
    </row>
    <row r="125" spans="1:6" x14ac:dyDescent="0.25">
      <c r="A125" s="18"/>
      <c r="B125" s="581" t="s">
        <v>924</v>
      </c>
      <c r="C125" s="582">
        <v>65</v>
      </c>
      <c r="D125" s="336">
        <v>0.19174041297935104</v>
      </c>
    </row>
    <row r="126" spans="1:6" x14ac:dyDescent="0.25">
      <c r="A126" s="18"/>
      <c r="B126" s="581" t="s">
        <v>923</v>
      </c>
      <c r="C126" s="582">
        <v>24</v>
      </c>
      <c r="D126" s="336">
        <v>7.0796460176991149E-2</v>
      </c>
    </row>
    <row r="127" spans="1:6" x14ac:dyDescent="0.25">
      <c r="A127" s="18"/>
      <c r="B127" s="581" t="s">
        <v>919</v>
      </c>
      <c r="C127" s="582">
        <v>185</v>
      </c>
      <c r="D127" s="336">
        <v>0.54572271386430682</v>
      </c>
    </row>
    <row r="128" spans="1:6" x14ac:dyDescent="0.25">
      <c r="A128" s="18"/>
      <c r="B128" s="581" t="s">
        <v>922</v>
      </c>
      <c r="C128" s="582">
        <v>42</v>
      </c>
      <c r="D128" s="336">
        <v>0.12389380530973451</v>
      </c>
    </row>
    <row r="129" spans="1:20" x14ac:dyDescent="0.25">
      <c r="A129" s="18"/>
      <c r="B129" s="581" t="s">
        <v>920</v>
      </c>
      <c r="C129" s="582">
        <v>19</v>
      </c>
      <c r="D129" s="336">
        <v>5.6047197640117993E-2</v>
      </c>
    </row>
    <row r="130" spans="1:20" x14ac:dyDescent="0.25">
      <c r="A130" s="18"/>
      <c r="B130" s="581" t="s">
        <v>921</v>
      </c>
      <c r="C130" s="582">
        <v>4</v>
      </c>
      <c r="D130" s="336">
        <v>1.1799410029498525E-2</v>
      </c>
    </row>
    <row r="131" spans="1:20" x14ac:dyDescent="0.25">
      <c r="A131" s="18"/>
      <c r="B131" s="583" t="s">
        <v>926</v>
      </c>
      <c r="C131" s="584">
        <v>339</v>
      </c>
      <c r="D131" s="345">
        <v>1</v>
      </c>
    </row>
    <row r="132" spans="1:20" x14ac:dyDescent="0.25">
      <c r="B132" s="79" t="s">
        <v>877</v>
      </c>
    </row>
    <row r="133" spans="1:20" x14ac:dyDescent="0.25">
      <c r="B133" s="79" t="s">
        <v>631</v>
      </c>
    </row>
    <row r="135" spans="1:20" x14ac:dyDescent="0.25">
      <c r="A135" s="146" t="s">
        <v>927</v>
      </c>
      <c r="B135" s="30" t="s">
        <v>928</v>
      </c>
      <c r="C135" s="18"/>
      <c r="D135" s="18"/>
    </row>
    <row r="136" spans="1:20" x14ac:dyDescent="0.25">
      <c r="A136" s="18"/>
      <c r="B136" s="34"/>
      <c r="C136" s="35" t="s">
        <v>178</v>
      </c>
      <c r="D136" s="35" t="s">
        <v>590</v>
      </c>
    </row>
    <row r="137" spans="1:20" x14ac:dyDescent="0.25">
      <c r="A137" s="18"/>
      <c r="B137" s="581" t="s">
        <v>924</v>
      </c>
      <c r="C137" s="55">
        <v>18.170309050925944</v>
      </c>
      <c r="D137" s="336">
        <v>1.6055274208851594E-2</v>
      </c>
      <c r="G137" s="111"/>
      <c r="H137" s="111"/>
      <c r="I137" s="111"/>
      <c r="J137" s="111"/>
      <c r="K137" s="111"/>
      <c r="L137" s="111"/>
      <c r="M137" s="111"/>
      <c r="N137" s="111"/>
      <c r="O137" s="111"/>
      <c r="P137" s="111"/>
      <c r="Q137" s="111"/>
      <c r="R137" s="111"/>
      <c r="S137" s="111"/>
      <c r="T137" s="111"/>
    </row>
    <row r="138" spans="1:20" x14ac:dyDescent="0.25">
      <c r="A138" s="18"/>
      <c r="B138" s="581" t="s">
        <v>923</v>
      </c>
      <c r="C138" s="55">
        <v>17.440304805168779</v>
      </c>
      <c r="D138" s="336">
        <v>1.5410242893951646E-2</v>
      </c>
      <c r="G138" s="111"/>
      <c r="H138" s="111"/>
      <c r="I138" s="111"/>
      <c r="J138" s="111"/>
      <c r="K138" s="111"/>
      <c r="L138" s="111"/>
      <c r="M138" s="111"/>
      <c r="N138" s="111"/>
      <c r="O138" s="111"/>
      <c r="P138" s="111"/>
      <c r="Q138" s="111"/>
      <c r="R138" s="111"/>
      <c r="S138" s="111"/>
      <c r="T138" s="111"/>
    </row>
    <row r="139" spans="1:20" x14ac:dyDescent="0.25">
      <c r="A139" s="18"/>
      <c r="B139" s="581" t="s">
        <v>919</v>
      </c>
      <c r="C139" s="55">
        <v>447.95285259517919</v>
      </c>
      <c r="D139" s="336">
        <v>0.39581087261068798</v>
      </c>
      <c r="G139" s="111"/>
      <c r="H139" s="111"/>
      <c r="I139" s="111"/>
      <c r="J139" s="111"/>
      <c r="K139" s="111"/>
      <c r="L139" s="111"/>
      <c r="M139" s="111"/>
      <c r="N139" s="111"/>
      <c r="O139" s="111"/>
      <c r="P139" s="111"/>
      <c r="Q139" s="111"/>
      <c r="R139" s="111"/>
      <c r="S139" s="111"/>
      <c r="T139" s="111"/>
    </row>
    <row r="140" spans="1:20" x14ac:dyDescent="0.25">
      <c r="A140" s="18"/>
      <c r="B140" s="581" t="s">
        <v>922</v>
      </c>
      <c r="C140" s="55">
        <v>285.67989683396934</v>
      </c>
      <c r="D140" s="336">
        <v>0.25242658596343903</v>
      </c>
      <c r="G140" s="111"/>
      <c r="H140" s="111"/>
      <c r="I140" s="111"/>
      <c r="J140" s="111"/>
      <c r="K140" s="586"/>
      <c r="L140" s="144"/>
      <c r="M140" s="111"/>
      <c r="N140" s="111"/>
      <c r="O140" s="586"/>
      <c r="P140" s="144"/>
      <c r="Q140" s="111"/>
      <c r="R140" s="111"/>
      <c r="S140" s="111"/>
      <c r="T140" s="111"/>
    </row>
    <row r="141" spans="1:20" x14ac:dyDescent="0.25">
      <c r="A141" s="18"/>
      <c r="B141" s="581" t="s">
        <v>920</v>
      </c>
      <c r="C141" s="55">
        <v>252.26409722358474</v>
      </c>
      <c r="D141" s="336">
        <v>0.22290040541531997</v>
      </c>
      <c r="G141" s="111"/>
      <c r="H141" s="111"/>
      <c r="I141" s="111"/>
      <c r="J141" s="111"/>
      <c r="K141" s="586"/>
      <c r="L141" s="144"/>
      <c r="M141" s="111"/>
      <c r="N141" s="111"/>
      <c r="O141" s="586"/>
      <c r="P141" s="144"/>
      <c r="Q141" s="111"/>
      <c r="R141" s="111"/>
      <c r="S141" s="111"/>
      <c r="T141" s="111"/>
    </row>
    <row r="142" spans="1:20" x14ac:dyDescent="0.25">
      <c r="A142" s="18"/>
      <c r="B142" s="581" t="s">
        <v>921</v>
      </c>
      <c r="C142" s="55">
        <v>110.22712181978095</v>
      </c>
      <c r="D142" s="336">
        <v>9.7396618907749838E-2</v>
      </c>
      <c r="G142" s="111"/>
      <c r="H142" s="111"/>
      <c r="I142" s="111"/>
      <c r="J142" s="111"/>
      <c r="K142" s="586"/>
      <c r="L142" s="144"/>
      <c r="M142" s="111"/>
      <c r="N142" s="111"/>
      <c r="O142" s="586"/>
      <c r="P142" s="144"/>
      <c r="Q142" s="111"/>
      <c r="R142" s="111"/>
      <c r="S142" s="111"/>
      <c r="T142" s="111"/>
    </row>
    <row r="143" spans="1:20" x14ac:dyDescent="0.25">
      <c r="A143" s="18"/>
      <c r="B143" s="583" t="s">
        <v>926</v>
      </c>
      <c r="C143" s="585">
        <v>1131.7345823286089</v>
      </c>
      <c r="D143" s="588">
        <v>1</v>
      </c>
      <c r="G143" s="111"/>
      <c r="H143" s="111"/>
      <c r="I143" s="111"/>
      <c r="J143" s="111"/>
      <c r="K143" s="586"/>
      <c r="L143" s="144"/>
      <c r="M143" s="111"/>
      <c r="N143" s="111"/>
      <c r="O143" s="586"/>
      <c r="P143" s="144"/>
      <c r="Q143" s="111"/>
      <c r="R143" s="111"/>
      <c r="S143" s="111"/>
      <c r="T143" s="111"/>
    </row>
    <row r="144" spans="1:20" x14ac:dyDescent="0.25">
      <c r="B144" s="79" t="s">
        <v>877</v>
      </c>
      <c r="G144" s="111"/>
      <c r="H144" s="111"/>
      <c r="I144" s="111"/>
      <c r="J144" s="111"/>
      <c r="K144" s="586"/>
      <c r="L144" s="144"/>
      <c r="M144" s="111"/>
      <c r="N144" s="111"/>
      <c r="O144" s="586"/>
      <c r="P144" s="144"/>
      <c r="Q144" s="111"/>
      <c r="R144" s="111"/>
      <c r="S144" s="111"/>
      <c r="T144" s="111"/>
    </row>
    <row r="145" spans="2:20" x14ac:dyDescent="0.25">
      <c r="B145" s="79" t="s">
        <v>631</v>
      </c>
      <c r="G145" s="111"/>
      <c r="H145" s="111"/>
      <c r="I145" s="111"/>
      <c r="J145" s="111"/>
      <c r="K145" s="586"/>
      <c r="L145" s="144"/>
      <c r="M145" s="111"/>
      <c r="N145" s="111"/>
      <c r="O145" s="586"/>
      <c r="P145" s="144"/>
      <c r="Q145" s="111"/>
      <c r="R145" s="111"/>
      <c r="S145" s="111"/>
      <c r="T145" s="111"/>
    </row>
    <row r="146" spans="2:20" x14ac:dyDescent="0.25">
      <c r="G146" s="111"/>
      <c r="H146" s="111"/>
      <c r="I146" s="111"/>
      <c r="J146" s="111"/>
      <c r="K146" s="143"/>
      <c r="L146" s="587"/>
      <c r="M146" s="111"/>
      <c r="N146" s="111"/>
      <c r="O146" s="143"/>
      <c r="P146" s="587"/>
      <c r="Q146" s="111"/>
      <c r="R146" s="111"/>
      <c r="S146" s="111"/>
      <c r="T146" s="111"/>
    </row>
    <row r="147" spans="2:20" x14ac:dyDescent="0.25">
      <c r="G147" s="111"/>
      <c r="H147" s="111"/>
      <c r="I147" s="111"/>
      <c r="J147" s="111"/>
      <c r="K147" s="111"/>
      <c r="L147" s="111"/>
      <c r="M147" s="111"/>
      <c r="N147" s="111"/>
      <c r="O147" s="111"/>
      <c r="P147" s="111"/>
      <c r="Q147" s="111"/>
      <c r="R147" s="111"/>
      <c r="S147" s="111"/>
      <c r="T147" s="111"/>
    </row>
  </sheetData>
  <sortState ref="N139:P145">
    <sortCondition ref="N139:N145"/>
  </sortState>
  <mergeCells count="26">
    <mergeCell ref="I46:J46"/>
    <mergeCell ref="I61:J61"/>
    <mergeCell ref="C7:D7"/>
    <mergeCell ref="E7:F7"/>
    <mergeCell ref="I7:J7"/>
    <mergeCell ref="C20:D20"/>
    <mergeCell ref="E20:F20"/>
    <mergeCell ref="I20:J20"/>
    <mergeCell ref="G7:H7"/>
    <mergeCell ref="G20:H20"/>
    <mergeCell ref="I74:J74"/>
    <mergeCell ref="I101:J101"/>
    <mergeCell ref="B40:E41"/>
    <mergeCell ref="B94:E96"/>
    <mergeCell ref="C74:D74"/>
    <mergeCell ref="E74:F74"/>
    <mergeCell ref="G74:H74"/>
    <mergeCell ref="C101:D101"/>
    <mergeCell ref="E101:F101"/>
    <mergeCell ref="G101:H101"/>
    <mergeCell ref="C46:D46"/>
    <mergeCell ref="E46:F46"/>
    <mergeCell ref="G46:H46"/>
    <mergeCell ref="C61:D61"/>
    <mergeCell ref="E61:F61"/>
    <mergeCell ref="G61:H6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M256"/>
  <sheetViews>
    <sheetView zoomScale="70" zoomScaleNormal="70" workbookViewId="0"/>
  </sheetViews>
  <sheetFormatPr defaultColWidth="9.140625" defaultRowHeight="15" x14ac:dyDescent="0.25"/>
  <cols>
    <col min="1" max="1" width="14" style="79" customWidth="1"/>
    <col min="2" max="2" width="63.140625" style="79" customWidth="1"/>
    <col min="3" max="10" width="17.85546875" style="79" customWidth="1"/>
    <col min="11" max="14" width="9.140625" style="79"/>
    <col min="15" max="15" width="10.85546875" style="79" bestFit="1" customWidth="1"/>
    <col min="16" max="16384" width="9.140625" style="79"/>
  </cols>
  <sheetData>
    <row r="1" spans="1:13" ht="33" x14ac:dyDescent="0.45">
      <c r="A1" s="1" t="s">
        <v>439</v>
      </c>
    </row>
    <row r="4" spans="1:13" ht="21.75" thickBot="1" x14ac:dyDescent="0.3">
      <c r="A4" s="44" t="s">
        <v>438</v>
      </c>
      <c r="B4" s="51"/>
      <c r="C4" s="51"/>
      <c r="D4" s="51"/>
      <c r="E4" s="51"/>
      <c r="F4" s="51"/>
      <c r="G4" s="51"/>
      <c r="H4" s="51"/>
      <c r="I4" s="51"/>
      <c r="J4" s="51"/>
      <c r="K4" s="51"/>
      <c r="L4" s="51"/>
      <c r="M4" s="51"/>
    </row>
    <row r="5" spans="1:13" s="25" customFormat="1" ht="15" customHeight="1" x14ac:dyDescent="0.25">
      <c r="A5" s="173"/>
      <c r="B5" s="165"/>
      <c r="C5" s="165"/>
      <c r="D5" s="165"/>
      <c r="E5" s="165"/>
      <c r="F5" s="165"/>
      <c r="G5" s="165"/>
      <c r="H5" s="165"/>
      <c r="I5" s="165"/>
      <c r="J5" s="165"/>
      <c r="K5" s="165"/>
      <c r="L5" s="165"/>
      <c r="M5" s="165"/>
    </row>
    <row r="6" spans="1:13" x14ac:dyDescent="0.25">
      <c r="A6" s="10" t="s">
        <v>429</v>
      </c>
      <c r="B6" s="32" t="s">
        <v>887</v>
      </c>
    </row>
    <row r="7" spans="1:13" x14ac:dyDescent="0.25">
      <c r="B7" s="35"/>
      <c r="C7" s="833">
        <v>2014</v>
      </c>
      <c r="D7" s="834"/>
      <c r="E7" s="833">
        <v>2015</v>
      </c>
      <c r="F7" s="834"/>
      <c r="G7" s="833">
        <v>2016</v>
      </c>
      <c r="H7" s="834"/>
      <c r="I7" s="833" t="s">
        <v>31</v>
      </c>
      <c r="J7" s="834"/>
    </row>
    <row r="8" spans="1:13" x14ac:dyDescent="0.25">
      <c r="B8" s="35"/>
      <c r="C8" s="297" t="s">
        <v>5</v>
      </c>
      <c r="D8" s="297" t="s">
        <v>6</v>
      </c>
      <c r="E8" s="297" t="s">
        <v>5</v>
      </c>
      <c r="F8" s="297" t="s">
        <v>6</v>
      </c>
      <c r="G8" s="297" t="s">
        <v>5</v>
      </c>
      <c r="H8" s="297" t="s">
        <v>6</v>
      </c>
      <c r="I8" s="297" t="s">
        <v>5</v>
      </c>
      <c r="J8" s="297" t="s">
        <v>6</v>
      </c>
    </row>
    <row r="9" spans="1:13" x14ac:dyDescent="0.25">
      <c r="B9" s="34" t="s">
        <v>430</v>
      </c>
      <c r="C9" s="152">
        <v>2513.1537960401038</v>
      </c>
      <c r="D9" s="152">
        <v>372.83516184630099</v>
      </c>
      <c r="E9" s="152">
        <v>3434.1498435285362</v>
      </c>
      <c r="F9" s="152">
        <v>331.45551619545205</v>
      </c>
      <c r="G9" s="152">
        <v>3.3456591548220005</v>
      </c>
      <c r="H9" s="152">
        <v>0</v>
      </c>
      <c r="I9" s="152">
        <v>5950.6492987234615</v>
      </c>
      <c r="J9" s="152">
        <v>704.29067804175304</v>
      </c>
    </row>
    <row r="10" spans="1:13" x14ac:dyDescent="0.25">
      <c r="B10" s="34" t="s">
        <v>431</v>
      </c>
      <c r="C10" s="152">
        <v>406.18370156703327</v>
      </c>
      <c r="D10" s="152">
        <v>42.346464290919251</v>
      </c>
      <c r="E10" s="152">
        <v>790.22702908076405</v>
      </c>
      <c r="F10" s="152">
        <v>36.466435305255999</v>
      </c>
      <c r="G10" s="152">
        <v>583.23172374536114</v>
      </c>
      <c r="H10" s="152">
        <v>26.471078381625006</v>
      </c>
      <c r="I10" s="152">
        <v>1779.6424543931585</v>
      </c>
      <c r="J10" s="152">
        <v>105.28397797780025</v>
      </c>
    </row>
    <row r="11" spans="1:13" x14ac:dyDescent="0.25">
      <c r="B11" s="34" t="s">
        <v>432</v>
      </c>
      <c r="C11" s="152">
        <v>1602.0664298353331</v>
      </c>
      <c r="D11" s="152">
        <v>225.456699049918</v>
      </c>
      <c r="E11" s="152">
        <v>2315.5409182679064</v>
      </c>
      <c r="F11" s="152">
        <v>210.45496570007029</v>
      </c>
      <c r="G11" s="152">
        <v>2356.6404921795574</v>
      </c>
      <c r="H11" s="152">
        <v>294.17213132988616</v>
      </c>
      <c r="I11" s="152">
        <v>6274.2478402827965</v>
      </c>
      <c r="J11" s="152">
        <v>730.08379607987445</v>
      </c>
    </row>
    <row r="12" spans="1:13" x14ac:dyDescent="0.25">
      <c r="B12" s="34" t="s">
        <v>433</v>
      </c>
      <c r="C12" s="152">
        <v>133.66141880252002</v>
      </c>
      <c r="D12" s="152">
        <v>17.209627426068</v>
      </c>
      <c r="E12" s="152">
        <v>119.27609612960801</v>
      </c>
      <c r="F12" s="152">
        <v>28.887504328892</v>
      </c>
      <c r="G12" s="152">
        <v>90.569148121813512</v>
      </c>
      <c r="H12" s="152">
        <v>53.302567705663499</v>
      </c>
      <c r="I12" s="152">
        <v>343.50666305394151</v>
      </c>
      <c r="J12" s="152">
        <v>99.399699460623509</v>
      </c>
    </row>
    <row r="13" spans="1:13" x14ac:dyDescent="0.25">
      <c r="B13" s="34" t="s">
        <v>31</v>
      </c>
      <c r="C13" s="152">
        <v>4655.06534624499</v>
      </c>
      <c r="D13" s="152">
        <v>657.8479526132063</v>
      </c>
      <c r="E13" s="152">
        <v>6659.1938870068152</v>
      </c>
      <c r="F13" s="152">
        <v>607.26442152967036</v>
      </c>
      <c r="G13" s="152">
        <v>3033.7870232015539</v>
      </c>
      <c r="H13" s="152">
        <v>373.94577741717461</v>
      </c>
      <c r="I13" s="152">
        <v>14348.046256453359</v>
      </c>
      <c r="J13" s="152">
        <v>1639.0581515600513</v>
      </c>
    </row>
    <row r="14" spans="1:13" x14ac:dyDescent="0.25">
      <c r="B14" s="79" t="s">
        <v>877</v>
      </c>
    </row>
    <row r="15" spans="1:13" x14ac:dyDescent="0.25">
      <c r="B15" s="79" t="s">
        <v>631</v>
      </c>
    </row>
    <row r="18" spans="1:10" x14ac:dyDescent="0.25">
      <c r="A18" s="10" t="s">
        <v>434</v>
      </c>
      <c r="B18" s="32" t="s">
        <v>888</v>
      </c>
    </row>
    <row r="19" spans="1:10" x14ac:dyDescent="0.25">
      <c r="B19" s="35"/>
      <c r="C19" s="833">
        <v>2014</v>
      </c>
      <c r="D19" s="834"/>
      <c r="E19" s="833">
        <v>2015</v>
      </c>
      <c r="F19" s="834"/>
      <c r="G19" s="833">
        <v>2016</v>
      </c>
      <c r="H19" s="834"/>
      <c r="I19" s="833" t="s">
        <v>31</v>
      </c>
      <c r="J19" s="834"/>
    </row>
    <row r="20" spans="1:10" x14ac:dyDescent="0.25">
      <c r="B20" s="35"/>
      <c r="C20" s="297" t="s">
        <v>3</v>
      </c>
      <c r="D20" s="297" t="s">
        <v>94</v>
      </c>
      <c r="E20" s="297" t="s">
        <v>3</v>
      </c>
      <c r="F20" s="297" t="s">
        <v>94</v>
      </c>
      <c r="G20" s="297" t="s">
        <v>3</v>
      </c>
      <c r="H20" s="297" t="s">
        <v>94</v>
      </c>
      <c r="I20" s="297" t="s">
        <v>3</v>
      </c>
      <c r="J20" s="297" t="s">
        <v>94</v>
      </c>
    </row>
    <row r="21" spans="1:10" x14ac:dyDescent="0.25">
      <c r="B21" s="34" t="s">
        <v>430</v>
      </c>
      <c r="C21" s="152">
        <v>200</v>
      </c>
      <c r="D21" s="152">
        <v>27</v>
      </c>
      <c r="E21" s="152">
        <v>275</v>
      </c>
      <c r="F21" s="152">
        <v>27</v>
      </c>
      <c r="G21" s="152">
        <v>3</v>
      </c>
      <c r="H21" s="152">
        <v>0</v>
      </c>
      <c r="I21" s="152">
        <v>478</v>
      </c>
      <c r="J21" s="152">
        <v>54</v>
      </c>
    </row>
    <row r="22" spans="1:10" x14ac:dyDescent="0.25">
      <c r="B22" s="34" t="s">
        <v>431</v>
      </c>
      <c r="C22" s="152">
        <v>88</v>
      </c>
      <c r="D22" s="152">
        <v>7</v>
      </c>
      <c r="E22" s="152">
        <v>145</v>
      </c>
      <c r="F22" s="152">
        <v>6</v>
      </c>
      <c r="G22" s="152">
        <v>86</v>
      </c>
      <c r="H22" s="152">
        <v>7</v>
      </c>
      <c r="I22" s="152">
        <v>319</v>
      </c>
      <c r="J22" s="152">
        <v>20</v>
      </c>
    </row>
    <row r="23" spans="1:10" x14ac:dyDescent="0.25">
      <c r="B23" s="34" t="s">
        <v>432</v>
      </c>
      <c r="C23" s="152">
        <v>546</v>
      </c>
      <c r="D23" s="152">
        <v>104</v>
      </c>
      <c r="E23" s="152">
        <v>695</v>
      </c>
      <c r="F23" s="152">
        <v>75</v>
      </c>
      <c r="G23" s="152">
        <v>767</v>
      </c>
      <c r="H23" s="152">
        <v>99</v>
      </c>
      <c r="I23" s="152">
        <v>2008</v>
      </c>
      <c r="J23" s="152">
        <v>278</v>
      </c>
    </row>
    <row r="24" spans="1:10" x14ac:dyDescent="0.25">
      <c r="B24" s="34" t="s">
        <v>433</v>
      </c>
      <c r="C24" s="152">
        <v>35</v>
      </c>
      <c r="D24" s="152">
        <v>6</v>
      </c>
      <c r="E24" s="152">
        <v>25</v>
      </c>
      <c r="F24" s="152">
        <v>6</v>
      </c>
      <c r="G24" s="152">
        <v>24</v>
      </c>
      <c r="H24" s="152">
        <v>13</v>
      </c>
      <c r="I24" s="152">
        <v>84</v>
      </c>
      <c r="J24" s="152">
        <v>25</v>
      </c>
    </row>
    <row r="25" spans="1:10" x14ac:dyDescent="0.25">
      <c r="B25" s="34" t="s">
        <v>31</v>
      </c>
      <c r="C25" s="152">
        <v>869</v>
      </c>
      <c r="D25" s="152">
        <v>144</v>
      </c>
      <c r="E25" s="152">
        <v>1140</v>
      </c>
      <c r="F25" s="152">
        <v>114</v>
      </c>
      <c r="G25" s="152">
        <v>880</v>
      </c>
      <c r="H25" s="152">
        <v>119</v>
      </c>
      <c r="I25" s="152">
        <v>2889</v>
      </c>
      <c r="J25" s="152">
        <v>377</v>
      </c>
    </row>
    <row r="26" spans="1:10" x14ac:dyDescent="0.25">
      <c r="B26" s="831" t="s">
        <v>891</v>
      </c>
      <c r="C26" s="831"/>
      <c r="D26" s="831"/>
      <c r="E26" s="831"/>
      <c r="F26" s="831"/>
      <c r="G26" s="831"/>
      <c r="H26" s="831"/>
      <c r="I26" s="831"/>
      <c r="J26" s="831"/>
    </row>
    <row r="27" spans="1:10" x14ac:dyDescent="0.25">
      <c r="B27" s="832"/>
      <c r="C27" s="832"/>
      <c r="D27" s="832"/>
      <c r="E27" s="832"/>
      <c r="F27" s="832"/>
      <c r="G27" s="832"/>
      <c r="H27" s="832"/>
      <c r="I27" s="832"/>
      <c r="J27" s="832"/>
    </row>
    <row r="28" spans="1:10" x14ac:dyDescent="0.25">
      <c r="B28" s="79" t="s">
        <v>632</v>
      </c>
    </row>
    <row r="31" spans="1:10" x14ac:dyDescent="0.25">
      <c r="A31" s="49" t="s">
        <v>435</v>
      </c>
      <c r="B31" s="49" t="s">
        <v>889</v>
      </c>
    </row>
    <row r="32" spans="1:10" x14ac:dyDescent="0.25">
      <c r="B32" s="77"/>
      <c r="C32" s="172">
        <v>2014</v>
      </c>
      <c r="D32" s="172">
        <v>2015</v>
      </c>
      <c r="E32" s="312">
        <v>2016</v>
      </c>
      <c r="F32" s="172" t="s">
        <v>31</v>
      </c>
    </row>
    <row r="33" spans="1:10" x14ac:dyDescent="0.25">
      <c r="B33" s="34" t="s">
        <v>430</v>
      </c>
      <c r="C33" s="152">
        <v>14.426627933572297</v>
      </c>
      <c r="D33" s="152">
        <v>12.811928627547704</v>
      </c>
      <c r="E33" s="152">
        <v>0</v>
      </c>
      <c r="F33" s="152">
        <v>13.61927828056</v>
      </c>
    </row>
    <row r="34" spans="1:10" x14ac:dyDescent="0.25">
      <c r="B34" s="34" t="s">
        <v>431</v>
      </c>
      <c r="C34" s="152">
        <v>209.708703522386</v>
      </c>
      <c r="D34" s="152">
        <v>27.720200518032001</v>
      </c>
      <c r="E34" s="152">
        <v>34.555099188930008</v>
      </c>
      <c r="F34" s="152">
        <v>93.808391104370202</v>
      </c>
    </row>
    <row r="35" spans="1:10" x14ac:dyDescent="0.25">
      <c r="B35" s="34" t="s">
        <v>432</v>
      </c>
      <c r="C35" s="152">
        <v>7.7912140323242891</v>
      </c>
      <c r="D35" s="152">
        <v>8.794297343865491</v>
      </c>
      <c r="E35" s="152">
        <v>10.310494940928001</v>
      </c>
      <c r="F35" s="152">
        <v>8.9589840262716187</v>
      </c>
    </row>
    <row r="36" spans="1:10" x14ac:dyDescent="0.25">
      <c r="B36" s="34" t="s">
        <v>433</v>
      </c>
      <c r="C36" s="152">
        <v>106.45129484111385</v>
      </c>
      <c r="D36" s="152">
        <v>85.859940805188003</v>
      </c>
      <c r="E36" s="152">
        <v>86.133649444623018</v>
      </c>
      <c r="F36" s="152">
        <v>90.944194266316401</v>
      </c>
    </row>
    <row r="37" spans="1:10" x14ac:dyDescent="0.25">
      <c r="B37" s="34" t="s">
        <v>31</v>
      </c>
      <c r="C37" s="152">
        <v>22.961624356052521</v>
      </c>
      <c r="D37" s="152">
        <v>14.798028260289646</v>
      </c>
      <c r="E37" s="152">
        <v>20.019849884491439</v>
      </c>
      <c r="F37" s="152">
        <v>19.564486114586373</v>
      </c>
    </row>
    <row r="38" spans="1:10" x14ac:dyDescent="0.25">
      <c r="B38" s="79" t="s">
        <v>877</v>
      </c>
    </row>
    <row r="39" spans="1:10" x14ac:dyDescent="0.25">
      <c r="B39" s="79" t="s">
        <v>631</v>
      </c>
    </row>
    <row r="42" spans="1:10" x14ac:dyDescent="0.25">
      <c r="A42" s="10" t="s">
        <v>437</v>
      </c>
      <c r="B42" s="32" t="s">
        <v>886</v>
      </c>
    </row>
    <row r="43" spans="1:10" x14ac:dyDescent="0.25">
      <c r="B43" s="35"/>
      <c r="C43" s="833">
        <v>2014</v>
      </c>
      <c r="D43" s="834"/>
      <c r="E43" s="833">
        <v>2015</v>
      </c>
      <c r="F43" s="834"/>
      <c r="G43" s="833">
        <v>2016</v>
      </c>
      <c r="H43" s="834"/>
      <c r="I43" s="833" t="s">
        <v>31</v>
      </c>
      <c r="J43" s="834"/>
    </row>
    <row r="44" spans="1:10" x14ac:dyDescent="0.25">
      <c r="B44" s="35"/>
      <c r="C44" s="297" t="s">
        <v>436</v>
      </c>
      <c r="D44" s="297" t="s">
        <v>6</v>
      </c>
      <c r="E44" s="297" t="s">
        <v>436</v>
      </c>
      <c r="F44" s="297" t="s">
        <v>6</v>
      </c>
      <c r="G44" s="297" t="s">
        <v>436</v>
      </c>
      <c r="H44" s="297" t="s">
        <v>6</v>
      </c>
      <c r="I44" s="297" t="s">
        <v>436</v>
      </c>
      <c r="J44" s="297" t="s">
        <v>6</v>
      </c>
    </row>
    <row r="45" spans="1:10" x14ac:dyDescent="0.25">
      <c r="B45" s="34" t="s">
        <v>430</v>
      </c>
      <c r="C45" s="327">
        <v>0.13500000000000001</v>
      </c>
      <c r="D45" s="327">
        <v>0.14835350006583978</v>
      </c>
      <c r="E45" s="327">
        <v>9.818181818181819E-2</v>
      </c>
      <c r="F45" s="327">
        <v>9.6517487965780371E-2</v>
      </c>
      <c r="G45" s="327">
        <v>0</v>
      </c>
      <c r="H45" s="327">
        <v>0</v>
      </c>
      <c r="I45" s="327">
        <v>0.11297071129707113</v>
      </c>
      <c r="J45" s="327">
        <v>0.11835526556620268</v>
      </c>
    </row>
    <row r="46" spans="1:10" x14ac:dyDescent="0.25">
      <c r="B46" s="34" t="s">
        <v>431</v>
      </c>
      <c r="C46" s="327">
        <v>7.9545454545454544E-2</v>
      </c>
      <c r="D46" s="327">
        <v>0.10425446448872526</v>
      </c>
      <c r="E46" s="327">
        <v>4.1379310344827586E-2</v>
      </c>
      <c r="F46" s="327">
        <v>4.6146783093050842E-2</v>
      </c>
      <c r="G46" s="327">
        <v>8.1395348837209308E-2</v>
      </c>
      <c r="H46" s="327">
        <v>4.5386897358111258E-2</v>
      </c>
      <c r="I46" s="327">
        <v>6.2695924764890276E-2</v>
      </c>
      <c r="J46" s="327">
        <v>5.9160185641728293E-2</v>
      </c>
    </row>
    <row r="47" spans="1:10" x14ac:dyDescent="0.25">
      <c r="B47" s="34" t="s">
        <v>432</v>
      </c>
      <c r="C47" s="327">
        <v>0.19047619047619047</v>
      </c>
      <c r="D47" s="327">
        <v>0.14072868318768239</v>
      </c>
      <c r="E47" s="327">
        <v>0.10791366906474821</v>
      </c>
      <c r="F47" s="327">
        <v>9.0888035724066091E-2</v>
      </c>
      <c r="G47" s="327">
        <v>0.12907431551499349</v>
      </c>
      <c r="H47" s="327">
        <v>0.12482690181471794</v>
      </c>
      <c r="I47" s="327">
        <v>0.13844621513944222</v>
      </c>
      <c r="J47" s="327">
        <v>0.1163619631651286</v>
      </c>
    </row>
    <row r="48" spans="1:10" x14ac:dyDescent="0.25">
      <c r="B48" s="34" t="s">
        <v>433</v>
      </c>
      <c r="C48" s="327">
        <v>0.17142857142857143</v>
      </c>
      <c r="D48" s="327">
        <v>0.12875538491398636</v>
      </c>
      <c r="E48" s="327">
        <v>0.24</v>
      </c>
      <c r="F48" s="327">
        <v>0.24219022307287966</v>
      </c>
      <c r="G48" s="327">
        <v>0.54166666666666663</v>
      </c>
      <c r="H48" s="327">
        <v>0.58852897273553595</v>
      </c>
      <c r="I48" s="327">
        <v>0.29761904761904762</v>
      </c>
      <c r="J48" s="327">
        <v>0.28936760229601305</v>
      </c>
    </row>
    <row r="49" spans="1:13" x14ac:dyDescent="0.25">
      <c r="B49" s="34" t="s">
        <v>31</v>
      </c>
      <c r="C49" s="327">
        <v>0.16570771001150747</v>
      </c>
      <c r="D49" s="327">
        <v>0.14131873640481965</v>
      </c>
      <c r="E49" s="327">
        <v>0.1</v>
      </c>
      <c r="F49" s="327">
        <v>9.1191881755319268E-2</v>
      </c>
      <c r="G49" s="327">
        <v>0.13522727272727272</v>
      </c>
      <c r="H49" s="327">
        <v>0.12326039189875294</v>
      </c>
      <c r="I49" s="327">
        <v>0.13049498096227069</v>
      </c>
      <c r="J49" s="327">
        <v>0.11423563335829419</v>
      </c>
    </row>
    <row r="50" spans="1:13" x14ac:dyDescent="0.25">
      <c r="B50" s="79" t="s">
        <v>877</v>
      </c>
      <c r="C50" s="298"/>
      <c r="D50" s="298"/>
      <c r="E50" s="298"/>
      <c r="F50" s="298"/>
      <c r="G50" s="298"/>
      <c r="H50" s="298"/>
      <c r="I50" s="298"/>
      <c r="J50" s="298"/>
    </row>
    <row r="51" spans="1:13" x14ac:dyDescent="0.25">
      <c r="B51" s="79" t="s">
        <v>631</v>
      </c>
      <c r="C51" s="298"/>
      <c r="D51" s="298"/>
      <c r="E51" s="298"/>
      <c r="F51" s="298"/>
      <c r="G51" s="298"/>
      <c r="H51" s="298"/>
      <c r="I51" s="298"/>
      <c r="J51" s="298"/>
    </row>
    <row r="52" spans="1:13" x14ac:dyDescent="0.25">
      <c r="C52" s="298"/>
      <c r="D52" s="298"/>
      <c r="E52" s="298"/>
      <c r="F52" s="298"/>
      <c r="G52" s="298"/>
      <c r="H52" s="298"/>
      <c r="I52" s="298"/>
      <c r="J52" s="298"/>
    </row>
    <row r="53" spans="1:13" x14ac:dyDescent="0.25">
      <c r="A53" s="49" t="s">
        <v>907</v>
      </c>
      <c r="B53" s="49" t="s">
        <v>896</v>
      </c>
      <c r="C53" s="298"/>
      <c r="D53" s="298"/>
      <c r="E53" s="298"/>
      <c r="F53" s="298"/>
      <c r="G53" s="298"/>
      <c r="H53" s="298"/>
      <c r="I53" s="298"/>
      <c r="J53" s="298"/>
    </row>
    <row r="54" spans="1:13" x14ac:dyDescent="0.25">
      <c r="B54" s="557"/>
      <c r="C54" s="559">
        <v>2014</v>
      </c>
      <c r="D54" s="559">
        <v>2015</v>
      </c>
      <c r="E54" s="559">
        <v>2016</v>
      </c>
      <c r="F54" s="559" t="s">
        <v>31</v>
      </c>
      <c r="G54" s="298"/>
      <c r="H54" s="298"/>
      <c r="I54" s="298"/>
      <c r="J54" s="298"/>
    </row>
    <row r="55" spans="1:13" x14ac:dyDescent="0.25">
      <c r="B55" s="557" t="s">
        <v>430</v>
      </c>
      <c r="C55" s="558">
        <v>389.51895420645201</v>
      </c>
      <c r="D55" s="558">
        <v>345.92207294378801</v>
      </c>
      <c r="E55" s="560">
        <v>0</v>
      </c>
      <c r="F55" s="558">
        <v>735.44102715023996</v>
      </c>
      <c r="G55" s="298"/>
      <c r="H55" s="298"/>
      <c r="I55" s="298"/>
      <c r="J55" s="298"/>
    </row>
    <row r="56" spans="1:13" x14ac:dyDescent="0.25">
      <c r="B56" s="557" t="s">
        <v>431</v>
      </c>
      <c r="C56" s="558">
        <v>1467.960924656702</v>
      </c>
      <c r="D56" s="558">
        <v>166.32120310819201</v>
      </c>
      <c r="E56" s="558">
        <v>241.88569432251003</v>
      </c>
      <c r="F56" s="558">
        <v>1876.1678220874041</v>
      </c>
      <c r="G56" s="298"/>
      <c r="H56" s="298"/>
      <c r="I56" s="298"/>
      <c r="J56" s="298"/>
    </row>
    <row r="57" spans="1:13" x14ac:dyDescent="0.25">
      <c r="B57" s="557" t="s">
        <v>432</v>
      </c>
      <c r="C57" s="558">
        <v>810.28625936172602</v>
      </c>
      <c r="D57" s="558">
        <v>659.57230078991188</v>
      </c>
      <c r="E57" s="558">
        <v>1020.738999151872</v>
      </c>
      <c r="F57" s="558">
        <v>2490.59755930351</v>
      </c>
      <c r="G57" s="298"/>
      <c r="H57" s="298"/>
      <c r="I57" s="298"/>
      <c r="J57" s="298"/>
    </row>
    <row r="58" spans="1:13" x14ac:dyDescent="0.25">
      <c r="B58" s="557" t="s">
        <v>433</v>
      </c>
      <c r="C58" s="558">
        <v>638.7077690466831</v>
      </c>
      <c r="D58" s="558">
        <v>515.15964483112805</v>
      </c>
      <c r="E58" s="558">
        <v>1119.7374427800992</v>
      </c>
      <c r="F58" s="558">
        <v>2273.6048566579102</v>
      </c>
      <c r="G58" s="298"/>
      <c r="H58" s="298"/>
      <c r="I58" s="298"/>
      <c r="J58" s="298"/>
    </row>
    <row r="59" spans="1:13" x14ac:dyDescent="0.25">
      <c r="B59" s="557" t="s">
        <v>31</v>
      </c>
      <c r="C59" s="558">
        <v>3306.4739072715629</v>
      </c>
      <c r="D59" s="558">
        <v>1686.9752216730196</v>
      </c>
      <c r="E59" s="558">
        <v>2382.3621362544814</v>
      </c>
      <c r="F59" s="558">
        <v>7375.8112651990632</v>
      </c>
      <c r="G59" s="298"/>
      <c r="H59" s="298"/>
      <c r="I59" s="298"/>
      <c r="J59" s="298"/>
    </row>
    <row r="60" spans="1:13" x14ac:dyDescent="0.25">
      <c r="B60" s="79" t="s">
        <v>877</v>
      </c>
      <c r="C60" s="60"/>
      <c r="D60" s="60"/>
      <c r="E60" s="60"/>
      <c r="F60" s="60"/>
      <c r="G60" s="298"/>
      <c r="H60" s="298"/>
      <c r="I60" s="298"/>
      <c r="J60" s="298"/>
    </row>
    <row r="61" spans="1:13" x14ac:dyDescent="0.25">
      <c r="B61" s="79" t="s">
        <v>631</v>
      </c>
      <c r="C61" s="60"/>
      <c r="D61" s="60"/>
      <c r="E61" s="60"/>
      <c r="F61" s="60"/>
      <c r="G61" s="298"/>
      <c r="H61" s="298"/>
      <c r="I61" s="298"/>
      <c r="J61" s="298"/>
    </row>
    <row r="63" spans="1:13" ht="21.75" thickBot="1" x14ac:dyDescent="0.3">
      <c r="A63" s="44" t="s">
        <v>440</v>
      </c>
      <c r="B63" s="51"/>
      <c r="C63" s="51"/>
      <c r="D63" s="51"/>
      <c r="E63" s="51"/>
      <c r="F63" s="51"/>
      <c r="G63" s="51"/>
      <c r="H63" s="51"/>
      <c r="I63" s="51"/>
      <c r="J63" s="51"/>
      <c r="K63" s="51"/>
      <c r="L63" s="51"/>
      <c r="M63" s="51"/>
    </row>
    <row r="65" spans="1:10" x14ac:dyDescent="0.25">
      <c r="A65" s="10" t="s">
        <v>441</v>
      </c>
      <c r="B65" s="32" t="s">
        <v>887</v>
      </c>
    </row>
    <row r="66" spans="1:10" x14ac:dyDescent="0.25">
      <c r="B66" s="35"/>
      <c r="C66" s="833">
        <v>2014</v>
      </c>
      <c r="D66" s="834"/>
      <c r="E66" s="833">
        <v>2015</v>
      </c>
      <c r="F66" s="834"/>
      <c r="G66" s="833">
        <v>2016</v>
      </c>
      <c r="H66" s="834"/>
      <c r="I66" s="833" t="s">
        <v>31</v>
      </c>
      <c r="J66" s="834"/>
    </row>
    <row r="67" spans="1:10" x14ac:dyDescent="0.25">
      <c r="B67" s="35"/>
      <c r="C67" s="297" t="s">
        <v>5</v>
      </c>
      <c r="D67" s="297" t="s">
        <v>6</v>
      </c>
      <c r="E67" s="297" t="s">
        <v>5</v>
      </c>
      <c r="F67" s="297" t="s">
        <v>6</v>
      </c>
      <c r="G67" s="297" t="s">
        <v>5</v>
      </c>
      <c r="H67" s="297" t="s">
        <v>6</v>
      </c>
      <c r="I67" s="297" t="s">
        <v>5</v>
      </c>
      <c r="J67" s="297" t="s">
        <v>6</v>
      </c>
    </row>
    <row r="68" spans="1:10" x14ac:dyDescent="0.25">
      <c r="B68" s="34" t="s">
        <v>442</v>
      </c>
      <c r="C68" s="152">
        <v>11.165740888763999</v>
      </c>
      <c r="D68" s="152">
        <v>0</v>
      </c>
      <c r="E68" s="152">
        <v>0</v>
      </c>
      <c r="F68" s="152">
        <v>0</v>
      </c>
      <c r="G68" s="152">
        <v>0</v>
      </c>
      <c r="H68" s="152">
        <v>0</v>
      </c>
      <c r="I68" s="152">
        <v>11.165740888763999</v>
      </c>
      <c r="J68" s="152">
        <v>0</v>
      </c>
    </row>
    <row r="69" spans="1:10" x14ac:dyDescent="0.25">
      <c r="B69" s="34" t="s">
        <v>443</v>
      </c>
      <c r="C69" s="152">
        <v>7.7291388340985003</v>
      </c>
      <c r="D69" s="152">
        <v>4.6501667967964995</v>
      </c>
      <c r="E69" s="152">
        <v>127.07690381079939</v>
      </c>
      <c r="F69" s="152">
        <v>1.58034088179</v>
      </c>
      <c r="G69" s="152">
        <v>62.479804450770004</v>
      </c>
      <c r="H69" s="152">
        <v>10.848847164795</v>
      </c>
      <c r="I69" s="152">
        <v>197.28584709566792</v>
      </c>
      <c r="J69" s="152">
        <v>17.079354843381498</v>
      </c>
    </row>
    <row r="70" spans="1:10" x14ac:dyDescent="0.25">
      <c r="B70" s="34" t="s">
        <v>444</v>
      </c>
      <c r="C70" s="152">
        <v>71.026565644664004</v>
      </c>
      <c r="D70" s="152">
        <v>13.552040756568999</v>
      </c>
      <c r="E70" s="152">
        <v>91.506628014230003</v>
      </c>
      <c r="F70" s="152">
        <v>18.570800079920001</v>
      </c>
      <c r="G70" s="152">
        <v>88.207183592503497</v>
      </c>
      <c r="H70" s="152">
        <v>8.7462933405000012</v>
      </c>
      <c r="I70" s="152">
        <v>250.74037725139749</v>
      </c>
      <c r="J70" s="152">
        <v>40.869134176989007</v>
      </c>
    </row>
    <row r="71" spans="1:10" x14ac:dyDescent="0.25">
      <c r="B71" s="34" t="s">
        <v>445</v>
      </c>
      <c r="C71" s="152">
        <v>836.52202755266603</v>
      </c>
      <c r="D71" s="152">
        <v>76.139422123737006</v>
      </c>
      <c r="E71" s="152">
        <v>947.85524780194032</v>
      </c>
      <c r="F71" s="152">
        <v>140.53454176226697</v>
      </c>
      <c r="G71" s="152">
        <v>848.17621179557398</v>
      </c>
      <c r="H71" s="152">
        <v>137.17043526822235</v>
      </c>
      <c r="I71" s="152">
        <v>2632.5534871501804</v>
      </c>
      <c r="J71" s="152">
        <v>353.84439915422632</v>
      </c>
    </row>
    <row r="72" spans="1:10" x14ac:dyDescent="0.25">
      <c r="B72" s="34" t="s">
        <v>892</v>
      </c>
      <c r="C72" s="152">
        <v>456.76221642939299</v>
      </c>
      <c r="D72" s="152">
        <v>20.071167032623002</v>
      </c>
      <c r="E72" s="152">
        <v>729.27390253187843</v>
      </c>
      <c r="F72" s="152">
        <v>84.911107891423001</v>
      </c>
      <c r="G72" s="152">
        <v>430.91382579271175</v>
      </c>
      <c r="H72" s="152">
        <v>38.076569300455446</v>
      </c>
      <c r="I72" s="152">
        <v>1616.9499447539831</v>
      </c>
      <c r="J72" s="152">
        <v>143.05884422450146</v>
      </c>
    </row>
    <row r="73" spans="1:10" x14ac:dyDescent="0.25">
      <c r="B73" s="34" t="s">
        <v>446</v>
      </c>
      <c r="C73" s="152">
        <v>61.478205363260003</v>
      </c>
      <c r="D73" s="152">
        <v>7.76575279452</v>
      </c>
      <c r="E73" s="152">
        <v>41.305834650663002</v>
      </c>
      <c r="F73" s="152">
        <v>8.9648306154000004</v>
      </c>
      <c r="G73" s="152">
        <v>27.516650380154999</v>
      </c>
      <c r="H73" s="152">
        <v>6.4423272152100006</v>
      </c>
      <c r="I73" s="152">
        <v>130.300690394078</v>
      </c>
      <c r="J73" s="152">
        <v>23.172910625130001</v>
      </c>
    </row>
    <row r="74" spans="1:10" x14ac:dyDescent="0.25">
      <c r="B74" s="34" t="s">
        <v>31</v>
      </c>
      <c r="C74" s="152">
        <v>1444.6838947128456</v>
      </c>
      <c r="D74" s="152">
        <v>122.17854950424551</v>
      </c>
      <c r="E74" s="152">
        <v>1937.0185168095109</v>
      </c>
      <c r="F74" s="152">
        <v>254.56162123079997</v>
      </c>
      <c r="G74" s="152">
        <v>1457.2936760117143</v>
      </c>
      <c r="H74" s="152">
        <v>201.28447228918279</v>
      </c>
      <c r="I74" s="152">
        <v>4838.9960875340712</v>
      </c>
      <c r="J74" s="152">
        <v>578.02464302422823</v>
      </c>
    </row>
    <row r="75" spans="1:10" x14ac:dyDescent="0.25">
      <c r="B75" s="79" t="s">
        <v>877</v>
      </c>
    </row>
    <row r="76" spans="1:10" x14ac:dyDescent="0.25">
      <c r="B76" s="79" t="s">
        <v>631</v>
      </c>
    </row>
    <row r="79" spans="1:10" x14ac:dyDescent="0.25">
      <c r="A79" s="10" t="s">
        <v>447</v>
      </c>
      <c r="B79" s="32" t="s">
        <v>888</v>
      </c>
    </row>
    <row r="80" spans="1:10" x14ac:dyDescent="0.25">
      <c r="B80" s="35"/>
      <c r="C80" s="833">
        <v>2014</v>
      </c>
      <c r="D80" s="834"/>
      <c r="E80" s="833">
        <v>2015</v>
      </c>
      <c r="F80" s="834"/>
      <c r="G80" s="833">
        <v>2016</v>
      </c>
      <c r="H80" s="834"/>
      <c r="I80" s="833" t="s">
        <v>31</v>
      </c>
      <c r="J80" s="834"/>
    </row>
    <row r="81" spans="1:10" x14ac:dyDescent="0.25">
      <c r="B81" s="35"/>
      <c r="C81" s="297" t="s">
        <v>3</v>
      </c>
      <c r="D81" s="297" t="s">
        <v>94</v>
      </c>
      <c r="E81" s="297" t="s">
        <v>3</v>
      </c>
      <c r="F81" s="297" t="s">
        <v>94</v>
      </c>
      <c r="G81" s="297" t="s">
        <v>3</v>
      </c>
      <c r="H81" s="297" t="s">
        <v>94</v>
      </c>
      <c r="I81" s="297" t="s">
        <v>3</v>
      </c>
      <c r="J81" s="297" t="s">
        <v>94</v>
      </c>
    </row>
    <row r="82" spans="1:10" x14ac:dyDescent="0.25">
      <c r="B82" s="34" t="s">
        <v>442</v>
      </c>
      <c r="C82" s="152">
        <v>6</v>
      </c>
      <c r="D82" s="152">
        <v>0</v>
      </c>
      <c r="E82" s="152">
        <v>0</v>
      </c>
      <c r="F82" s="152">
        <v>0</v>
      </c>
      <c r="G82" s="152">
        <v>0</v>
      </c>
      <c r="H82" s="152">
        <v>0</v>
      </c>
      <c r="I82" s="152">
        <v>6</v>
      </c>
      <c r="J82" s="152">
        <v>0</v>
      </c>
    </row>
    <row r="83" spans="1:10" x14ac:dyDescent="0.25">
      <c r="B83" s="34" t="s">
        <v>443</v>
      </c>
      <c r="C83" s="152">
        <v>7</v>
      </c>
      <c r="D83" s="152">
        <v>4</v>
      </c>
      <c r="E83" s="152">
        <v>23</v>
      </c>
      <c r="F83" s="152">
        <v>2</v>
      </c>
      <c r="G83" s="152">
        <v>17</v>
      </c>
      <c r="H83" s="152">
        <v>7</v>
      </c>
      <c r="I83" s="152">
        <v>47</v>
      </c>
      <c r="J83" s="152">
        <v>13</v>
      </c>
    </row>
    <row r="84" spans="1:10" x14ac:dyDescent="0.25">
      <c r="B84" s="34" t="s">
        <v>444</v>
      </c>
      <c r="C84" s="152">
        <v>14</v>
      </c>
      <c r="D84" s="152">
        <v>3</v>
      </c>
      <c r="E84" s="152">
        <v>12</v>
      </c>
      <c r="F84" s="152">
        <v>2</v>
      </c>
      <c r="G84" s="152">
        <v>10</v>
      </c>
      <c r="H84" s="152">
        <v>3</v>
      </c>
      <c r="I84" s="152">
        <v>36</v>
      </c>
      <c r="J84" s="152">
        <v>8</v>
      </c>
    </row>
    <row r="85" spans="1:10" x14ac:dyDescent="0.25">
      <c r="B85" s="34" t="s">
        <v>445</v>
      </c>
      <c r="C85" s="152">
        <v>204</v>
      </c>
      <c r="D85" s="152">
        <v>20</v>
      </c>
      <c r="E85" s="152">
        <v>182</v>
      </c>
      <c r="F85" s="152">
        <v>24</v>
      </c>
      <c r="G85" s="152">
        <v>182</v>
      </c>
      <c r="H85" s="152">
        <v>25</v>
      </c>
      <c r="I85" s="152">
        <v>568</v>
      </c>
      <c r="J85" s="152">
        <v>69</v>
      </c>
    </row>
    <row r="86" spans="1:10" x14ac:dyDescent="0.25">
      <c r="B86" s="34" t="s">
        <v>892</v>
      </c>
      <c r="C86" s="152">
        <v>91</v>
      </c>
      <c r="D86" s="152">
        <v>9</v>
      </c>
      <c r="E86" s="152">
        <v>132</v>
      </c>
      <c r="F86" s="152">
        <v>16</v>
      </c>
      <c r="G86" s="152">
        <v>77</v>
      </c>
      <c r="H86" s="152">
        <v>15</v>
      </c>
      <c r="I86" s="152">
        <v>300</v>
      </c>
      <c r="J86" s="152">
        <v>40</v>
      </c>
    </row>
    <row r="87" spans="1:10" x14ac:dyDescent="0.25">
      <c r="B87" s="34" t="s">
        <v>446</v>
      </c>
      <c r="C87" s="152">
        <v>24</v>
      </c>
      <c r="D87" s="152">
        <v>4</v>
      </c>
      <c r="E87" s="152">
        <v>20</v>
      </c>
      <c r="F87" s="152">
        <v>4</v>
      </c>
      <c r="G87" s="152">
        <v>12</v>
      </c>
      <c r="H87" s="152">
        <v>2</v>
      </c>
      <c r="I87" s="152">
        <v>56</v>
      </c>
      <c r="J87" s="152">
        <v>10</v>
      </c>
    </row>
    <row r="88" spans="1:10" x14ac:dyDescent="0.25">
      <c r="B88" s="34" t="s">
        <v>31</v>
      </c>
      <c r="C88" s="152">
        <v>346</v>
      </c>
      <c r="D88" s="152">
        <v>40</v>
      </c>
      <c r="E88" s="152">
        <v>369</v>
      </c>
      <c r="F88" s="152">
        <v>48</v>
      </c>
      <c r="G88" s="152">
        <v>298</v>
      </c>
      <c r="H88" s="152">
        <v>52</v>
      </c>
      <c r="I88" s="152">
        <v>1013</v>
      </c>
      <c r="J88" s="152">
        <v>140</v>
      </c>
    </row>
    <row r="89" spans="1:10" x14ac:dyDescent="0.25">
      <c r="B89" s="79" t="s">
        <v>877</v>
      </c>
    </row>
    <row r="90" spans="1:10" x14ac:dyDescent="0.25">
      <c r="B90" s="79" t="s">
        <v>631</v>
      </c>
    </row>
    <row r="93" spans="1:10" x14ac:dyDescent="0.25">
      <c r="A93" s="49" t="s">
        <v>448</v>
      </c>
      <c r="B93" s="49" t="s">
        <v>889</v>
      </c>
    </row>
    <row r="94" spans="1:10" x14ac:dyDescent="0.25">
      <c r="B94" s="77"/>
      <c r="C94" s="172">
        <v>2014</v>
      </c>
      <c r="D94" s="172">
        <v>2015</v>
      </c>
      <c r="E94" s="312">
        <v>2016</v>
      </c>
      <c r="F94" s="172" t="s">
        <v>31</v>
      </c>
    </row>
    <row r="95" spans="1:10" x14ac:dyDescent="0.25">
      <c r="B95" s="34" t="s">
        <v>442</v>
      </c>
      <c r="C95" s="174">
        <v>0</v>
      </c>
      <c r="D95" s="174">
        <v>0</v>
      </c>
      <c r="E95" s="174">
        <v>0</v>
      </c>
      <c r="F95" s="174">
        <v>0</v>
      </c>
    </row>
    <row r="96" spans="1:10" x14ac:dyDescent="0.25">
      <c r="B96" s="34" t="s">
        <v>443</v>
      </c>
      <c r="C96" s="174">
        <v>7.6102795117518749</v>
      </c>
      <c r="D96" s="174">
        <v>17.118126642732502</v>
      </c>
      <c r="E96" s="174">
        <v>10.63029885083893</v>
      </c>
      <c r="F96" s="174">
        <v>10.699189483718849</v>
      </c>
    </row>
    <row r="97" spans="1:10" x14ac:dyDescent="0.25">
      <c r="B97" s="34" t="s">
        <v>444</v>
      </c>
      <c r="C97" s="174">
        <v>58.785205026146677</v>
      </c>
      <c r="D97" s="174">
        <v>59.293353889110001</v>
      </c>
      <c r="E97" s="174">
        <v>32.793236378149963</v>
      </c>
      <c r="F97" s="174">
        <v>49.165253998888744</v>
      </c>
    </row>
    <row r="98" spans="1:10" x14ac:dyDescent="0.25">
      <c r="B98" s="34" t="s">
        <v>445</v>
      </c>
      <c r="C98" s="174">
        <v>25.858392055615703</v>
      </c>
      <c r="D98" s="174">
        <v>37.162148730810735</v>
      </c>
      <c r="E98" s="174">
        <v>50.818683204989256</v>
      </c>
      <c r="F98" s="174">
        <v>38.833717257630482</v>
      </c>
    </row>
    <row r="99" spans="1:10" x14ac:dyDescent="0.25">
      <c r="B99" s="34" t="s">
        <v>892</v>
      </c>
      <c r="C99" s="174">
        <v>37.174949561059336</v>
      </c>
      <c r="D99" s="174">
        <v>37.33933623609822</v>
      </c>
      <c r="E99" s="174">
        <v>30.72979293505308</v>
      </c>
      <c r="F99" s="174">
        <v>34.823770496322545</v>
      </c>
    </row>
    <row r="100" spans="1:10" x14ac:dyDescent="0.25">
      <c r="B100" s="34" t="s">
        <v>446</v>
      </c>
      <c r="C100" s="174">
        <v>26.017569785555249</v>
      </c>
      <c r="D100" s="174">
        <v>16.343688903392838</v>
      </c>
      <c r="E100" s="174">
        <v>20.07607030717875</v>
      </c>
      <c r="F100" s="174">
        <v>20.959717537014985</v>
      </c>
    </row>
    <row r="101" spans="1:10" x14ac:dyDescent="0.25">
      <c r="B101" s="34" t="s">
        <v>31</v>
      </c>
      <c r="C101" s="174">
        <v>29.065234985737913</v>
      </c>
      <c r="D101" s="174">
        <v>35.573305541547612</v>
      </c>
      <c r="E101" s="174">
        <v>37.391498381830914</v>
      </c>
      <c r="F101" s="174">
        <v>34.389185580564352</v>
      </c>
    </row>
    <row r="102" spans="1:10" x14ac:dyDescent="0.25">
      <c r="B102" s="79" t="s">
        <v>877</v>
      </c>
    </row>
    <row r="103" spans="1:10" x14ac:dyDescent="0.25">
      <c r="B103" s="79" t="s">
        <v>631</v>
      </c>
    </row>
    <row r="106" spans="1:10" x14ac:dyDescent="0.25">
      <c r="A106" s="10" t="s">
        <v>449</v>
      </c>
      <c r="B106" s="32" t="s">
        <v>886</v>
      </c>
    </row>
    <row r="107" spans="1:10" x14ac:dyDescent="0.25">
      <c r="B107" s="35"/>
      <c r="C107" s="833">
        <v>2014</v>
      </c>
      <c r="D107" s="834"/>
      <c r="E107" s="833">
        <v>2015</v>
      </c>
      <c r="F107" s="834"/>
      <c r="G107" s="833">
        <v>2016</v>
      </c>
      <c r="H107" s="834"/>
      <c r="I107" s="833" t="s">
        <v>31</v>
      </c>
      <c r="J107" s="834"/>
    </row>
    <row r="108" spans="1:10" x14ac:dyDescent="0.25">
      <c r="B108" s="35"/>
      <c r="C108" s="297" t="s">
        <v>436</v>
      </c>
      <c r="D108" s="297" t="s">
        <v>6</v>
      </c>
      <c r="E108" s="297" t="s">
        <v>436</v>
      </c>
      <c r="F108" s="297" t="s">
        <v>6</v>
      </c>
      <c r="G108" s="297" t="s">
        <v>436</v>
      </c>
      <c r="H108" s="297" t="s">
        <v>6</v>
      </c>
      <c r="I108" s="297" t="s">
        <v>436</v>
      </c>
      <c r="J108" s="297" t="s">
        <v>6</v>
      </c>
    </row>
    <row r="109" spans="1:10" x14ac:dyDescent="0.25">
      <c r="B109" s="34" t="s">
        <v>442</v>
      </c>
      <c r="C109" s="327">
        <v>0</v>
      </c>
      <c r="D109" s="327">
        <v>0</v>
      </c>
      <c r="E109" s="327">
        <v>0</v>
      </c>
      <c r="F109" s="327">
        <v>0</v>
      </c>
      <c r="G109" s="327">
        <v>0</v>
      </c>
      <c r="H109" s="327">
        <v>0</v>
      </c>
      <c r="I109" s="327">
        <v>0</v>
      </c>
      <c r="J109" s="327">
        <v>0</v>
      </c>
    </row>
    <row r="110" spans="1:10" x14ac:dyDescent="0.25">
      <c r="B110" s="34" t="s">
        <v>443</v>
      </c>
      <c r="C110" s="327">
        <v>0.5714285714285714</v>
      </c>
      <c r="D110" s="327">
        <v>0.60164099734907639</v>
      </c>
      <c r="E110" s="327">
        <v>8.6956521739130432E-2</v>
      </c>
      <c r="F110" s="327">
        <v>1.2436098412839184E-2</v>
      </c>
      <c r="G110" s="327">
        <v>0.41176470588235292</v>
      </c>
      <c r="H110" s="327">
        <v>0.17363766196392599</v>
      </c>
      <c r="I110" s="327">
        <v>0.27659574468085107</v>
      </c>
      <c r="J110" s="327">
        <v>8.6571617248850957E-2</v>
      </c>
    </row>
    <row r="111" spans="1:10" x14ac:dyDescent="0.25">
      <c r="B111" s="34" t="s">
        <v>444</v>
      </c>
      <c r="C111" s="327">
        <v>0.21428571428571427</v>
      </c>
      <c r="D111" s="327">
        <v>0.19080242207356565</v>
      </c>
      <c r="E111" s="327">
        <v>0.16666666666666663</v>
      </c>
      <c r="F111" s="327">
        <v>0.20294486293421385</v>
      </c>
      <c r="G111" s="327">
        <v>0.3</v>
      </c>
      <c r="H111" s="327">
        <v>9.9156247646516246E-2</v>
      </c>
      <c r="I111" s="327">
        <v>0.22222222222222221</v>
      </c>
      <c r="J111" s="327">
        <v>0.16299382901547113</v>
      </c>
    </row>
    <row r="112" spans="1:10" x14ac:dyDescent="0.25">
      <c r="B112" s="34" t="s">
        <v>445</v>
      </c>
      <c r="C112" s="327">
        <v>9.8039215686274522E-2</v>
      </c>
      <c r="D112" s="327">
        <v>9.1019028329105647E-2</v>
      </c>
      <c r="E112" s="327">
        <v>0.13186813186813187</v>
      </c>
      <c r="F112" s="327">
        <v>0.14826582654700082</v>
      </c>
      <c r="G112" s="327">
        <v>0.13736263736263737</v>
      </c>
      <c r="H112" s="327">
        <v>0.16172398301272206</v>
      </c>
      <c r="I112" s="327">
        <v>0.12147887323943662</v>
      </c>
      <c r="J112" s="327">
        <v>0.13441109587379121</v>
      </c>
    </row>
    <row r="113" spans="1:10" x14ac:dyDescent="0.25">
      <c r="B113" s="34" t="s">
        <v>892</v>
      </c>
      <c r="C113" s="327">
        <v>9.8901098901098911E-2</v>
      </c>
      <c r="D113" s="327">
        <v>4.3942266480628732E-2</v>
      </c>
      <c r="E113" s="327">
        <v>0.12121212121212122</v>
      </c>
      <c r="F113" s="327">
        <v>0.11643239610882869</v>
      </c>
      <c r="G113" s="327">
        <v>0.19480519480519484</v>
      </c>
      <c r="H113" s="327">
        <v>8.8362375540885815E-2</v>
      </c>
      <c r="I113" s="327">
        <v>0.13333333333333333</v>
      </c>
      <c r="J113" s="327">
        <v>8.8474503919332925E-2</v>
      </c>
    </row>
    <row r="114" spans="1:10" x14ac:dyDescent="0.25">
      <c r="B114" s="34" t="s">
        <v>446</v>
      </c>
      <c r="C114" s="327">
        <v>0.16666666666666663</v>
      </c>
      <c r="D114" s="327">
        <v>0.12631716798878603</v>
      </c>
      <c r="E114" s="327">
        <v>0.2</v>
      </c>
      <c r="F114" s="327">
        <v>0.21703545494767301</v>
      </c>
      <c r="G114" s="327">
        <v>0.16666666666666663</v>
      </c>
      <c r="H114" s="327">
        <v>0.2341246890957413</v>
      </c>
      <c r="I114" s="327">
        <v>0.17857142857142858</v>
      </c>
      <c r="J114" s="327">
        <v>0.17784181000919072</v>
      </c>
    </row>
    <row r="115" spans="1:10" x14ac:dyDescent="0.25">
      <c r="B115" s="34" t="s">
        <v>31</v>
      </c>
      <c r="C115" s="327">
        <v>0.11560693641618497</v>
      </c>
      <c r="D115" s="327">
        <v>8.4571130024627628E-2</v>
      </c>
      <c r="E115" s="327">
        <v>0.13008130081300814</v>
      </c>
      <c r="F115" s="327">
        <v>0.13141930189190543</v>
      </c>
      <c r="G115" s="327">
        <v>0.17449664429530201</v>
      </c>
      <c r="H115" s="327">
        <v>0.13812210647894474</v>
      </c>
      <c r="I115" s="327">
        <v>0.13820335636722605</v>
      </c>
      <c r="J115" s="327">
        <v>0.11945135572919768</v>
      </c>
    </row>
    <row r="116" spans="1:10" x14ac:dyDescent="0.25">
      <c r="B116" s="79" t="s">
        <v>877</v>
      </c>
    </row>
    <row r="117" spans="1:10" x14ac:dyDescent="0.25">
      <c r="B117" s="79" t="s">
        <v>631</v>
      </c>
    </row>
    <row r="119" spans="1:10" x14ac:dyDescent="0.25">
      <c r="A119" s="49" t="s">
        <v>906</v>
      </c>
      <c r="B119" s="49" t="s">
        <v>896</v>
      </c>
    </row>
    <row r="120" spans="1:10" x14ac:dyDescent="0.25">
      <c r="B120" s="557"/>
      <c r="C120" s="559">
        <v>2014</v>
      </c>
      <c r="D120" s="559">
        <v>2015</v>
      </c>
      <c r="E120" s="559">
        <v>2016</v>
      </c>
      <c r="F120" s="559" t="s">
        <v>31</v>
      </c>
    </row>
    <row r="121" spans="1:10" x14ac:dyDescent="0.25">
      <c r="B121" s="557" t="s">
        <v>897</v>
      </c>
      <c r="C121" s="558">
        <v>0</v>
      </c>
      <c r="D121" s="558">
        <v>0</v>
      </c>
      <c r="E121" s="558">
        <v>0</v>
      </c>
      <c r="F121" s="558">
        <v>0</v>
      </c>
    </row>
    <row r="122" spans="1:10" x14ac:dyDescent="0.25">
      <c r="B122" s="557" t="s">
        <v>898</v>
      </c>
      <c r="C122" s="558">
        <v>30.4411180470075</v>
      </c>
      <c r="D122" s="558">
        <v>34.236253285465004</v>
      </c>
      <c r="E122" s="558">
        <v>74.412091955872512</v>
      </c>
      <c r="F122" s="558">
        <v>139.08946328834503</v>
      </c>
    </row>
    <row r="123" spans="1:10" x14ac:dyDescent="0.25">
      <c r="B123" s="557" t="s">
        <v>899</v>
      </c>
      <c r="C123" s="558">
        <v>176.35561507844002</v>
      </c>
      <c r="D123" s="558">
        <v>118.58670777822</v>
      </c>
      <c r="E123" s="558">
        <v>98.379709134449882</v>
      </c>
      <c r="F123" s="558">
        <v>393.32203199110995</v>
      </c>
    </row>
    <row r="124" spans="1:10" x14ac:dyDescent="0.25">
      <c r="B124" s="557" t="s">
        <v>900</v>
      </c>
      <c r="C124" s="558">
        <v>0</v>
      </c>
      <c r="D124" s="558">
        <v>0</v>
      </c>
      <c r="E124" s="558">
        <v>0</v>
      </c>
      <c r="F124" s="558">
        <v>0</v>
      </c>
    </row>
    <row r="125" spans="1:10" x14ac:dyDescent="0.25">
      <c r="B125" s="557" t="s">
        <v>901</v>
      </c>
      <c r="C125" s="558">
        <v>517.16784111231402</v>
      </c>
      <c r="D125" s="558">
        <v>891.89156953945758</v>
      </c>
      <c r="E125" s="558">
        <v>1270.4670801247314</v>
      </c>
      <c r="F125" s="558">
        <v>2679.5264907765031</v>
      </c>
    </row>
    <row r="126" spans="1:10" x14ac:dyDescent="0.25">
      <c r="B126" s="557" t="s">
        <v>902</v>
      </c>
      <c r="C126" s="558">
        <v>334.57454604953404</v>
      </c>
      <c r="D126" s="558">
        <v>597.42937977757151</v>
      </c>
      <c r="E126" s="558">
        <v>460.94689402579621</v>
      </c>
      <c r="F126" s="558">
        <v>1392.9508198529018</v>
      </c>
    </row>
    <row r="127" spans="1:10" x14ac:dyDescent="0.25">
      <c r="B127" s="557" t="s">
        <v>903</v>
      </c>
      <c r="C127" s="558">
        <v>104.070279142221</v>
      </c>
      <c r="D127" s="558">
        <v>65.374755613571352</v>
      </c>
      <c r="E127" s="558">
        <v>40.152140614357499</v>
      </c>
      <c r="F127" s="558">
        <v>209.59717537014984</v>
      </c>
    </row>
    <row r="128" spans="1:10" x14ac:dyDescent="0.25">
      <c r="B128" s="557" t="s">
        <v>31</v>
      </c>
      <c r="C128" s="558">
        <v>1162.6093994295165</v>
      </c>
      <c r="D128" s="558">
        <v>1707.5186659942854</v>
      </c>
      <c r="E128" s="558">
        <v>1944.3579158552075</v>
      </c>
      <c r="F128" s="558">
        <v>4814.4859812790091</v>
      </c>
    </row>
    <row r="129" spans="1:13" x14ac:dyDescent="0.25">
      <c r="B129" s="79" t="s">
        <v>877</v>
      </c>
      <c r="C129" s="53"/>
      <c r="D129" s="53"/>
      <c r="E129" s="53"/>
      <c r="F129" s="53"/>
    </row>
    <row r="130" spans="1:13" x14ac:dyDescent="0.25">
      <c r="B130" s="79" t="s">
        <v>631</v>
      </c>
      <c r="C130" s="53"/>
      <c r="D130" s="53"/>
      <c r="E130" s="53"/>
      <c r="F130" s="53"/>
    </row>
    <row r="131" spans="1:13" x14ac:dyDescent="0.25">
      <c r="B131"/>
      <c r="C131" s="53"/>
      <c r="D131" s="53"/>
      <c r="E131" s="53"/>
      <c r="F131" s="53"/>
    </row>
    <row r="132" spans="1:13" ht="21.75" thickBot="1" x14ac:dyDescent="0.3">
      <c r="A132" s="44" t="s">
        <v>450</v>
      </c>
      <c r="B132" s="51"/>
      <c r="C132" s="51"/>
      <c r="D132" s="51"/>
      <c r="E132" s="51"/>
      <c r="F132" s="51"/>
      <c r="G132" s="51"/>
      <c r="H132" s="51"/>
      <c r="I132" s="51"/>
      <c r="J132" s="51"/>
      <c r="K132" s="51"/>
      <c r="L132" s="51"/>
      <c r="M132" s="51"/>
    </row>
    <row r="134" spans="1:13" x14ac:dyDescent="0.25">
      <c r="A134" s="10" t="s">
        <v>451</v>
      </c>
      <c r="B134" s="32" t="s">
        <v>887</v>
      </c>
    </row>
    <row r="135" spans="1:13" x14ac:dyDescent="0.25">
      <c r="B135" s="35"/>
      <c r="C135" s="833">
        <v>2014</v>
      </c>
      <c r="D135" s="834"/>
      <c r="E135" s="833">
        <v>2015</v>
      </c>
      <c r="F135" s="834"/>
      <c r="G135" s="833">
        <v>2016</v>
      </c>
      <c r="H135" s="834"/>
      <c r="I135" s="833" t="s">
        <v>31</v>
      </c>
      <c r="J135" s="834"/>
    </row>
    <row r="136" spans="1:13" x14ac:dyDescent="0.25">
      <c r="B136" s="35"/>
      <c r="C136" s="297" t="s">
        <v>5</v>
      </c>
      <c r="D136" s="297" t="s">
        <v>452</v>
      </c>
      <c r="E136" s="297" t="s">
        <v>5</v>
      </c>
      <c r="F136" s="297" t="s">
        <v>452</v>
      </c>
      <c r="G136" s="297" t="s">
        <v>5</v>
      </c>
      <c r="H136" s="297" t="s">
        <v>6</v>
      </c>
      <c r="I136" s="297" t="s">
        <v>5</v>
      </c>
      <c r="J136" s="297" t="s">
        <v>452</v>
      </c>
    </row>
    <row r="137" spans="1:13" x14ac:dyDescent="0.25">
      <c r="B137" s="34" t="s">
        <v>453</v>
      </c>
      <c r="C137" s="152">
        <v>450.84786347170501</v>
      </c>
      <c r="D137" s="152">
        <v>108.88683203076701</v>
      </c>
      <c r="E137" s="152">
        <v>1074.0722415098305</v>
      </c>
      <c r="F137" s="152">
        <v>55.93398165972188</v>
      </c>
      <c r="G137" s="152">
        <v>528.10103435815404</v>
      </c>
      <c r="H137" s="152">
        <v>117.71685591242606</v>
      </c>
      <c r="I137" s="152">
        <v>2053.0211393396894</v>
      </c>
      <c r="J137" s="152">
        <v>282.53766960291495</v>
      </c>
    </row>
    <row r="138" spans="1:13" x14ac:dyDescent="0.25">
      <c r="B138" s="34" t="s">
        <v>454</v>
      </c>
      <c r="C138" s="152">
        <v>863.76321666227602</v>
      </c>
      <c r="D138" s="152">
        <v>173.53644076498801</v>
      </c>
      <c r="E138" s="152">
        <v>1308.2333371892855</v>
      </c>
      <c r="F138" s="152">
        <v>282.08654387805672</v>
      </c>
      <c r="G138" s="152">
        <v>925.8043149565458</v>
      </c>
      <c r="H138" s="152">
        <v>140.84222808532488</v>
      </c>
      <c r="I138" s="152">
        <v>3097.8008688081072</v>
      </c>
      <c r="J138" s="152">
        <v>596.46521272836958</v>
      </c>
    </row>
    <row r="139" spans="1:13" x14ac:dyDescent="0.25">
      <c r="B139" s="34" t="s">
        <v>455</v>
      </c>
      <c r="C139" s="152">
        <v>254.37156697091999</v>
      </c>
      <c r="D139" s="152">
        <v>54.416232302326996</v>
      </c>
      <c r="E139" s="152">
        <v>304.37982953037005</v>
      </c>
      <c r="F139" s="152">
        <v>63.46397082916485</v>
      </c>
      <c r="G139" s="152">
        <v>227.51897592533402</v>
      </c>
      <c r="H139" s="152">
        <v>54.786297544422006</v>
      </c>
      <c r="I139" s="152">
        <v>786.27037242662414</v>
      </c>
      <c r="J139" s="152">
        <v>172.66650067591385</v>
      </c>
    </row>
    <row r="140" spans="1:13" x14ac:dyDescent="0.25">
      <c r="B140" s="34" t="s">
        <v>456</v>
      </c>
      <c r="C140" s="152">
        <v>179.74715695113102</v>
      </c>
      <c r="D140" s="152">
        <v>15.197056088816</v>
      </c>
      <c r="E140" s="152">
        <v>413.44292599277975</v>
      </c>
      <c r="F140" s="152">
        <v>17.473014486071762</v>
      </c>
      <c r="G140" s="152">
        <v>280.8250252476434</v>
      </c>
      <c r="H140" s="152">
        <v>19.204911384691503</v>
      </c>
      <c r="I140" s="152">
        <v>874.01510819155419</v>
      </c>
      <c r="J140" s="152">
        <v>51.874981959579259</v>
      </c>
    </row>
    <row r="141" spans="1:13" x14ac:dyDescent="0.25">
      <c r="B141" s="34" t="s">
        <v>457</v>
      </c>
      <c r="C141" s="152">
        <v>199.65100232200899</v>
      </c>
      <c r="D141" s="152">
        <v>6.8658984631510007</v>
      </c>
      <c r="E141" s="152">
        <v>187.91142989084136</v>
      </c>
      <c r="F141" s="152">
        <v>6.8874784651749996</v>
      </c>
      <c r="G141" s="152">
        <v>112.23759621639667</v>
      </c>
      <c r="H141" s="152">
        <v>17.55055768654416</v>
      </c>
      <c r="I141" s="152">
        <v>499.80002842924705</v>
      </c>
      <c r="J141" s="152">
        <v>31.303934614870158</v>
      </c>
    </row>
    <row r="142" spans="1:13" x14ac:dyDescent="0.25">
      <c r="B142" s="34" t="s">
        <v>458</v>
      </c>
      <c r="C142" s="152">
        <v>1465.782239325747</v>
      </c>
      <c r="D142" s="152">
        <v>161.63186049571402</v>
      </c>
      <c r="E142" s="152">
        <v>1815.1697311139715</v>
      </c>
      <c r="F142" s="152">
        <v>146.96978612308035</v>
      </c>
      <c r="G142" s="152">
        <v>852.19725916375637</v>
      </c>
      <c r="H142" s="152">
        <v>117.46817602894045</v>
      </c>
      <c r="I142" s="152">
        <v>4133.1492296034749</v>
      </c>
      <c r="J142" s="152">
        <v>426.06982264773478</v>
      </c>
    </row>
    <row r="143" spans="1:13" x14ac:dyDescent="0.25">
      <c r="B143" s="34" t="s">
        <v>459</v>
      </c>
      <c r="C143" s="152">
        <v>360.25311707917001</v>
      </c>
      <c r="D143" s="152">
        <v>153.29078806451901</v>
      </c>
      <c r="E143" s="152">
        <v>397.47756509882919</v>
      </c>
      <c r="F143" s="152">
        <v>65.264195410758091</v>
      </c>
      <c r="G143" s="152">
        <v>226.91406009109579</v>
      </c>
      <c r="H143" s="152">
        <v>79.615523601477847</v>
      </c>
      <c r="I143" s="152">
        <v>984.64474226909488</v>
      </c>
      <c r="J143" s="152">
        <v>298.17050707675492</v>
      </c>
    </row>
    <row r="144" spans="1:13" x14ac:dyDescent="0.25">
      <c r="B144" s="34" t="s">
        <v>31</v>
      </c>
      <c r="C144" s="152">
        <v>3774.4161627829581</v>
      </c>
      <c r="D144" s="152">
        <v>673.825108210282</v>
      </c>
      <c r="E144" s="152">
        <v>5500.6870603259076</v>
      </c>
      <c r="F144" s="152">
        <v>638.07897085202865</v>
      </c>
      <c r="G144" s="152">
        <v>3153.5982659589263</v>
      </c>
      <c r="H144" s="152">
        <v>547.18455024382683</v>
      </c>
      <c r="I144" s="152">
        <v>12428.701489067791</v>
      </c>
      <c r="J144" s="152">
        <v>1859.0886293061376</v>
      </c>
    </row>
    <row r="145" spans="1:10" x14ac:dyDescent="0.25">
      <c r="B145" s="79" t="s">
        <v>877</v>
      </c>
    </row>
    <row r="146" spans="1:10" x14ac:dyDescent="0.25">
      <c r="B146" s="79" t="s">
        <v>631</v>
      </c>
    </row>
    <row r="149" spans="1:10" x14ac:dyDescent="0.25">
      <c r="A149" s="10" t="s">
        <v>460</v>
      </c>
      <c r="B149" s="32" t="s">
        <v>888</v>
      </c>
    </row>
    <row r="150" spans="1:10" x14ac:dyDescent="0.25">
      <c r="B150" s="35"/>
      <c r="C150" s="833">
        <v>2014</v>
      </c>
      <c r="D150" s="834"/>
      <c r="E150" s="833">
        <v>2015</v>
      </c>
      <c r="F150" s="834"/>
      <c r="G150" s="833">
        <v>2016</v>
      </c>
      <c r="H150" s="834"/>
      <c r="I150" s="833" t="s">
        <v>31</v>
      </c>
      <c r="J150" s="834"/>
    </row>
    <row r="151" spans="1:10" x14ac:dyDescent="0.25">
      <c r="B151" s="35"/>
      <c r="C151" s="297" t="s">
        <v>3</v>
      </c>
      <c r="D151" s="297" t="s">
        <v>94</v>
      </c>
      <c r="E151" s="297" t="s">
        <v>3</v>
      </c>
      <c r="F151" s="297" t="s">
        <v>94</v>
      </c>
      <c r="G151" s="297" t="s">
        <v>3</v>
      </c>
      <c r="H151" s="297" t="s">
        <v>94</v>
      </c>
      <c r="I151" s="297" t="s">
        <v>3</v>
      </c>
      <c r="J151" s="297" t="s">
        <v>94</v>
      </c>
    </row>
    <row r="152" spans="1:10" x14ac:dyDescent="0.25">
      <c r="B152" s="34" t="s">
        <v>453</v>
      </c>
      <c r="C152" s="152">
        <v>125</v>
      </c>
      <c r="D152" s="152">
        <v>29</v>
      </c>
      <c r="E152" s="152">
        <v>120</v>
      </c>
      <c r="F152" s="152">
        <v>18</v>
      </c>
      <c r="G152" s="152">
        <v>119</v>
      </c>
      <c r="H152" s="152">
        <v>36</v>
      </c>
      <c r="I152" s="152">
        <v>364</v>
      </c>
      <c r="J152" s="152">
        <v>83</v>
      </c>
    </row>
    <row r="153" spans="1:10" x14ac:dyDescent="0.25">
      <c r="B153" s="34" t="s">
        <v>454</v>
      </c>
      <c r="C153" s="152">
        <v>176</v>
      </c>
      <c r="D153" s="152">
        <v>31</v>
      </c>
      <c r="E153" s="152">
        <v>176</v>
      </c>
      <c r="F153" s="152">
        <v>31</v>
      </c>
      <c r="G153" s="152">
        <v>157</v>
      </c>
      <c r="H153" s="152">
        <v>34</v>
      </c>
      <c r="I153" s="152">
        <v>509</v>
      </c>
      <c r="J153" s="152">
        <v>96</v>
      </c>
    </row>
    <row r="154" spans="1:10" x14ac:dyDescent="0.25">
      <c r="B154" s="34" t="s">
        <v>455</v>
      </c>
      <c r="C154" s="152">
        <v>78</v>
      </c>
      <c r="D154" s="152">
        <v>15</v>
      </c>
      <c r="E154" s="152">
        <v>72</v>
      </c>
      <c r="F154" s="152">
        <v>20</v>
      </c>
      <c r="G154" s="152">
        <v>52</v>
      </c>
      <c r="H154" s="152">
        <v>15</v>
      </c>
      <c r="I154" s="152">
        <v>202</v>
      </c>
      <c r="J154" s="152">
        <v>50</v>
      </c>
    </row>
    <row r="155" spans="1:10" x14ac:dyDescent="0.25">
      <c r="B155" s="34" t="s">
        <v>456</v>
      </c>
      <c r="C155" s="152">
        <v>69</v>
      </c>
      <c r="D155" s="152">
        <v>7</v>
      </c>
      <c r="E155" s="152">
        <v>129</v>
      </c>
      <c r="F155" s="152">
        <v>10</v>
      </c>
      <c r="G155" s="152">
        <v>64</v>
      </c>
      <c r="H155" s="152">
        <v>6</v>
      </c>
      <c r="I155" s="152">
        <v>262</v>
      </c>
      <c r="J155" s="152">
        <v>23</v>
      </c>
    </row>
    <row r="156" spans="1:10" x14ac:dyDescent="0.25">
      <c r="B156" s="34" t="s">
        <v>457</v>
      </c>
      <c r="C156" s="152">
        <v>43</v>
      </c>
      <c r="D156" s="152">
        <v>3</v>
      </c>
      <c r="E156" s="152">
        <v>46</v>
      </c>
      <c r="F156" s="152">
        <v>4</v>
      </c>
      <c r="G156" s="152">
        <v>33</v>
      </c>
      <c r="H156" s="152">
        <v>5</v>
      </c>
      <c r="I156" s="152">
        <v>122</v>
      </c>
      <c r="J156" s="152">
        <v>12</v>
      </c>
    </row>
    <row r="157" spans="1:10" x14ac:dyDescent="0.25">
      <c r="B157" s="34" t="s">
        <v>458</v>
      </c>
      <c r="C157" s="152">
        <v>248</v>
      </c>
      <c r="D157" s="152">
        <v>33</v>
      </c>
      <c r="E157" s="152">
        <v>255</v>
      </c>
      <c r="F157" s="152">
        <v>29</v>
      </c>
      <c r="G157" s="152">
        <v>164</v>
      </c>
      <c r="H157" s="152">
        <v>32</v>
      </c>
      <c r="I157" s="152">
        <v>667</v>
      </c>
      <c r="J157" s="152">
        <v>94</v>
      </c>
    </row>
    <row r="158" spans="1:10" x14ac:dyDescent="0.25">
      <c r="B158" s="34" t="s">
        <v>459</v>
      </c>
      <c r="C158" s="152">
        <v>60</v>
      </c>
      <c r="D158" s="152">
        <v>18</v>
      </c>
      <c r="E158" s="152">
        <v>57</v>
      </c>
      <c r="F158" s="152">
        <v>10</v>
      </c>
      <c r="G158" s="152">
        <v>68</v>
      </c>
      <c r="H158" s="152">
        <v>36</v>
      </c>
      <c r="I158" s="152">
        <v>185</v>
      </c>
      <c r="J158" s="152">
        <v>64</v>
      </c>
    </row>
    <row r="159" spans="1:10" x14ac:dyDescent="0.25">
      <c r="B159" s="34" t="s">
        <v>31</v>
      </c>
      <c r="C159" s="152">
        <v>799</v>
      </c>
      <c r="D159" s="152">
        <v>136</v>
      </c>
      <c r="E159" s="152">
        <v>855</v>
      </c>
      <c r="F159" s="152">
        <v>122</v>
      </c>
      <c r="G159" s="152">
        <v>657</v>
      </c>
      <c r="H159" s="152">
        <v>164</v>
      </c>
      <c r="I159" s="152">
        <v>2311</v>
      </c>
      <c r="J159" s="152">
        <v>422</v>
      </c>
    </row>
    <row r="160" spans="1:10" x14ac:dyDescent="0.25">
      <c r="B160" s="79" t="s">
        <v>877</v>
      </c>
    </row>
    <row r="161" spans="1:6" x14ac:dyDescent="0.25">
      <c r="B161" s="79" t="s">
        <v>631</v>
      </c>
    </row>
    <row r="164" spans="1:6" x14ac:dyDescent="0.25">
      <c r="A164" s="49" t="s">
        <v>461</v>
      </c>
      <c r="B164" s="49" t="s">
        <v>889</v>
      </c>
    </row>
    <row r="165" spans="1:6" x14ac:dyDescent="0.25">
      <c r="B165" s="77"/>
      <c r="C165" s="172">
        <v>2014</v>
      </c>
      <c r="D165" s="172">
        <v>2015</v>
      </c>
      <c r="E165" s="312">
        <v>2016</v>
      </c>
      <c r="F165" s="172" t="s">
        <v>31</v>
      </c>
    </row>
    <row r="166" spans="1:6" x14ac:dyDescent="0.25">
      <c r="B166" s="34" t="s">
        <v>453</v>
      </c>
      <c r="C166" s="174">
        <v>29.686999146577865</v>
      </c>
      <c r="D166" s="174">
        <v>42.421799970942942</v>
      </c>
      <c r="E166" s="174">
        <v>35.531298385197275</v>
      </c>
      <c r="F166" s="174">
        <v>34.983639958973896</v>
      </c>
    </row>
    <row r="167" spans="1:6" x14ac:dyDescent="0.25">
      <c r="B167" s="34" t="s">
        <v>454</v>
      </c>
      <c r="C167" s="174">
        <v>31.691186912368011</v>
      </c>
      <c r="D167" s="174">
        <v>53.251532980105495</v>
      </c>
      <c r="E167" s="174">
        <v>25.258633342639971</v>
      </c>
      <c r="F167" s="174">
        <v>36.375185940796221</v>
      </c>
    </row>
    <row r="168" spans="1:6" x14ac:dyDescent="0.25">
      <c r="B168" s="34" t="s">
        <v>455</v>
      </c>
      <c r="C168" s="174">
        <v>32.297249407952201</v>
      </c>
      <c r="D168" s="174">
        <v>50.347922057326187</v>
      </c>
      <c r="E168" s="174">
        <v>32.377403436472399</v>
      </c>
      <c r="F168" s="174">
        <v>39.541564676257856</v>
      </c>
    </row>
    <row r="169" spans="1:6" x14ac:dyDescent="0.25">
      <c r="B169" s="34" t="s">
        <v>456</v>
      </c>
      <c r="C169" s="174">
        <v>23.927108385687003</v>
      </c>
      <c r="D169" s="174">
        <v>21.046022876681612</v>
      </c>
      <c r="E169" s="174">
        <v>30.33817413595942</v>
      </c>
      <c r="F169" s="174">
        <v>24.346914447060069</v>
      </c>
    </row>
    <row r="170" spans="1:6" x14ac:dyDescent="0.25">
      <c r="B170" s="34" t="s">
        <v>457</v>
      </c>
      <c r="C170" s="174">
        <v>31.766634362106</v>
      </c>
      <c r="D170" s="174">
        <v>14.350209793790091</v>
      </c>
      <c r="E170" s="174">
        <v>24.173982647509025</v>
      </c>
      <c r="F170" s="174">
        <v>22.797554624918622</v>
      </c>
    </row>
    <row r="171" spans="1:6" x14ac:dyDescent="0.25">
      <c r="B171" s="34" t="s">
        <v>458</v>
      </c>
      <c r="C171" s="174">
        <v>38.568987709368038</v>
      </c>
      <c r="D171" s="174">
        <v>43.132295229927855</v>
      </c>
      <c r="E171" s="174">
        <v>55.920728281657631</v>
      </c>
      <c r="F171" s="174">
        <v>45.88379213925635</v>
      </c>
    </row>
    <row r="172" spans="1:6" x14ac:dyDescent="0.25">
      <c r="B172" s="34" t="s">
        <v>459</v>
      </c>
      <c r="C172" s="174">
        <v>51.772887166710113</v>
      </c>
      <c r="D172" s="174">
        <v>59.841521474161425</v>
      </c>
      <c r="E172" s="174">
        <v>63.400416962417566</v>
      </c>
      <c r="F172" s="174">
        <v>59.574096787334824</v>
      </c>
    </row>
    <row r="173" spans="1:6" x14ac:dyDescent="0.25">
      <c r="B173" s="34" t="s">
        <v>31</v>
      </c>
      <c r="C173" s="174">
        <v>35.25946129301105</v>
      </c>
      <c r="D173" s="174">
        <v>45.39722301113332</v>
      </c>
      <c r="E173" s="174">
        <v>42.672918297422704</v>
      </c>
      <c r="F173" s="174">
        <v>41.071342521291683</v>
      </c>
    </row>
    <row r="174" spans="1:6" x14ac:dyDescent="0.25">
      <c r="B174" s="79" t="s">
        <v>877</v>
      </c>
    </row>
    <row r="175" spans="1:6" x14ac:dyDescent="0.25">
      <c r="B175" s="79" t="s">
        <v>631</v>
      </c>
    </row>
    <row r="178" spans="1:10" x14ac:dyDescent="0.25">
      <c r="A178" s="10" t="s">
        <v>462</v>
      </c>
      <c r="B178" s="32" t="s">
        <v>886</v>
      </c>
    </row>
    <row r="179" spans="1:10" x14ac:dyDescent="0.25">
      <c r="B179" s="35"/>
      <c r="C179" s="833">
        <v>2014</v>
      </c>
      <c r="D179" s="834"/>
      <c r="E179" s="833">
        <v>2015</v>
      </c>
      <c r="F179" s="834"/>
      <c r="G179" s="833">
        <v>2016</v>
      </c>
      <c r="H179" s="834"/>
      <c r="I179" s="833" t="s">
        <v>31</v>
      </c>
      <c r="J179" s="834"/>
    </row>
    <row r="180" spans="1:10" x14ac:dyDescent="0.25">
      <c r="B180" s="35"/>
      <c r="C180" s="297" t="s">
        <v>436</v>
      </c>
      <c r="D180" s="297" t="s">
        <v>6</v>
      </c>
      <c r="E180" s="297" t="s">
        <v>436</v>
      </c>
      <c r="F180" s="297" t="s">
        <v>6</v>
      </c>
      <c r="G180" s="297" t="s">
        <v>436</v>
      </c>
      <c r="H180" s="297" t="s">
        <v>6</v>
      </c>
      <c r="I180" s="297" t="s">
        <v>436</v>
      </c>
      <c r="J180" s="297" t="s">
        <v>6</v>
      </c>
    </row>
    <row r="181" spans="1:10" x14ac:dyDescent="0.25">
      <c r="B181" s="34" t="s">
        <v>453</v>
      </c>
      <c r="C181" s="327">
        <v>0.23200000000000004</v>
      </c>
      <c r="D181" s="327">
        <v>0.24151568822417344</v>
      </c>
      <c r="E181" s="327">
        <v>0.15</v>
      </c>
      <c r="F181" s="327">
        <v>5.2076554535191326E-2</v>
      </c>
      <c r="G181" s="327">
        <v>0.30252100840336132</v>
      </c>
      <c r="H181" s="327">
        <v>0.22290593703437322</v>
      </c>
      <c r="I181" s="327">
        <v>0.22802197802197802</v>
      </c>
      <c r="J181" s="327">
        <v>0.13762043857657852</v>
      </c>
    </row>
    <row r="182" spans="1:10" x14ac:dyDescent="0.25">
      <c r="B182" s="34" t="s">
        <v>454</v>
      </c>
      <c r="C182" s="327">
        <v>0.17613636363636365</v>
      </c>
      <c r="D182" s="327">
        <v>0.20090742163756584</v>
      </c>
      <c r="E182" s="327">
        <v>0.17613636363636365</v>
      </c>
      <c r="F182" s="327">
        <v>0.21562402964299493</v>
      </c>
      <c r="G182" s="327">
        <v>0.21656050955414013</v>
      </c>
      <c r="H182" s="327">
        <v>0.1521295870088222</v>
      </c>
      <c r="I182" s="327">
        <v>0.18860510805500982</v>
      </c>
      <c r="J182" s="327">
        <v>0.19254472381817822</v>
      </c>
    </row>
    <row r="183" spans="1:10" x14ac:dyDescent="0.25">
      <c r="B183" s="34" t="s">
        <v>455</v>
      </c>
      <c r="C183" s="327">
        <v>0.19230769230769235</v>
      </c>
      <c r="D183" s="327">
        <v>0.21392419345574074</v>
      </c>
      <c r="E183" s="327">
        <v>0.27777777777777779</v>
      </c>
      <c r="F183" s="327">
        <v>0.20850255066862966</v>
      </c>
      <c r="G183" s="327">
        <v>0.28846153846153844</v>
      </c>
      <c r="H183" s="327">
        <v>0.24079880511769486</v>
      </c>
      <c r="I183" s="327">
        <v>0.24752475247524752</v>
      </c>
      <c r="J183" s="327">
        <v>0.21960194194145008</v>
      </c>
    </row>
    <row r="184" spans="1:10" x14ac:dyDescent="0.25">
      <c r="B184" s="34" t="s">
        <v>456</v>
      </c>
      <c r="C184" s="327">
        <v>0.10144927536231885</v>
      </c>
      <c r="D184" s="327">
        <v>8.4546850957691183E-2</v>
      </c>
      <c r="E184" s="327">
        <v>7.7519379844961239E-2</v>
      </c>
      <c r="F184" s="327">
        <v>4.2262216590390776E-2</v>
      </c>
      <c r="G184" s="327">
        <v>9.375E-2</v>
      </c>
      <c r="H184" s="327">
        <v>6.8387464285833491E-2</v>
      </c>
      <c r="I184" s="327">
        <v>8.7786259541984726E-2</v>
      </c>
      <c r="J184" s="327">
        <v>5.9352500286768549E-2</v>
      </c>
    </row>
    <row r="185" spans="1:10" x14ac:dyDescent="0.25">
      <c r="B185" s="34" t="s">
        <v>457</v>
      </c>
      <c r="C185" s="327">
        <v>6.9767441860465115E-2</v>
      </c>
      <c r="D185" s="327">
        <v>3.438950159677772E-2</v>
      </c>
      <c r="E185" s="327">
        <v>8.6956521739130432E-2</v>
      </c>
      <c r="F185" s="327">
        <v>3.6652791526177883E-2</v>
      </c>
      <c r="G185" s="327">
        <v>0.15151515151515152</v>
      </c>
      <c r="H185" s="327">
        <v>0.15636968607832868</v>
      </c>
      <c r="I185" s="327">
        <v>9.8360655737704916E-2</v>
      </c>
      <c r="J185" s="327">
        <v>6.2632918836061299E-2</v>
      </c>
    </row>
    <row r="186" spans="1:10" x14ac:dyDescent="0.25">
      <c r="B186" s="34" t="s">
        <v>458</v>
      </c>
      <c r="C186" s="327">
        <v>0.13306451612903225</v>
      </c>
      <c r="D186" s="327">
        <v>0.11027003613446969</v>
      </c>
      <c r="E186" s="327">
        <v>0.11372549019607843</v>
      </c>
      <c r="F186" s="327">
        <v>8.0967517033729314E-2</v>
      </c>
      <c r="G186" s="327">
        <v>0.1951219512195122</v>
      </c>
      <c r="H186" s="327">
        <v>0.13784153230463278</v>
      </c>
      <c r="I186" s="327">
        <v>0.1409295352323838</v>
      </c>
      <c r="J186" s="327">
        <v>0.10308600028182652</v>
      </c>
    </row>
    <row r="187" spans="1:10" x14ac:dyDescent="0.25">
      <c r="B187" s="34" t="s">
        <v>459</v>
      </c>
      <c r="C187" s="327">
        <v>0.3</v>
      </c>
      <c r="D187" s="327">
        <v>0.42550856827376593</v>
      </c>
      <c r="E187" s="327">
        <v>0.17543859649122806</v>
      </c>
      <c r="F187" s="327">
        <v>0.16419592233974448</v>
      </c>
      <c r="G187" s="327">
        <v>0.52941176470588236</v>
      </c>
      <c r="H187" s="327">
        <v>0.35086201167753023</v>
      </c>
      <c r="I187" s="327">
        <v>0.34594594594594597</v>
      </c>
      <c r="J187" s="327">
        <v>0.30282039224586393</v>
      </c>
    </row>
    <row r="188" spans="1:10" x14ac:dyDescent="0.25">
      <c r="B188" s="34" t="s">
        <v>31</v>
      </c>
      <c r="C188" s="327">
        <v>0.1702127659574468</v>
      </c>
      <c r="D188" s="327">
        <v>0.17852432777668487</v>
      </c>
      <c r="E188" s="327">
        <v>0.14269005847953217</v>
      </c>
      <c r="F188" s="327">
        <v>0.11599986762639493</v>
      </c>
      <c r="G188" s="327">
        <v>0.24961948249619481</v>
      </c>
      <c r="H188" s="327">
        <v>0.17351117805661351</v>
      </c>
      <c r="I188" s="327">
        <v>0.18260493292946778</v>
      </c>
      <c r="J188" s="327">
        <v>0.14958027843386379</v>
      </c>
    </row>
    <row r="189" spans="1:10" x14ac:dyDescent="0.25">
      <c r="B189" s="79" t="s">
        <v>877</v>
      </c>
    </row>
    <row r="190" spans="1:10" x14ac:dyDescent="0.25">
      <c r="B190" s="79" t="s">
        <v>631</v>
      </c>
    </row>
    <row r="192" spans="1:10" x14ac:dyDescent="0.25">
      <c r="A192" s="49" t="s">
        <v>905</v>
      </c>
      <c r="B192" s="49" t="s">
        <v>896</v>
      </c>
    </row>
    <row r="193" spans="1:13" x14ac:dyDescent="0.25">
      <c r="B193" s="311"/>
      <c r="C193" s="559">
        <v>2014</v>
      </c>
      <c r="D193" s="559">
        <v>2015</v>
      </c>
      <c r="E193" s="559">
        <v>2016</v>
      </c>
      <c r="F193" s="559" t="s">
        <v>895</v>
      </c>
    </row>
    <row r="194" spans="1:13" x14ac:dyDescent="0.25">
      <c r="B194" s="557" t="s">
        <v>453</v>
      </c>
      <c r="C194" s="558">
        <v>860.9229752507581</v>
      </c>
      <c r="D194" s="558">
        <v>763.59239947697301</v>
      </c>
      <c r="E194" s="558">
        <v>1279.1267418671018</v>
      </c>
      <c r="F194" s="558">
        <v>2903.6421165948332</v>
      </c>
    </row>
    <row r="195" spans="1:13" x14ac:dyDescent="0.25">
      <c r="B195" s="557" t="s">
        <v>454</v>
      </c>
      <c r="C195" s="558">
        <v>982.4267942834083</v>
      </c>
      <c r="D195" s="558">
        <v>1650.7975223832702</v>
      </c>
      <c r="E195" s="558">
        <v>858.79353364975907</v>
      </c>
      <c r="F195" s="558">
        <v>3492.0178503164375</v>
      </c>
    </row>
    <row r="196" spans="1:13" x14ac:dyDescent="0.25">
      <c r="B196" s="557" t="s">
        <v>455</v>
      </c>
      <c r="C196" s="558">
        <v>484.45874111928305</v>
      </c>
      <c r="D196" s="558">
        <v>1006.9584411465237</v>
      </c>
      <c r="E196" s="558">
        <v>485.66105154708595</v>
      </c>
      <c r="F196" s="558">
        <v>1977.0782338128927</v>
      </c>
    </row>
    <row r="197" spans="1:13" x14ac:dyDescent="0.25">
      <c r="B197" s="557" t="s">
        <v>456</v>
      </c>
      <c r="C197" s="558">
        <v>167.48975869980902</v>
      </c>
      <c r="D197" s="558">
        <v>210.4602287668161</v>
      </c>
      <c r="E197" s="558">
        <v>182.02904481575652</v>
      </c>
      <c r="F197" s="558">
        <v>559.97903228238158</v>
      </c>
    </row>
    <row r="198" spans="1:13" x14ac:dyDescent="0.25">
      <c r="B198" s="557" t="s">
        <v>457</v>
      </c>
      <c r="C198" s="558">
        <v>95.299903086317997</v>
      </c>
      <c r="D198" s="558">
        <v>57.400839175160364</v>
      </c>
      <c r="E198" s="558">
        <v>120.86991323754512</v>
      </c>
      <c r="F198" s="558">
        <v>273.57065549902347</v>
      </c>
    </row>
    <row r="199" spans="1:13" x14ac:dyDescent="0.25">
      <c r="B199" s="557" t="s">
        <v>458</v>
      </c>
      <c r="C199" s="558">
        <v>1272.7765944091452</v>
      </c>
      <c r="D199" s="558">
        <v>1250.8365616679077</v>
      </c>
      <c r="E199" s="558">
        <v>1789.4633050130442</v>
      </c>
      <c r="F199" s="558">
        <v>4313.0764610900969</v>
      </c>
    </row>
    <row r="200" spans="1:13" x14ac:dyDescent="0.25">
      <c r="B200" s="557" t="s">
        <v>459</v>
      </c>
      <c r="C200" s="558">
        <v>931.91196900078205</v>
      </c>
      <c r="D200" s="558">
        <v>598.41521474161425</v>
      </c>
      <c r="E200" s="558">
        <v>2282.4150106470324</v>
      </c>
      <c r="F200" s="558">
        <v>3812.7421943894287</v>
      </c>
    </row>
    <row r="201" spans="1:13" x14ac:dyDescent="0.25">
      <c r="B201" s="557" t="s">
        <v>300</v>
      </c>
      <c r="C201" s="558">
        <v>4795.2867358495032</v>
      </c>
      <c r="D201" s="558">
        <v>5538.4612073582648</v>
      </c>
      <c r="E201" s="558">
        <v>6998.3586007773238</v>
      </c>
      <c r="F201" s="558">
        <v>17332.10654398509</v>
      </c>
    </row>
    <row r="202" spans="1:13" x14ac:dyDescent="0.25">
      <c r="B202" s="79" t="s">
        <v>877</v>
      </c>
    </row>
    <row r="203" spans="1:13" x14ac:dyDescent="0.25">
      <c r="B203" s="79" t="s">
        <v>631</v>
      </c>
    </row>
    <row r="205" spans="1:13" ht="21.75" thickBot="1" x14ac:dyDescent="0.3">
      <c r="A205" s="44" t="s">
        <v>359</v>
      </c>
      <c r="B205" s="51"/>
      <c r="C205" s="51"/>
      <c r="D205" s="51"/>
      <c r="E205" s="51"/>
      <c r="F205" s="51"/>
      <c r="G205" s="51"/>
      <c r="H205" s="51"/>
      <c r="I205" s="51"/>
      <c r="J205" s="51"/>
      <c r="K205" s="51"/>
      <c r="L205" s="51"/>
      <c r="M205" s="51"/>
    </row>
    <row r="207" spans="1:13" x14ac:dyDescent="0.25">
      <c r="A207" s="10" t="s">
        <v>466</v>
      </c>
      <c r="B207" s="32" t="s">
        <v>887</v>
      </c>
    </row>
    <row r="208" spans="1:13" x14ac:dyDescent="0.25">
      <c r="B208" s="35"/>
      <c r="C208" s="833">
        <v>2014</v>
      </c>
      <c r="D208" s="834"/>
      <c r="E208" s="833">
        <v>2015</v>
      </c>
      <c r="F208" s="834"/>
      <c r="G208" s="833">
        <v>2016</v>
      </c>
      <c r="H208" s="834"/>
      <c r="I208" s="833" t="s">
        <v>31</v>
      </c>
      <c r="J208" s="834"/>
    </row>
    <row r="209" spans="1:10" x14ac:dyDescent="0.25">
      <c r="B209" s="35"/>
      <c r="C209" s="297" t="s">
        <v>5</v>
      </c>
      <c r="D209" s="297" t="s">
        <v>6</v>
      </c>
      <c r="E209" s="297" t="s">
        <v>5</v>
      </c>
      <c r="F209" s="297" t="s">
        <v>6</v>
      </c>
      <c r="G209" s="297" t="s">
        <v>5</v>
      </c>
      <c r="H209" s="297" t="s">
        <v>6</v>
      </c>
      <c r="I209" s="297" t="s">
        <v>5</v>
      </c>
      <c r="J209" s="297" t="s">
        <v>6</v>
      </c>
    </row>
    <row r="210" spans="1:10" x14ac:dyDescent="0.25">
      <c r="B210" s="34" t="s">
        <v>463</v>
      </c>
      <c r="C210" s="152">
        <v>0</v>
      </c>
      <c r="D210" s="152">
        <v>0</v>
      </c>
      <c r="E210" s="152">
        <v>232.28948980415021</v>
      </c>
      <c r="F210" s="152">
        <v>7.5305845126600008</v>
      </c>
      <c r="G210" s="152">
        <v>462.14680104311407</v>
      </c>
      <c r="H210" s="152">
        <v>3.63145675118994</v>
      </c>
      <c r="I210" s="152">
        <v>694.43629084726422</v>
      </c>
      <c r="J210" s="152">
        <v>11.162041263849941</v>
      </c>
    </row>
    <row r="211" spans="1:10" x14ac:dyDescent="0.25">
      <c r="B211" s="34" t="s">
        <v>464</v>
      </c>
      <c r="C211" s="152">
        <v>80.185527529933012</v>
      </c>
      <c r="D211" s="152">
        <v>14.279556385500001</v>
      </c>
      <c r="E211" s="152">
        <v>112.391067805335</v>
      </c>
      <c r="F211" s="152">
        <v>11.129242947295001</v>
      </c>
      <c r="G211" s="152">
        <v>60.164720723836503</v>
      </c>
      <c r="H211" s="152">
        <v>5.6883256272359999</v>
      </c>
      <c r="I211" s="152">
        <v>252.74131605910449</v>
      </c>
      <c r="J211" s="152">
        <v>31.097124960031003</v>
      </c>
    </row>
    <row r="212" spans="1:10" x14ac:dyDescent="0.25">
      <c r="B212" s="34" t="s">
        <v>465</v>
      </c>
      <c r="C212" s="152">
        <v>3.4827357193440003</v>
      </c>
      <c r="D212" s="152">
        <v>0</v>
      </c>
      <c r="E212" s="152">
        <v>78.176990719069011</v>
      </c>
      <c r="F212" s="152">
        <v>12.442156730025001</v>
      </c>
      <c r="G212" s="152">
        <v>0</v>
      </c>
      <c r="H212" s="152">
        <v>0</v>
      </c>
      <c r="I212" s="152">
        <v>81.659726438413017</v>
      </c>
      <c r="J212" s="152">
        <v>12.442156730025001</v>
      </c>
    </row>
    <row r="213" spans="1:10" x14ac:dyDescent="0.25">
      <c r="B213" s="34" t="s">
        <v>31</v>
      </c>
      <c r="C213" s="152">
        <v>83.668263249277004</v>
      </c>
      <c r="D213" s="152">
        <v>14.279556385500001</v>
      </c>
      <c r="E213" s="152">
        <v>422.85754832855423</v>
      </c>
      <c r="F213" s="152">
        <v>31.101984189980001</v>
      </c>
      <c r="G213" s="152">
        <v>522.31152176695059</v>
      </c>
      <c r="H213" s="152">
        <v>9.3197823784259413</v>
      </c>
      <c r="I213" s="152">
        <v>1028.8373333447819</v>
      </c>
      <c r="J213" s="152">
        <v>54.701322953905944</v>
      </c>
    </row>
    <row r="214" spans="1:10" x14ac:dyDescent="0.25">
      <c r="B214" s="79" t="s">
        <v>877</v>
      </c>
    </row>
    <row r="215" spans="1:10" x14ac:dyDescent="0.25">
      <c r="B215" s="79" t="s">
        <v>631</v>
      </c>
    </row>
    <row r="218" spans="1:10" x14ac:dyDescent="0.25">
      <c r="A218" s="10" t="s">
        <v>467</v>
      </c>
      <c r="B218" s="32" t="s">
        <v>888</v>
      </c>
    </row>
    <row r="219" spans="1:10" x14ac:dyDescent="0.25">
      <c r="B219" s="35"/>
      <c r="C219" s="833">
        <v>2014</v>
      </c>
      <c r="D219" s="834"/>
      <c r="E219" s="833">
        <v>2015</v>
      </c>
      <c r="F219" s="834"/>
      <c r="G219" s="833">
        <v>2016</v>
      </c>
      <c r="H219" s="834"/>
      <c r="I219" s="833" t="s">
        <v>31</v>
      </c>
      <c r="J219" s="834"/>
    </row>
    <row r="220" spans="1:10" x14ac:dyDescent="0.25">
      <c r="B220" s="35"/>
      <c r="C220" s="297" t="s">
        <v>3</v>
      </c>
      <c r="D220" s="297" t="s">
        <v>94</v>
      </c>
      <c r="E220" s="297" t="s">
        <v>3</v>
      </c>
      <c r="F220" s="297" t="s">
        <v>94</v>
      </c>
      <c r="G220" s="297" t="s">
        <v>3</v>
      </c>
      <c r="H220" s="297" t="s">
        <v>94</v>
      </c>
      <c r="I220" s="297" t="s">
        <v>3</v>
      </c>
      <c r="J220" s="297" t="s">
        <v>94</v>
      </c>
    </row>
    <row r="221" spans="1:10" x14ac:dyDescent="0.25">
      <c r="B221" s="34" t="s">
        <v>463</v>
      </c>
      <c r="C221" s="152">
        <v>0</v>
      </c>
      <c r="D221" s="152">
        <v>0</v>
      </c>
      <c r="E221" s="152">
        <v>55</v>
      </c>
      <c r="F221" s="152">
        <v>2</v>
      </c>
      <c r="G221" s="152">
        <v>95</v>
      </c>
      <c r="H221" s="152">
        <v>1</v>
      </c>
      <c r="I221" s="152">
        <v>150</v>
      </c>
      <c r="J221" s="152">
        <v>3</v>
      </c>
    </row>
    <row r="222" spans="1:10" x14ac:dyDescent="0.25">
      <c r="B222" s="34" t="s">
        <v>464</v>
      </c>
      <c r="C222" s="152">
        <v>34</v>
      </c>
      <c r="D222" s="152">
        <v>6</v>
      </c>
      <c r="E222" s="152">
        <v>44</v>
      </c>
      <c r="F222" s="152">
        <v>6</v>
      </c>
      <c r="G222" s="152">
        <v>23</v>
      </c>
      <c r="H222" s="152">
        <v>3</v>
      </c>
      <c r="I222" s="152">
        <v>101</v>
      </c>
      <c r="J222" s="152">
        <v>15</v>
      </c>
    </row>
    <row r="223" spans="1:10" x14ac:dyDescent="0.25">
      <c r="B223" s="34" t="s">
        <v>465</v>
      </c>
      <c r="C223" s="152">
        <v>4</v>
      </c>
      <c r="D223" s="152">
        <v>0</v>
      </c>
      <c r="E223" s="152">
        <v>49</v>
      </c>
      <c r="F223" s="152">
        <v>7</v>
      </c>
      <c r="G223" s="152">
        <v>0</v>
      </c>
      <c r="H223" s="152">
        <v>0</v>
      </c>
      <c r="I223" s="152">
        <v>53</v>
      </c>
      <c r="J223" s="152">
        <v>7</v>
      </c>
    </row>
    <row r="224" spans="1:10" x14ac:dyDescent="0.25">
      <c r="B224" s="34" t="s">
        <v>31</v>
      </c>
      <c r="C224" s="152">
        <v>38</v>
      </c>
      <c r="D224" s="152">
        <v>6</v>
      </c>
      <c r="E224" s="152">
        <v>148</v>
      </c>
      <c r="F224" s="152">
        <v>15</v>
      </c>
      <c r="G224" s="152">
        <v>118</v>
      </c>
      <c r="H224" s="152">
        <v>4</v>
      </c>
      <c r="I224" s="152">
        <v>304</v>
      </c>
      <c r="J224" s="152">
        <v>25</v>
      </c>
    </row>
    <row r="225" spans="1:10" x14ac:dyDescent="0.25">
      <c r="B225" s="79" t="s">
        <v>877</v>
      </c>
    </row>
    <row r="226" spans="1:10" x14ac:dyDescent="0.25">
      <c r="B226" s="79" t="s">
        <v>631</v>
      </c>
    </row>
    <row r="229" spans="1:10" x14ac:dyDescent="0.25">
      <c r="A229" s="49" t="s">
        <v>469</v>
      </c>
      <c r="B229" s="49" t="s">
        <v>889</v>
      </c>
    </row>
    <row r="230" spans="1:10" x14ac:dyDescent="0.25">
      <c r="B230" s="77"/>
      <c r="C230" s="172">
        <v>2014</v>
      </c>
      <c r="D230" s="172">
        <v>2015</v>
      </c>
      <c r="E230" s="312">
        <v>2016</v>
      </c>
      <c r="F230" s="172" t="s">
        <v>31</v>
      </c>
    </row>
    <row r="231" spans="1:10" x14ac:dyDescent="0.25">
      <c r="B231" s="34" t="s">
        <v>463</v>
      </c>
      <c r="C231" s="174">
        <v>0</v>
      </c>
      <c r="D231" s="174">
        <v>17.303981502814381</v>
      </c>
      <c r="E231" s="174">
        <v>9.2456920603498798</v>
      </c>
      <c r="F231" s="174">
        <v>14.617885021992899</v>
      </c>
    </row>
    <row r="232" spans="1:10" x14ac:dyDescent="0.25">
      <c r="B232" s="34" t="s">
        <v>464</v>
      </c>
      <c r="C232" s="174">
        <v>17.539989243310334</v>
      </c>
      <c r="D232" s="174">
        <v>16.545925199191668</v>
      </c>
      <c r="E232" s="174">
        <v>20.408470092708502</v>
      </c>
      <c r="F232" s="174">
        <v>17.716059795542499</v>
      </c>
    </row>
    <row r="233" spans="1:10" x14ac:dyDescent="0.25">
      <c r="B233" s="34" t="s">
        <v>465</v>
      </c>
      <c r="C233" s="174">
        <v>0</v>
      </c>
      <c r="D233" s="174">
        <v>7.5075854731428562</v>
      </c>
      <c r="E233" s="174">
        <v>0</v>
      </c>
      <c r="F233" s="174">
        <v>7.5075854731428562</v>
      </c>
    </row>
    <row r="234" spans="1:10" x14ac:dyDescent="0.25">
      <c r="B234" s="34" t="s">
        <v>31</v>
      </c>
      <c r="C234" s="174">
        <v>17.539989243310334</v>
      </c>
      <c r="D234" s="174">
        <v>12.429107500851918</v>
      </c>
      <c r="E234" s="174">
        <v>17.617775584618848</v>
      </c>
      <c r="F234" s="174">
        <v>14.485906012444648</v>
      </c>
    </row>
    <row r="235" spans="1:10" x14ac:dyDescent="0.25">
      <c r="B235" s="79" t="s">
        <v>877</v>
      </c>
    </row>
    <row r="236" spans="1:10" x14ac:dyDescent="0.25">
      <c r="B236" s="79" t="s">
        <v>631</v>
      </c>
    </row>
    <row r="239" spans="1:10" x14ac:dyDescent="0.25">
      <c r="A239" s="10" t="s">
        <v>468</v>
      </c>
      <c r="B239" s="32" t="s">
        <v>890</v>
      </c>
    </row>
    <row r="240" spans="1:10" x14ac:dyDescent="0.25">
      <c r="B240" s="35"/>
      <c r="C240" s="833">
        <v>2014</v>
      </c>
      <c r="D240" s="834"/>
      <c r="E240" s="833">
        <v>2015</v>
      </c>
      <c r="F240" s="834"/>
      <c r="G240" s="833">
        <v>2016</v>
      </c>
      <c r="H240" s="834"/>
      <c r="I240" s="833" t="s">
        <v>31</v>
      </c>
      <c r="J240" s="834"/>
    </row>
    <row r="241" spans="1:10" x14ac:dyDescent="0.25">
      <c r="B241" s="35"/>
      <c r="C241" s="297" t="s">
        <v>436</v>
      </c>
      <c r="D241" s="297" t="s">
        <v>6</v>
      </c>
      <c r="E241" s="297" t="s">
        <v>436</v>
      </c>
      <c r="F241" s="297" t="s">
        <v>6</v>
      </c>
      <c r="G241" s="297" t="s">
        <v>436</v>
      </c>
      <c r="H241" s="297" t="s">
        <v>6</v>
      </c>
      <c r="I241" s="297" t="s">
        <v>436</v>
      </c>
      <c r="J241" s="297" t="s">
        <v>6</v>
      </c>
    </row>
    <row r="242" spans="1:10" x14ac:dyDescent="0.25">
      <c r="B242" s="34" t="s">
        <v>463</v>
      </c>
      <c r="C242" s="327">
        <v>0</v>
      </c>
      <c r="D242" s="327">
        <v>0</v>
      </c>
      <c r="E242" s="327">
        <v>3.6363636363636362E-2</v>
      </c>
      <c r="F242" s="327">
        <v>3.2418963591547979E-2</v>
      </c>
      <c r="G242" s="327">
        <v>1.0526315789473684E-2</v>
      </c>
      <c r="H242" s="327">
        <v>7.8577991733218954E-3</v>
      </c>
      <c r="I242" s="327">
        <v>0.02</v>
      </c>
      <c r="J242" s="327">
        <v>1.6073528142130096E-2</v>
      </c>
    </row>
    <row r="243" spans="1:10" x14ac:dyDescent="0.25">
      <c r="B243" s="34" t="s">
        <v>464</v>
      </c>
      <c r="C243" s="327">
        <v>0.17647058823529413</v>
      </c>
      <c r="D243" s="327">
        <v>0.17808146713469569</v>
      </c>
      <c r="E243" s="327">
        <v>0.13636363636363635</v>
      </c>
      <c r="F243" s="327">
        <v>9.9022486080221378E-2</v>
      </c>
      <c r="G243" s="327">
        <v>0.13043478260869565</v>
      </c>
      <c r="H243" s="327">
        <v>9.4545866062374279E-2</v>
      </c>
      <c r="I243" s="327">
        <v>0.14851485148514851</v>
      </c>
      <c r="J243" s="327">
        <v>0.12303934095507688</v>
      </c>
    </row>
    <row r="244" spans="1:10" x14ac:dyDescent="0.25">
      <c r="B244" s="34" t="s">
        <v>465</v>
      </c>
      <c r="C244" s="327">
        <v>0</v>
      </c>
      <c r="D244" s="327">
        <v>0</v>
      </c>
      <c r="E244" s="327">
        <v>0.14285714285714285</v>
      </c>
      <c r="F244" s="327">
        <v>0.1591536923534983</v>
      </c>
      <c r="G244" s="327">
        <v>0</v>
      </c>
      <c r="H244" s="327">
        <v>0</v>
      </c>
      <c r="I244" s="327">
        <v>0.13207547169811321</v>
      </c>
      <c r="J244" s="327">
        <v>0.15236588796814984</v>
      </c>
    </row>
    <row r="245" spans="1:10" x14ac:dyDescent="0.25">
      <c r="B245" s="34" t="s">
        <v>31</v>
      </c>
      <c r="C245" s="327">
        <v>0.15789473684210525</v>
      </c>
      <c r="D245" s="327">
        <v>0.17066873185781581</v>
      </c>
      <c r="E245" s="327">
        <v>0.10135135135135136</v>
      </c>
      <c r="F245" s="327">
        <v>7.355191911062732E-2</v>
      </c>
      <c r="G245" s="327">
        <v>3.3898305084745763E-2</v>
      </c>
      <c r="H245" s="327">
        <v>1.7843340592789605E-2</v>
      </c>
      <c r="I245" s="327">
        <v>8.2236842105263164E-2</v>
      </c>
      <c r="J245" s="327">
        <v>5.3168096822527093E-2</v>
      </c>
    </row>
    <row r="246" spans="1:10" x14ac:dyDescent="0.25">
      <c r="B246" s="79" t="s">
        <v>877</v>
      </c>
    </row>
    <row r="247" spans="1:10" x14ac:dyDescent="0.25">
      <c r="B247" s="79" t="s">
        <v>631</v>
      </c>
    </row>
    <row r="249" spans="1:10" x14ac:dyDescent="0.25">
      <c r="A249" s="49" t="s">
        <v>904</v>
      </c>
      <c r="B249" s="49" t="s">
        <v>896</v>
      </c>
    </row>
    <row r="250" spans="1:10" x14ac:dyDescent="0.25">
      <c r="B250" s="557"/>
      <c r="C250" s="559">
        <v>2014</v>
      </c>
      <c r="D250" s="559">
        <v>2015</v>
      </c>
      <c r="E250" s="559">
        <v>2016</v>
      </c>
      <c r="F250" s="559" t="s">
        <v>31</v>
      </c>
    </row>
    <row r="251" spans="1:10" x14ac:dyDescent="0.25">
      <c r="B251" s="557" t="s">
        <v>463</v>
      </c>
      <c r="C251" s="558">
        <v>0</v>
      </c>
      <c r="D251" s="558">
        <v>34.607963005628761</v>
      </c>
      <c r="E251" s="558">
        <v>9.2456920603498798</v>
      </c>
      <c r="F251" s="558">
        <v>43.853655065978643</v>
      </c>
    </row>
    <row r="252" spans="1:10" x14ac:dyDescent="0.25">
      <c r="B252" s="557" t="s">
        <v>464</v>
      </c>
      <c r="C252" s="558">
        <v>105.23993545986201</v>
      </c>
      <c r="D252" s="558">
        <v>99.275551195150001</v>
      </c>
      <c r="E252" s="558">
        <v>61.225410278125501</v>
      </c>
      <c r="F252" s="558">
        <v>265.74089693313749</v>
      </c>
    </row>
    <row r="253" spans="1:10" x14ac:dyDescent="0.25">
      <c r="B253" s="557" t="s">
        <v>465</v>
      </c>
      <c r="C253" s="558">
        <v>0</v>
      </c>
      <c r="D253" s="558">
        <v>52.553098311999996</v>
      </c>
      <c r="E253" s="558">
        <v>0</v>
      </c>
      <c r="F253" s="558">
        <v>52.553098311999996</v>
      </c>
    </row>
    <row r="254" spans="1:10" x14ac:dyDescent="0.25">
      <c r="B254" s="557" t="s">
        <v>31</v>
      </c>
      <c r="C254" s="558">
        <v>105.23993545986201</v>
      </c>
      <c r="D254" s="558">
        <v>186.43661251277877</v>
      </c>
      <c r="E254" s="558">
        <v>70.47110233847539</v>
      </c>
      <c r="F254" s="558">
        <v>362.14765031111619</v>
      </c>
    </row>
    <row r="255" spans="1:10" x14ac:dyDescent="0.25">
      <c r="B255" s="79" t="s">
        <v>877</v>
      </c>
    </row>
    <row r="256" spans="1:10" x14ac:dyDescent="0.25">
      <c r="B256" s="79" t="s">
        <v>631</v>
      </c>
    </row>
  </sheetData>
  <mergeCells count="49">
    <mergeCell ref="C7:D7"/>
    <mergeCell ref="E7:F7"/>
    <mergeCell ref="I7:J7"/>
    <mergeCell ref="C19:D19"/>
    <mergeCell ref="E19:F19"/>
    <mergeCell ref="I19:J19"/>
    <mergeCell ref="G7:H7"/>
    <mergeCell ref="G19:H19"/>
    <mergeCell ref="C80:D80"/>
    <mergeCell ref="E80:F80"/>
    <mergeCell ref="I80:J80"/>
    <mergeCell ref="C43:D43"/>
    <mergeCell ref="E43:F43"/>
    <mergeCell ref="I43:J43"/>
    <mergeCell ref="C66:D66"/>
    <mergeCell ref="E66:F66"/>
    <mergeCell ref="I66:J66"/>
    <mergeCell ref="G43:H43"/>
    <mergeCell ref="G66:H66"/>
    <mergeCell ref="G80:H80"/>
    <mergeCell ref="C107:D107"/>
    <mergeCell ref="E107:F107"/>
    <mergeCell ref="I107:J107"/>
    <mergeCell ref="C135:D135"/>
    <mergeCell ref="E135:F135"/>
    <mergeCell ref="I135:J135"/>
    <mergeCell ref="G107:H107"/>
    <mergeCell ref="G135:H135"/>
    <mergeCell ref="B26:J27"/>
    <mergeCell ref="C240:D240"/>
    <mergeCell ref="E240:F240"/>
    <mergeCell ref="I240:J240"/>
    <mergeCell ref="C208:D208"/>
    <mergeCell ref="E208:F208"/>
    <mergeCell ref="I208:J208"/>
    <mergeCell ref="C219:D219"/>
    <mergeCell ref="E219:F219"/>
    <mergeCell ref="I219:J219"/>
    <mergeCell ref="C150:D150"/>
    <mergeCell ref="E150:F150"/>
    <mergeCell ref="I150:J150"/>
    <mergeCell ref="C179:D179"/>
    <mergeCell ref="E179:F179"/>
    <mergeCell ref="I179:J179"/>
    <mergeCell ref="G150:H150"/>
    <mergeCell ref="G179:H179"/>
    <mergeCell ref="G208:H208"/>
    <mergeCell ref="G219:H219"/>
    <mergeCell ref="G240:H2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Q230"/>
  <sheetViews>
    <sheetView zoomScale="70" zoomScaleNormal="70" workbookViewId="0">
      <selection activeCell="B11" sqref="B11"/>
    </sheetView>
  </sheetViews>
  <sheetFormatPr defaultColWidth="9.140625" defaultRowHeight="15" x14ac:dyDescent="0.25"/>
  <cols>
    <col min="1" max="1" width="15.7109375" style="18" customWidth="1"/>
    <col min="2" max="2" width="37.5703125" style="18" customWidth="1"/>
    <col min="3" max="3" width="38.140625" style="18" bestFit="1" customWidth="1"/>
    <col min="4" max="4" width="39.7109375" style="18" bestFit="1" customWidth="1"/>
    <col min="5" max="5" width="36.42578125" style="18" bestFit="1" customWidth="1"/>
    <col min="6" max="6" width="22.7109375" style="18" customWidth="1"/>
    <col min="7" max="7" width="11.42578125" style="18" bestFit="1" customWidth="1"/>
    <col min="8" max="10" width="9.140625" style="18"/>
    <col min="11" max="13" width="25.7109375" style="18" customWidth="1"/>
    <col min="14" max="14" width="17.42578125" style="18" customWidth="1"/>
    <col min="15" max="15" width="7.28515625" style="18" customWidth="1"/>
    <col min="16" max="16384" width="9.140625" style="18"/>
  </cols>
  <sheetData>
    <row r="1" spans="1:7" ht="34.5" x14ac:dyDescent="0.45">
      <c r="A1" s="179" t="s">
        <v>0</v>
      </c>
    </row>
    <row r="4" spans="1:7" x14ac:dyDescent="0.25">
      <c r="A4" s="30" t="s">
        <v>1</v>
      </c>
      <c r="B4" s="32" t="s">
        <v>484</v>
      </c>
      <c r="C4" s="32"/>
      <c r="D4" s="32"/>
    </row>
    <row r="5" spans="1:7" x14ac:dyDescent="0.25">
      <c r="A5" s="30"/>
      <c r="B5" s="33"/>
      <c r="C5" s="176" t="s">
        <v>34</v>
      </c>
      <c r="D5" s="176" t="s">
        <v>640</v>
      </c>
      <c r="E5" s="176" t="s">
        <v>389</v>
      </c>
      <c r="F5" s="176" t="s">
        <v>373</v>
      </c>
    </row>
    <row r="6" spans="1:7" x14ac:dyDescent="0.25">
      <c r="A6" s="30"/>
      <c r="B6" s="34" t="s">
        <v>5</v>
      </c>
      <c r="C6" s="600">
        <v>1128</v>
      </c>
      <c r="D6" s="34">
        <v>9842</v>
      </c>
      <c r="E6" s="73">
        <v>7819.9445591600006</v>
      </c>
      <c r="F6" s="152">
        <v>8174.955039596186</v>
      </c>
    </row>
    <row r="7" spans="1:7" x14ac:dyDescent="0.25">
      <c r="A7" s="30"/>
      <c r="B7" s="34" t="s">
        <v>6</v>
      </c>
      <c r="C7" s="19">
        <v>381</v>
      </c>
      <c r="D7" s="34">
        <v>938</v>
      </c>
      <c r="E7" s="73">
        <v>1507.03595</v>
      </c>
      <c r="F7" s="152">
        <v>1131.7345823286105</v>
      </c>
    </row>
    <row r="8" spans="1:7" ht="15" customHeight="1" x14ac:dyDescent="0.25">
      <c r="B8" s="778" t="s">
        <v>916</v>
      </c>
      <c r="C8" s="592"/>
      <c r="D8" s="592"/>
      <c r="E8" s="592"/>
      <c r="F8" s="592"/>
      <c r="G8" s="301"/>
    </row>
    <row r="9" spans="1:7" x14ac:dyDescent="0.25">
      <c r="B9" s="18" t="s">
        <v>1063</v>
      </c>
      <c r="C9" s="593"/>
      <c r="D9" s="593"/>
      <c r="E9" s="593"/>
      <c r="F9" s="593"/>
    </row>
    <row r="10" spans="1:7" x14ac:dyDescent="0.25">
      <c r="B10" s="181"/>
      <c r="C10" s="181"/>
      <c r="D10" s="181"/>
      <c r="E10" s="181"/>
      <c r="F10" s="181"/>
    </row>
    <row r="12" spans="1:7" x14ac:dyDescent="0.25">
      <c r="A12" s="30" t="s">
        <v>4</v>
      </c>
      <c r="B12" s="32" t="s">
        <v>485</v>
      </c>
      <c r="C12" s="32"/>
      <c r="D12" s="32"/>
    </row>
    <row r="13" spans="1:7" x14ac:dyDescent="0.25">
      <c r="A13" s="30"/>
      <c r="B13" s="33"/>
      <c r="C13" s="176" t="s">
        <v>34</v>
      </c>
      <c r="D13" s="176" t="s">
        <v>640</v>
      </c>
      <c r="E13" s="176" t="s">
        <v>389</v>
      </c>
      <c r="F13" s="176" t="s">
        <v>373</v>
      </c>
    </row>
    <row r="14" spans="1:7" x14ac:dyDescent="0.25">
      <c r="A14" s="30"/>
      <c r="B14" s="34" t="s">
        <v>3</v>
      </c>
      <c r="C14" s="34">
        <v>39</v>
      </c>
      <c r="D14" s="156">
        <v>2780</v>
      </c>
      <c r="E14" s="573">
        <v>3091</v>
      </c>
      <c r="F14" s="575">
        <v>1955</v>
      </c>
    </row>
    <row r="15" spans="1:7" x14ac:dyDescent="0.25">
      <c r="A15" s="30"/>
      <c r="B15" s="34" t="s">
        <v>94</v>
      </c>
      <c r="C15" s="34">
        <v>6</v>
      </c>
      <c r="D15" s="34">
        <v>386</v>
      </c>
      <c r="E15" s="573">
        <v>824</v>
      </c>
      <c r="F15" s="575">
        <v>339</v>
      </c>
    </row>
    <row r="16" spans="1:7" x14ac:dyDescent="0.25">
      <c r="B16" s="18" t="s">
        <v>1064</v>
      </c>
      <c r="F16" s="165"/>
    </row>
    <row r="17" spans="1:16" x14ac:dyDescent="0.25">
      <c r="B17" s="18" t="s">
        <v>1063</v>
      </c>
      <c r="F17" s="165"/>
    </row>
    <row r="19" spans="1:16" x14ac:dyDescent="0.25">
      <c r="A19" s="30" t="s">
        <v>7</v>
      </c>
      <c r="B19" s="32" t="s">
        <v>486</v>
      </c>
      <c r="C19" s="32"/>
      <c r="D19" s="32"/>
      <c r="P19" s="27"/>
    </row>
    <row r="20" spans="1:16" x14ac:dyDescent="0.25">
      <c r="A20" s="30"/>
      <c r="B20" s="33"/>
      <c r="C20" s="176" t="s">
        <v>34</v>
      </c>
      <c r="D20" s="176" t="s">
        <v>640</v>
      </c>
      <c r="E20" s="176" t="s">
        <v>389</v>
      </c>
      <c r="F20" s="176" t="s">
        <v>373</v>
      </c>
      <c r="P20" s="27"/>
    </row>
    <row r="21" spans="1:16" x14ac:dyDescent="0.25">
      <c r="A21" s="30"/>
      <c r="B21" s="34" t="s">
        <v>374</v>
      </c>
      <c r="C21" s="336">
        <v>0.15384615384615385</v>
      </c>
      <c r="D21" s="334">
        <v>0.13900000000000001</v>
      </c>
      <c r="E21" s="336">
        <v>0.26658039469427369</v>
      </c>
      <c r="F21" s="334">
        <v>0.1734015345268542</v>
      </c>
      <c r="P21" s="27"/>
    </row>
    <row r="22" spans="1:16" x14ac:dyDescent="0.25">
      <c r="A22" s="30"/>
      <c r="B22" s="34" t="s">
        <v>375</v>
      </c>
      <c r="C22" s="601">
        <v>0.16</v>
      </c>
      <c r="D22" s="334">
        <v>9.5000000000000001E-2</v>
      </c>
      <c r="E22" s="336">
        <v>0.19271696091946233</v>
      </c>
      <c r="F22" s="334">
        <v>0.13843924239912569</v>
      </c>
      <c r="P22" s="27"/>
    </row>
    <row r="23" spans="1:16" x14ac:dyDescent="0.25">
      <c r="B23" s="779" t="s">
        <v>1065</v>
      </c>
      <c r="C23" s="779"/>
      <c r="D23" s="779"/>
      <c r="E23" s="779"/>
      <c r="P23" s="27"/>
    </row>
    <row r="24" spans="1:16" x14ac:dyDescent="0.25">
      <c r="B24" s="18" t="s">
        <v>1063</v>
      </c>
      <c r="P24" s="27"/>
    </row>
    <row r="25" spans="1:16" x14ac:dyDescent="0.25">
      <c r="P25" s="27"/>
    </row>
    <row r="26" spans="1:16" x14ac:dyDescent="0.25">
      <c r="A26" s="30" t="s">
        <v>8</v>
      </c>
      <c r="B26" s="32" t="s">
        <v>487</v>
      </c>
    </row>
    <row r="27" spans="1:16" x14ac:dyDescent="0.25">
      <c r="B27" s="26"/>
      <c r="C27" s="300" t="s">
        <v>908</v>
      </c>
      <c r="D27" s="180" t="s">
        <v>376</v>
      </c>
      <c r="E27" s="180" t="s">
        <v>375</v>
      </c>
    </row>
    <row r="28" spans="1:16" x14ac:dyDescent="0.25">
      <c r="B28" s="802" t="s">
        <v>34</v>
      </c>
      <c r="C28" s="19" t="s">
        <v>198</v>
      </c>
      <c r="D28" s="570" t="s">
        <v>698</v>
      </c>
      <c r="E28" s="566" t="s">
        <v>698</v>
      </c>
    </row>
    <row r="29" spans="1:16" x14ac:dyDescent="0.25">
      <c r="B29" s="803"/>
      <c r="C29" s="19" t="s">
        <v>199</v>
      </c>
      <c r="D29" s="571">
        <v>0.15384615384615385</v>
      </c>
      <c r="E29" s="601">
        <v>0.16</v>
      </c>
    </row>
    <row r="30" spans="1:16" x14ac:dyDescent="0.25">
      <c r="B30" s="803"/>
      <c r="C30" s="19" t="s">
        <v>200</v>
      </c>
      <c r="D30" s="570" t="s">
        <v>698</v>
      </c>
      <c r="E30" s="566" t="s">
        <v>698</v>
      </c>
    </row>
    <row r="31" spans="1:16" ht="12.95" customHeight="1" x14ac:dyDescent="0.25">
      <c r="B31" s="802" t="s">
        <v>640</v>
      </c>
      <c r="C31" s="26" t="s">
        <v>377</v>
      </c>
      <c r="D31" s="590">
        <v>0.11026033690658499</v>
      </c>
      <c r="E31" s="590">
        <v>0.10382189239332097</v>
      </c>
      <c r="F31" s="162"/>
      <c r="G31" s="162"/>
    </row>
    <row r="32" spans="1:16" ht="12.95" customHeight="1" x14ac:dyDescent="0.25">
      <c r="B32" s="803"/>
      <c r="C32" s="26" t="s">
        <v>296</v>
      </c>
      <c r="D32" s="590">
        <v>0.12755798090040929</v>
      </c>
      <c r="E32" s="590">
        <v>0.11267328855223667</v>
      </c>
      <c r="F32" s="162"/>
      <c r="G32" s="162"/>
    </row>
    <row r="33" spans="1:7" ht="12.95" customHeight="1" x14ac:dyDescent="0.25">
      <c r="B33" s="803"/>
      <c r="C33" s="26" t="s">
        <v>378</v>
      </c>
      <c r="D33" s="590">
        <v>9.8630136986301367E-2</v>
      </c>
      <c r="E33" s="590">
        <v>4.6764217830743707E-2</v>
      </c>
      <c r="F33" s="162"/>
      <c r="G33" s="162"/>
    </row>
    <row r="34" spans="1:7" ht="12.95" customHeight="1" x14ac:dyDescent="0.25">
      <c r="B34" s="804"/>
      <c r="C34" s="26" t="s">
        <v>27</v>
      </c>
      <c r="D34" s="590">
        <v>0.30743243243243246</v>
      </c>
      <c r="E34" s="590">
        <v>0.17565359477124179</v>
      </c>
      <c r="F34" s="162"/>
      <c r="G34" s="162"/>
    </row>
    <row r="35" spans="1:7" ht="12.95" customHeight="1" x14ac:dyDescent="0.25">
      <c r="B35" s="802" t="s">
        <v>389</v>
      </c>
      <c r="C35" s="26" t="s">
        <v>326</v>
      </c>
      <c r="D35" s="572">
        <v>0.13400000000000001</v>
      </c>
      <c r="E35" s="334">
        <v>0.14400000000000002</v>
      </c>
      <c r="F35" s="162"/>
      <c r="G35" s="162"/>
    </row>
    <row r="36" spans="1:7" ht="12.95" customHeight="1" x14ac:dyDescent="0.25">
      <c r="B36" s="803"/>
      <c r="C36" s="26" t="s">
        <v>103</v>
      </c>
      <c r="D36" s="572">
        <v>0.24986821296784398</v>
      </c>
      <c r="E36" s="334">
        <v>0.21646325656008469</v>
      </c>
      <c r="F36" s="162"/>
      <c r="G36" s="162"/>
    </row>
    <row r="37" spans="1:7" ht="12.95" customHeight="1" x14ac:dyDescent="0.25">
      <c r="B37" s="804"/>
      <c r="C37" s="26" t="s">
        <v>301</v>
      </c>
      <c r="D37" s="572">
        <v>0.30099857346647646</v>
      </c>
      <c r="E37" s="334">
        <v>0.40687988976089073</v>
      </c>
      <c r="F37" s="162"/>
      <c r="G37" s="162"/>
    </row>
    <row r="38" spans="1:7" ht="12.95" customHeight="1" x14ac:dyDescent="0.25">
      <c r="B38" s="802" t="s">
        <v>373</v>
      </c>
      <c r="C38" s="157" t="s">
        <v>356</v>
      </c>
      <c r="D38" s="576">
        <v>0.13522727272727272</v>
      </c>
      <c r="E38" s="576">
        <v>0.12326039189875333</v>
      </c>
      <c r="F38" s="162"/>
      <c r="G38" s="162"/>
    </row>
    <row r="39" spans="1:7" ht="12.95" customHeight="1" x14ac:dyDescent="0.25">
      <c r="B39" s="803"/>
      <c r="C39" s="157" t="s">
        <v>357</v>
      </c>
      <c r="D39" s="576">
        <v>0.17449664429530201</v>
      </c>
      <c r="E39" s="576">
        <v>0.13812210647894474</v>
      </c>
      <c r="F39" s="162"/>
      <c r="G39" s="162"/>
    </row>
    <row r="40" spans="1:7" ht="12.95" customHeight="1" x14ac:dyDescent="0.25">
      <c r="B40" s="803"/>
      <c r="C40" s="157" t="s">
        <v>358</v>
      </c>
      <c r="D40" s="576">
        <v>0.24961948249619481</v>
      </c>
      <c r="E40" s="576">
        <v>0.17351117805661351</v>
      </c>
      <c r="F40" s="162"/>
      <c r="G40" s="162"/>
    </row>
    <row r="41" spans="1:7" ht="12.95" customHeight="1" x14ac:dyDescent="0.25">
      <c r="B41" s="804"/>
      <c r="C41" s="157" t="s">
        <v>359</v>
      </c>
      <c r="D41" s="576">
        <v>3.3898305084745763E-2</v>
      </c>
      <c r="E41" s="576">
        <v>1.7843340592789605E-2</v>
      </c>
      <c r="F41" s="162"/>
      <c r="G41" s="162"/>
    </row>
    <row r="42" spans="1:7" ht="12.95" customHeight="1" x14ac:dyDescent="0.25">
      <c r="B42" s="778" t="s">
        <v>1066</v>
      </c>
      <c r="C42" s="778"/>
      <c r="D42" s="778"/>
      <c r="E42" s="778"/>
    </row>
    <row r="43" spans="1:7" ht="12.95" customHeight="1" x14ac:dyDescent="0.25">
      <c r="B43" s="18" t="s">
        <v>1063</v>
      </c>
    </row>
    <row r="44" spans="1:7" ht="12.95" customHeight="1" x14ac:dyDescent="0.25">
      <c r="B44" s="181"/>
      <c r="C44" s="181"/>
      <c r="D44" s="181"/>
      <c r="E44" s="181"/>
    </row>
    <row r="45" spans="1:7" ht="12.95" customHeight="1" x14ac:dyDescent="0.25"/>
    <row r="46" spans="1:7" x14ac:dyDescent="0.25">
      <c r="A46" s="146" t="s">
        <v>379</v>
      </c>
      <c r="B46" s="146" t="s">
        <v>488</v>
      </c>
    </row>
    <row r="47" spans="1:7" x14ac:dyDescent="0.25">
      <c r="B47" s="33"/>
      <c r="C47" s="300" t="s">
        <v>34</v>
      </c>
      <c r="D47" s="176" t="s">
        <v>640</v>
      </c>
      <c r="E47" s="176" t="s">
        <v>389</v>
      </c>
      <c r="F47" s="176" t="s">
        <v>373</v>
      </c>
    </row>
    <row r="48" spans="1:7" x14ac:dyDescent="0.25">
      <c r="B48" s="34" t="s">
        <v>9</v>
      </c>
      <c r="C48" s="310">
        <v>27.9</v>
      </c>
      <c r="D48" s="158">
        <v>2.4</v>
      </c>
      <c r="E48" s="36">
        <v>1.8289271237864078</v>
      </c>
      <c r="F48" s="554">
        <v>33.61519101836425</v>
      </c>
    </row>
    <row r="49" spans="1:17" x14ac:dyDescent="0.25">
      <c r="B49" s="18" t="s">
        <v>917</v>
      </c>
    </row>
    <row r="50" spans="1:17" x14ac:dyDescent="0.25">
      <c r="B50" s="18" t="s">
        <v>1063</v>
      </c>
    </row>
    <row r="52" spans="1:17" x14ac:dyDescent="0.25">
      <c r="A52" s="146" t="s">
        <v>380</v>
      </c>
      <c r="B52" s="146" t="s">
        <v>489</v>
      </c>
      <c r="H52" s="165"/>
      <c r="I52" s="165"/>
      <c r="J52" s="165"/>
      <c r="K52" s="165"/>
      <c r="L52" s="165"/>
      <c r="M52" s="165"/>
      <c r="N52" s="165"/>
      <c r="O52" s="165"/>
      <c r="P52" s="165"/>
      <c r="Q52" s="165"/>
    </row>
    <row r="53" spans="1:17" x14ac:dyDescent="0.25">
      <c r="B53" s="26"/>
      <c r="C53" s="300" t="s">
        <v>908</v>
      </c>
      <c r="D53" s="180" t="s">
        <v>9</v>
      </c>
      <c r="F53" s="165"/>
      <c r="G53" s="165"/>
      <c r="H53" s="165"/>
      <c r="I53" s="165"/>
      <c r="J53" s="165"/>
      <c r="K53" s="165"/>
      <c r="L53" s="165"/>
      <c r="M53" s="165"/>
      <c r="N53" s="165"/>
      <c r="O53" s="165"/>
      <c r="P53" s="165"/>
      <c r="Q53" s="165"/>
    </row>
    <row r="54" spans="1:17" x14ac:dyDescent="0.25">
      <c r="B54" s="802" t="s">
        <v>34</v>
      </c>
      <c r="C54" s="19" t="s">
        <v>198</v>
      </c>
      <c r="D54" s="566" t="s">
        <v>698</v>
      </c>
      <c r="F54" s="165"/>
      <c r="G54" s="165"/>
      <c r="H54" s="165"/>
      <c r="I54" s="165"/>
      <c r="J54" s="165"/>
      <c r="K54" s="165"/>
      <c r="L54" s="165"/>
      <c r="M54" s="165"/>
      <c r="N54" s="165"/>
      <c r="O54" s="165"/>
      <c r="P54" s="165"/>
      <c r="Q54" s="165"/>
    </row>
    <row r="55" spans="1:17" x14ac:dyDescent="0.25">
      <c r="B55" s="803"/>
      <c r="C55" s="19" t="s">
        <v>199</v>
      </c>
      <c r="D55" s="567">
        <v>27.9</v>
      </c>
      <c r="F55" s="165"/>
      <c r="G55" s="165"/>
      <c r="H55" s="165"/>
      <c r="I55" s="165"/>
      <c r="J55" s="165"/>
      <c r="K55" s="165"/>
      <c r="L55" s="165"/>
      <c r="M55" s="165"/>
      <c r="N55" s="165"/>
      <c r="O55" s="165"/>
      <c r="P55" s="165"/>
      <c r="Q55" s="165"/>
    </row>
    <row r="56" spans="1:17" x14ac:dyDescent="0.25">
      <c r="B56" s="803"/>
      <c r="C56" s="19" t="s">
        <v>200</v>
      </c>
      <c r="D56" s="566" t="s">
        <v>698</v>
      </c>
      <c r="F56" s="165"/>
      <c r="G56" s="165"/>
      <c r="H56" s="165"/>
      <c r="I56" s="165"/>
      <c r="J56" s="165"/>
      <c r="K56" s="165"/>
      <c r="L56" s="165"/>
      <c r="M56" s="165"/>
      <c r="N56" s="165"/>
      <c r="O56" s="165"/>
      <c r="P56" s="165"/>
      <c r="Q56" s="165"/>
    </row>
    <row r="57" spans="1:17" x14ac:dyDescent="0.25">
      <c r="B57" s="802" t="s">
        <v>640</v>
      </c>
      <c r="C57" s="26" t="s">
        <v>377</v>
      </c>
      <c r="D57" s="163">
        <v>1.9430555555555555</v>
      </c>
      <c r="F57" s="32"/>
      <c r="G57" s="171"/>
      <c r="H57" s="165"/>
      <c r="I57" s="165"/>
      <c r="J57" s="165"/>
      <c r="K57" s="165"/>
      <c r="L57" s="165"/>
      <c r="M57" s="165"/>
      <c r="N57" s="165"/>
      <c r="O57" s="165"/>
      <c r="P57" s="165"/>
      <c r="Q57" s="165"/>
    </row>
    <row r="58" spans="1:17" x14ac:dyDescent="0.25">
      <c r="B58" s="803"/>
      <c r="C58" s="26" t="s">
        <v>296</v>
      </c>
      <c r="D58" s="163">
        <v>3.372727272727273</v>
      </c>
      <c r="F58" s="32"/>
      <c r="G58" s="171"/>
      <c r="H58" s="165"/>
      <c r="I58" s="165"/>
      <c r="J58" s="166"/>
      <c r="K58" s="166"/>
      <c r="L58" s="166"/>
      <c r="M58" s="166"/>
      <c r="N58" s="165"/>
      <c r="O58" s="165"/>
      <c r="P58" s="165"/>
      <c r="Q58" s="165"/>
    </row>
    <row r="59" spans="1:17" x14ac:dyDescent="0.25">
      <c r="B59" s="803"/>
      <c r="C59" s="26" t="s">
        <v>378</v>
      </c>
      <c r="D59" s="163">
        <v>3.4444444444444446</v>
      </c>
      <c r="F59" s="32"/>
      <c r="G59" s="171"/>
      <c r="H59" s="165"/>
      <c r="I59" s="165"/>
      <c r="J59" s="166"/>
      <c r="K59" s="166"/>
      <c r="L59" s="166"/>
      <c r="M59" s="166"/>
      <c r="N59" s="165"/>
      <c r="O59" s="165"/>
      <c r="P59" s="165"/>
      <c r="Q59" s="165"/>
    </row>
    <row r="60" spans="1:17" x14ac:dyDescent="0.25">
      <c r="B60" s="804"/>
      <c r="C60" s="26" t="s">
        <v>27</v>
      </c>
      <c r="D60" s="163">
        <v>0.47252747252747251</v>
      </c>
      <c r="F60" s="32"/>
      <c r="G60" s="171"/>
      <c r="H60" s="165"/>
      <c r="I60" s="165"/>
      <c r="J60" s="165"/>
      <c r="K60" s="165"/>
      <c r="L60" s="165"/>
      <c r="M60" s="165"/>
      <c r="N60" s="165"/>
      <c r="O60" s="165"/>
      <c r="P60" s="165"/>
      <c r="Q60" s="165"/>
    </row>
    <row r="61" spans="1:17" x14ac:dyDescent="0.25">
      <c r="B61" s="802" t="s">
        <v>2</v>
      </c>
      <c r="C61" s="26" t="s">
        <v>326</v>
      </c>
      <c r="D61" s="310">
        <v>13.2</v>
      </c>
      <c r="F61" s="165"/>
      <c r="G61" s="165"/>
      <c r="H61" s="165"/>
      <c r="I61" s="165"/>
      <c r="J61" s="165"/>
      <c r="K61" s="165"/>
      <c r="L61" s="165"/>
      <c r="M61" s="165"/>
      <c r="N61" s="165"/>
      <c r="O61" s="165"/>
      <c r="P61" s="165"/>
      <c r="Q61" s="165"/>
    </row>
    <row r="62" spans="1:17" x14ac:dyDescent="0.25">
      <c r="B62" s="803"/>
      <c r="C62" s="26" t="s">
        <v>103</v>
      </c>
      <c r="D62" s="36">
        <v>0.59632306999999996</v>
      </c>
      <c r="F62" s="165"/>
      <c r="G62" s="165"/>
      <c r="H62" s="165"/>
      <c r="I62" s="167"/>
      <c r="J62" s="32"/>
      <c r="K62" s="165"/>
      <c r="L62" s="165"/>
      <c r="M62" s="165"/>
      <c r="N62" s="165"/>
      <c r="O62" s="165"/>
      <c r="P62" s="165"/>
      <c r="Q62" s="165"/>
    </row>
    <row r="63" spans="1:17" x14ac:dyDescent="0.25">
      <c r="B63" s="804"/>
      <c r="C63" s="26" t="s">
        <v>301</v>
      </c>
      <c r="D63" s="36">
        <v>0.85261055924170615</v>
      </c>
      <c r="H63" s="165"/>
      <c r="I63" s="16"/>
      <c r="J63" s="32"/>
      <c r="K63" s="165"/>
      <c r="L63" s="165"/>
      <c r="M63" s="165"/>
      <c r="N63" s="165"/>
      <c r="O63" s="165"/>
      <c r="P63" s="165"/>
      <c r="Q63" s="165"/>
    </row>
    <row r="64" spans="1:17" x14ac:dyDescent="0.25">
      <c r="B64" s="802" t="s">
        <v>373</v>
      </c>
      <c r="C64" s="157" t="s">
        <v>356</v>
      </c>
      <c r="D64" s="574">
        <v>20.019849884491396</v>
      </c>
      <c r="H64" s="165"/>
      <c r="I64" s="16"/>
      <c r="J64" s="31"/>
      <c r="K64" s="165"/>
      <c r="L64" s="165"/>
      <c r="M64" s="165"/>
      <c r="N64" s="165"/>
      <c r="O64" s="165"/>
      <c r="P64" s="165"/>
      <c r="Q64" s="165"/>
    </row>
    <row r="65" spans="1:17" ht="12.95" customHeight="1" x14ac:dyDescent="0.25">
      <c r="B65" s="803"/>
      <c r="C65" s="157" t="s">
        <v>357</v>
      </c>
      <c r="D65" s="574">
        <v>37.391498381830907</v>
      </c>
      <c r="H65" s="165"/>
      <c r="I65" s="16"/>
      <c r="J65" s="31"/>
      <c r="K65" s="165"/>
      <c r="L65" s="165"/>
      <c r="M65" s="165"/>
      <c r="N65" s="165"/>
      <c r="O65" s="165"/>
      <c r="P65" s="165"/>
      <c r="Q65" s="165"/>
    </row>
    <row r="66" spans="1:17" ht="12.95" customHeight="1" x14ac:dyDescent="0.25">
      <c r="B66" s="803"/>
      <c r="C66" s="157" t="s">
        <v>358</v>
      </c>
      <c r="D66" s="574">
        <v>42.67291829742269</v>
      </c>
      <c r="H66" s="165"/>
      <c r="I66" s="16"/>
      <c r="J66" s="31"/>
      <c r="K66" s="165"/>
      <c r="L66" s="165"/>
      <c r="M66" s="165"/>
      <c r="N66" s="165"/>
      <c r="O66" s="165"/>
      <c r="P66" s="165"/>
      <c r="Q66" s="165"/>
    </row>
    <row r="67" spans="1:17" x14ac:dyDescent="0.25">
      <c r="B67" s="804"/>
      <c r="C67" s="157" t="s">
        <v>359</v>
      </c>
      <c r="D67" s="574">
        <v>17.617775584618848</v>
      </c>
      <c r="H67" s="165"/>
      <c r="I67" s="16"/>
      <c r="J67" s="31"/>
      <c r="K67" s="165"/>
      <c r="L67" s="165"/>
      <c r="M67" s="165"/>
      <c r="N67" s="165"/>
      <c r="O67" s="165"/>
      <c r="P67" s="165"/>
      <c r="Q67" s="165"/>
    </row>
    <row r="68" spans="1:17" x14ac:dyDescent="0.25">
      <c r="B68" s="18" t="s">
        <v>918</v>
      </c>
      <c r="H68" s="165"/>
      <c r="I68" s="16"/>
      <c r="J68" s="31"/>
      <c r="K68" s="165"/>
      <c r="L68" s="165"/>
      <c r="M68" s="165"/>
      <c r="N68" s="165"/>
      <c r="O68" s="165"/>
      <c r="P68" s="165"/>
      <c r="Q68" s="165"/>
    </row>
    <row r="69" spans="1:17" x14ac:dyDescent="0.25">
      <c r="B69" s="18" t="s">
        <v>1063</v>
      </c>
      <c r="H69" s="165"/>
      <c r="I69" s="16"/>
      <c r="J69" s="31"/>
      <c r="K69" s="165"/>
      <c r="L69" s="165"/>
      <c r="M69" s="165"/>
      <c r="N69" s="165"/>
      <c r="O69" s="165"/>
      <c r="P69" s="165"/>
      <c r="Q69" s="165"/>
    </row>
    <row r="70" spans="1:17" ht="12.95" customHeight="1" x14ac:dyDescent="0.25">
      <c r="H70" s="165"/>
      <c r="I70" s="16"/>
      <c r="J70" s="16"/>
      <c r="K70" s="165"/>
      <c r="L70" s="165"/>
      <c r="M70" s="165"/>
      <c r="N70" s="165"/>
      <c r="O70" s="165"/>
      <c r="P70" s="165"/>
      <c r="Q70" s="165"/>
    </row>
    <row r="71" spans="1:17" ht="12.95" customHeight="1" x14ac:dyDescent="0.25">
      <c r="A71" s="30" t="s">
        <v>10</v>
      </c>
      <c r="B71" s="32" t="s">
        <v>909</v>
      </c>
      <c r="C71" s="32"/>
      <c r="D71" s="32"/>
      <c r="H71" s="165"/>
      <c r="I71" s="16"/>
      <c r="J71" s="16"/>
      <c r="K71" s="165"/>
      <c r="L71" s="165"/>
      <c r="M71" s="165"/>
      <c r="N71" s="165"/>
      <c r="O71" s="165"/>
      <c r="P71" s="165"/>
      <c r="Q71" s="165"/>
    </row>
    <row r="72" spans="1:17" ht="12.95" customHeight="1" x14ac:dyDescent="0.25">
      <c r="A72" s="30"/>
      <c r="B72" s="33"/>
      <c r="C72" s="300" t="s">
        <v>34</v>
      </c>
      <c r="D72" s="176" t="s">
        <v>640</v>
      </c>
      <c r="E72" s="176" t="s">
        <v>389</v>
      </c>
      <c r="F72" s="176" t="s">
        <v>373</v>
      </c>
      <c r="H72" s="165"/>
      <c r="I72" s="165"/>
      <c r="J72" s="16"/>
      <c r="K72" s="165"/>
      <c r="L72" s="165"/>
      <c r="M72" s="165"/>
      <c r="N72" s="165"/>
      <c r="O72" s="165"/>
      <c r="P72" s="165"/>
      <c r="Q72" s="165"/>
    </row>
    <row r="73" spans="1:17" ht="12.95" customHeight="1" x14ac:dyDescent="0.25">
      <c r="A73" s="30"/>
      <c r="B73" s="34" t="s">
        <v>11</v>
      </c>
      <c r="C73" s="596">
        <v>0</v>
      </c>
      <c r="D73" s="666">
        <v>0.23834196891191708</v>
      </c>
      <c r="E73" s="568">
        <v>0.57789613848202392</v>
      </c>
      <c r="F73" s="589">
        <v>0.19174041297935104</v>
      </c>
      <c r="G73" s="29"/>
      <c r="H73" s="168"/>
      <c r="I73" s="169"/>
      <c r="J73" s="169"/>
      <c r="K73" s="165"/>
      <c r="L73" s="165"/>
      <c r="M73" s="165"/>
      <c r="N73" s="165"/>
      <c r="O73" s="165"/>
      <c r="P73" s="165"/>
      <c r="Q73" s="165"/>
    </row>
    <row r="74" spans="1:17" ht="12.95" customHeight="1" x14ac:dyDescent="0.25">
      <c r="A74" s="30"/>
      <c r="B74" s="34" t="s">
        <v>12</v>
      </c>
      <c r="C74" s="596">
        <v>0</v>
      </c>
      <c r="D74" s="666">
        <v>0.59067357512953367</v>
      </c>
      <c r="E74" s="569">
        <v>0.34221038615179761</v>
      </c>
      <c r="F74" s="336">
        <v>0.61651917404129797</v>
      </c>
      <c r="G74" s="29"/>
      <c r="H74" s="29"/>
    </row>
    <row r="75" spans="1:17" ht="12.95" customHeight="1" x14ac:dyDescent="0.25">
      <c r="B75" s="34" t="s">
        <v>13</v>
      </c>
      <c r="C75" s="596">
        <v>0</v>
      </c>
      <c r="D75" s="666">
        <v>0.17098445595854922</v>
      </c>
      <c r="E75" s="569">
        <v>7.1904127829560585E-2</v>
      </c>
      <c r="F75" s="589">
        <v>0.17994100294985249</v>
      </c>
      <c r="G75" s="29"/>
      <c r="H75" s="29"/>
    </row>
    <row r="76" spans="1:17" ht="12.95" customHeight="1" x14ac:dyDescent="0.25">
      <c r="B76" s="34" t="s">
        <v>14</v>
      </c>
      <c r="C76" s="596">
        <v>1</v>
      </c>
      <c r="D76" s="34">
        <v>0</v>
      </c>
      <c r="E76" s="698">
        <v>1.8117114202523456E-2</v>
      </c>
      <c r="F76" s="336">
        <v>1.1799410029498525E-2</v>
      </c>
      <c r="G76" s="29"/>
      <c r="H76" s="29"/>
    </row>
    <row r="77" spans="1:17" ht="12.95" customHeight="1" x14ac:dyDescent="0.25">
      <c r="B77" s="592" t="s">
        <v>1067</v>
      </c>
      <c r="C77" s="592"/>
      <c r="D77" s="592"/>
      <c r="E77" s="592"/>
    </row>
    <row r="78" spans="1:17" ht="12.95" customHeight="1" x14ac:dyDescent="0.25">
      <c r="B78" s="18" t="s">
        <v>1063</v>
      </c>
      <c r="C78" s="593"/>
      <c r="D78" s="593"/>
      <c r="E78" s="593"/>
    </row>
    <row r="79" spans="1:17" ht="12.95" customHeight="1" x14ac:dyDescent="0.25"/>
    <row r="80" spans="1:17" ht="12.95" customHeight="1" x14ac:dyDescent="0.25">
      <c r="A80" s="30"/>
    </row>
    <row r="81" spans="1:1" ht="12.95" customHeight="1" x14ac:dyDescent="0.25"/>
    <row r="82" spans="1:1" ht="12.95" customHeight="1" x14ac:dyDescent="0.25"/>
    <row r="83" spans="1:1" ht="12.95" customHeight="1" x14ac:dyDescent="0.25"/>
    <row r="84" spans="1:1" ht="12.95" customHeight="1" x14ac:dyDescent="0.25"/>
    <row r="92" spans="1:1" x14ac:dyDescent="0.25">
      <c r="A92" s="30"/>
    </row>
    <row r="98" spans="1:1" x14ac:dyDescent="0.25">
      <c r="A98" s="30"/>
    </row>
    <row r="106" spans="1:1" x14ac:dyDescent="0.25">
      <c r="A106" s="30"/>
    </row>
    <row r="112" spans="1:1" x14ac:dyDescent="0.25">
      <c r="A112" s="30"/>
    </row>
    <row r="118" spans="1:1" x14ac:dyDescent="0.25">
      <c r="A118" s="30"/>
    </row>
    <row r="127" spans="1:1" x14ac:dyDescent="0.25">
      <c r="A127" s="30"/>
    </row>
    <row r="136" spans="1:1" x14ac:dyDescent="0.25">
      <c r="A136" s="30"/>
    </row>
    <row r="143" spans="1:1" x14ac:dyDescent="0.25">
      <c r="A143" s="30"/>
    </row>
    <row r="147" spans="1:1" x14ac:dyDescent="0.25">
      <c r="A147" s="178"/>
    </row>
    <row r="148" spans="1:1" x14ac:dyDescent="0.25">
      <c r="A148" s="10"/>
    </row>
    <row r="149" spans="1:1" x14ac:dyDescent="0.25">
      <c r="A149" s="104"/>
    </row>
    <row r="150" spans="1:1" x14ac:dyDescent="0.25">
      <c r="A150" s="10"/>
    </row>
    <row r="151" spans="1:1" x14ac:dyDescent="0.25">
      <c r="A151"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sheetData>
  <mergeCells count="8">
    <mergeCell ref="B64:B67"/>
    <mergeCell ref="B38:B41"/>
    <mergeCell ref="B35:B37"/>
    <mergeCell ref="B28:B30"/>
    <mergeCell ref="B54:B56"/>
    <mergeCell ref="B31:B34"/>
    <mergeCell ref="B57:B60"/>
    <mergeCell ref="B61:B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6"/>
  <sheetViews>
    <sheetView zoomScale="70" zoomScaleNormal="70" workbookViewId="0">
      <selection activeCell="J19" sqref="J19"/>
    </sheetView>
  </sheetViews>
  <sheetFormatPr defaultColWidth="9.140625" defaultRowHeight="15" x14ac:dyDescent="0.25"/>
  <cols>
    <col min="1" max="1" width="12.42578125" style="18" customWidth="1"/>
    <col min="2" max="2" width="61.5703125" style="18" customWidth="1"/>
    <col min="3" max="13" width="10" style="18" customWidth="1"/>
    <col min="14" max="16384" width="9.140625" style="18"/>
  </cols>
  <sheetData>
    <row r="1" spans="1:23" ht="34.5" x14ac:dyDescent="0.45">
      <c r="A1" s="179" t="s">
        <v>32</v>
      </c>
    </row>
    <row r="4" spans="1:23" x14ac:dyDescent="0.25">
      <c r="A4" s="13" t="s">
        <v>28</v>
      </c>
      <c r="B4" s="14" t="s">
        <v>634</v>
      </c>
      <c r="C4" s="15"/>
      <c r="D4" s="15"/>
      <c r="E4" s="16"/>
    </row>
    <row r="5" spans="1:23" x14ac:dyDescent="0.25">
      <c r="A5" s="16"/>
      <c r="B5" s="19"/>
      <c r="C5" s="20">
        <v>2008</v>
      </c>
      <c r="D5" s="20">
        <v>2009</v>
      </c>
      <c r="E5" s="20">
        <v>2010</v>
      </c>
      <c r="F5" s="20">
        <v>2011</v>
      </c>
      <c r="G5" s="20">
        <v>2012</v>
      </c>
      <c r="H5" s="20">
        <v>2013</v>
      </c>
      <c r="I5" s="20">
        <v>2014</v>
      </c>
      <c r="J5" s="20">
        <v>2015</v>
      </c>
    </row>
    <row r="6" spans="1:23" x14ac:dyDescent="0.25">
      <c r="A6" s="16"/>
      <c r="B6" s="19" t="s">
        <v>29</v>
      </c>
      <c r="C6" s="321">
        <v>1.89</v>
      </c>
      <c r="D6" s="321">
        <v>2.13</v>
      </c>
      <c r="E6" s="321">
        <v>1.96</v>
      </c>
      <c r="F6" s="321">
        <v>1.96</v>
      </c>
      <c r="G6" s="321">
        <v>1.95</v>
      </c>
      <c r="H6" s="321">
        <v>1.88</v>
      </c>
      <c r="I6" s="321">
        <v>1.86</v>
      </c>
      <c r="J6" s="321">
        <v>1.89</v>
      </c>
    </row>
    <row r="7" spans="1:23" x14ac:dyDescent="0.25">
      <c r="A7" s="16"/>
      <c r="B7" s="19" t="s">
        <v>30</v>
      </c>
      <c r="C7" s="321">
        <v>0.82</v>
      </c>
      <c r="D7" s="321">
        <v>0.92</v>
      </c>
      <c r="E7" s="321">
        <v>0.96</v>
      </c>
      <c r="F7" s="321">
        <v>0.98</v>
      </c>
      <c r="G7" s="321">
        <v>1.03</v>
      </c>
      <c r="H7" s="321">
        <v>1.0900000000000001</v>
      </c>
      <c r="I7" s="321">
        <v>1.06</v>
      </c>
      <c r="J7" s="321">
        <v>1.07</v>
      </c>
      <c r="L7" s="15"/>
      <c r="M7" s="15"/>
      <c r="N7" s="15"/>
      <c r="O7" s="15"/>
      <c r="P7" s="15"/>
      <c r="Q7" s="15"/>
      <c r="R7" s="15"/>
      <c r="S7" s="15"/>
      <c r="T7" s="15"/>
      <c r="V7" s="15"/>
      <c r="W7" s="15"/>
    </row>
    <row r="8" spans="1:23" x14ac:dyDescent="0.25">
      <c r="B8" s="19" t="s">
        <v>31</v>
      </c>
      <c r="C8" s="321">
        <v>2.71</v>
      </c>
      <c r="D8" s="321">
        <v>3.06</v>
      </c>
      <c r="E8" s="321">
        <v>2.92</v>
      </c>
      <c r="F8" s="321">
        <v>2.94</v>
      </c>
      <c r="G8" s="321">
        <v>2.98</v>
      </c>
      <c r="H8" s="321">
        <v>2.97</v>
      </c>
      <c r="I8" s="321">
        <v>2.92</v>
      </c>
      <c r="J8" s="321">
        <v>2.96</v>
      </c>
    </row>
    <row r="9" spans="1:23" ht="15" customHeight="1" x14ac:dyDescent="0.25">
      <c r="B9" s="780" t="s">
        <v>635</v>
      </c>
      <c r="C9" s="319"/>
      <c r="D9" s="319"/>
      <c r="E9" s="319"/>
      <c r="F9" s="319"/>
      <c r="G9" s="319"/>
      <c r="H9" s="319"/>
      <c r="I9" s="319"/>
      <c r="J9" s="319"/>
      <c r="K9" s="319"/>
      <c r="L9" s="319"/>
      <c r="M9" s="319"/>
    </row>
    <row r="10" spans="1:23" x14ac:dyDescent="0.25">
      <c r="B10" s="780" t="s">
        <v>636</v>
      </c>
      <c r="C10" s="319"/>
      <c r="D10" s="319"/>
      <c r="E10" s="319"/>
      <c r="F10" s="319"/>
      <c r="G10" s="319"/>
      <c r="H10" s="319"/>
      <c r="I10" s="319"/>
      <c r="J10" s="319"/>
      <c r="K10" s="319"/>
      <c r="L10" s="319"/>
      <c r="M10" s="319"/>
    </row>
    <row r="11" spans="1:23" ht="15.75" x14ac:dyDescent="0.25">
      <c r="B11" s="320"/>
      <c r="C11" s="319"/>
      <c r="D11" s="319"/>
      <c r="E11" s="319"/>
      <c r="F11" s="319"/>
      <c r="G11" s="319"/>
      <c r="H11" s="319"/>
      <c r="I11" s="319"/>
      <c r="J11" s="319"/>
      <c r="K11" s="319"/>
      <c r="L11" s="319"/>
      <c r="M11" s="319"/>
    </row>
    <row r="12" spans="1:23" ht="15.75" x14ac:dyDescent="0.25">
      <c r="B12" s="320"/>
      <c r="C12" s="319"/>
      <c r="D12" s="319"/>
      <c r="E12" s="319"/>
      <c r="F12" s="319"/>
      <c r="G12" s="319"/>
      <c r="H12" s="319"/>
      <c r="I12" s="319"/>
      <c r="J12" s="319"/>
      <c r="K12" s="319"/>
      <c r="L12" s="319"/>
      <c r="M12" s="319"/>
    </row>
    <row r="13" spans="1:23" ht="15.75" x14ac:dyDescent="0.25">
      <c r="A13" s="146" t="s">
        <v>652</v>
      </c>
      <c r="B13" s="324" t="s">
        <v>653</v>
      </c>
      <c r="C13" s="319"/>
      <c r="D13" s="319"/>
      <c r="E13" s="319"/>
      <c r="F13" s="319"/>
      <c r="G13" s="319"/>
      <c r="H13" s="319"/>
      <c r="I13" s="319"/>
      <c r="J13" s="319"/>
      <c r="K13" s="319"/>
      <c r="L13" s="319"/>
      <c r="M13" s="319"/>
    </row>
    <row r="14" spans="1:23" x14ac:dyDescent="0.25">
      <c r="B14" s="460" t="s">
        <v>637</v>
      </c>
      <c r="C14" s="461">
        <v>2016</v>
      </c>
      <c r="D14" s="319"/>
      <c r="E14" s="319"/>
      <c r="F14" s="319"/>
      <c r="G14" s="319"/>
      <c r="H14" s="319"/>
      <c r="I14" s="319"/>
      <c r="J14" s="319"/>
      <c r="K14" s="319"/>
      <c r="L14" s="319"/>
      <c r="M14" s="319"/>
    </row>
    <row r="15" spans="1:23" x14ac:dyDescent="0.25">
      <c r="B15" s="460" t="s">
        <v>381</v>
      </c>
      <c r="C15" s="462">
        <v>15385.9</v>
      </c>
      <c r="D15" s="319"/>
      <c r="E15" s="319"/>
      <c r="F15" s="319"/>
      <c r="G15" s="319"/>
      <c r="H15" s="319"/>
      <c r="I15" s="319"/>
      <c r="J15" s="319"/>
      <c r="K15" s="319"/>
      <c r="L15" s="319"/>
      <c r="M15" s="319"/>
    </row>
    <row r="16" spans="1:23" x14ac:dyDescent="0.25">
      <c r="B16" s="463" t="s">
        <v>638</v>
      </c>
      <c r="C16" s="464">
        <v>8526</v>
      </c>
      <c r="D16" s="319"/>
      <c r="E16" s="319"/>
      <c r="F16" s="319"/>
      <c r="G16" s="319"/>
      <c r="H16" s="319"/>
      <c r="I16" s="319"/>
      <c r="J16" s="319"/>
      <c r="K16" s="319"/>
      <c r="L16" s="319"/>
      <c r="M16" s="319"/>
    </row>
    <row r="17" spans="2:13" x14ac:dyDescent="0.25">
      <c r="B17" s="463" t="s">
        <v>639</v>
      </c>
      <c r="C17" s="464">
        <v>335.6</v>
      </c>
      <c r="D17" s="319"/>
      <c r="E17" s="319"/>
      <c r="F17" s="319"/>
      <c r="G17" s="319"/>
      <c r="H17" s="319"/>
      <c r="I17" s="319"/>
      <c r="J17" s="319"/>
      <c r="K17" s="319"/>
      <c r="L17" s="319"/>
      <c r="M17" s="319"/>
    </row>
    <row r="18" spans="2:13" ht="17.25" x14ac:dyDescent="0.25">
      <c r="B18" s="463" t="s">
        <v>649</v>
      </c>
      <c r="C18" s="464">
        <v>1217.6999999999998</v>
      </c>
      <c r="D18" s="319"/>
      <c r="E18" s="319"/>
      <c r="F18" s="319"/>
      <c r="G18" s="319"/>
      <c r="H18" s="319"/>
      <c r="I18" s="319"/>
      <c r="J18" s="319"/>
      <c r="K18" s="319"/>
      <c r="L18" s="319"/>
      <c r="M18" s="319"/>
    </row>
    <row r="19" spans="2:13" x14ac:dyDescent="0.25">
      <c r="B19" s="463" t="s">
        <v>640</v>
      </c>
      <c r="C19" s="464">
        <v>922.4</v>
      </c>
      <c r="D19" s="319"/>
      <c r="E19" s="319"/>
      <c r="F19" s="319"/>
      <c r="G19" s="319"/>
      <c r="H19" s="319"/>
      <c r="I19" s="319"/>
      <c r="J19" s="319"/>
      <c r="K19" s="319"/>
      <c r="L19" s="319"/>
      <c r="M19" s="319"/>
    </row>
    <row r="20" spans="2:13" x14ac:dyDescent="0.25">
      <c r="B20" s="463" t="s">
        <v>641</v>
      </c>
      <c r="C20" s="464">
        <v>320.3</v>
      </c>
      <c r="D20" s="319"/>
      <c r="E20" s="319"/>
      <c r="F20" s="319"/>
      <c r="G20" s="319"/>
      <c r="H20" s="319"/>
      <c r="I20" s="319"/>
      <c r="J20" s="319"/>
      <c r="K20" s="319"/>
      <c r="L20" s="319"/>
      <c r="M20" s="319"/>
    </row>
    <row r="21" spans="2:13" ht="17.25" x14ac:dyDescent="0.25">
      <c r="B21" s="463" t="s">
        <v>650</v>
      </c>
      <c r="C21" s="464">
        <v>302.40000000000003</v>
      </c>
      <c r="D21" s="319"/>
      <c r="E21" s="319"/>
      <c r="F21" s="319"/>
      <c r="G21" s="319"/>
      <c r="H21" s="319"/>
      <c r="I21" s="319"/>
      <c r="J21" s="319"/>
      <c r="K21" s="319"/>
      <c r="L21" s="319"/>
      <c r="M21" s="319"/>
    </row>
    <row r="22" spans="2:13" x14ac:dyDescent="0.25">
      <c r="B22" s="463" t="s">
        <v>642</v>
      </c>
      <c r="C22" s="464">
        <v>215</v>
      </c>
      <c r="D22" s="319"/>
      <c r="E22" s="319"/>
      <c r="F22" s="319"/>
      <c r="G22" s="319"/>
      <c r="H22" s="319"/>
      <c r="I22" s="319"/>
      <c r="J22" s="319"/>
      <c r="K22" s="319"/>
      <c r="L22" s="319"/>
      <c r="M22" s="319"/>
    </row>
    <row r="23" spans="2:13" x14ac:dyDescent="0.25">
      <c r="B23" s="463" t="s">
        <v>643</v>
      </c>
      <c r="C23" s="464">
        <v>758.40000000000691</v>
      </c>
      <c r="D23" s="319"/>
      <c r="E23" s="319"/>
      <c r="F23" s="319"/>
      <c r="G23" s="319"/>
      <c r="H23" s="319"/>
      <c r="I23" s="319"/>
      <c r="J23" s="319"/>
      <c r="K23" s="319"/>
      <c r="L23" s="319"/>
      <c r="M23" s="319"/>
    </row>
    <row r="24" spans="2:13" x14ac:dyDescent="0.25">
      <c r="B24" s="463" t="s">
        <v>644</v>
      </c>
      <c r="C24" s="464">
        <v>2788.0999999999949</v>
      </c>
      <c r="D24" s="319"/>
      <c r="E24" s="319"/>
      <c r="F24" s="319"/>
      <c r="G24" s="319"/>
      <c r="H24" s="319"/>
      <c r="I24" s="319"/>
      <c r="J24" s="319"/>
      <c r="K24" s="319"/>
      <c r="L24" s="319"/>
      <c r="M24" s="319"/>
    </row>
    <row r="25" spans="2:13" x14ac:dyDescent="0.25">
      <c r="B25" s="465" t="s">
        <v>645</v>
      </c>
      <c r="C25" s="462">
        <v>5339.5</v>
      </c>
      <c r="D25" s="319"/>
      <c r="E25" s="319"/>
      <c r="F25" s="319"/>
      <c r="G25" s="319"/>
      <c r="H25" s="319"/>
      <c r="I25" s="319"/>
      <c r="J25" s="319"/>
      <c r="K25" s="319"/>
      <c r="L25" s="319"/>
      <c r="M25" s="319"/>
    </row>
    <row r="26" spans="2:13" x14ac:dyDescent="0.25">
      <c r="B26" s="463" t="s">
        <v>386</v>
      </c>
      <c r="C26" s="464">
        <v>3200.9</v>
      </c>
      <c r="D26" s="319"/>
      <c r="E26" s="319"/>
      <c r="F26" s="319"/>
      <c r="G26" s="319"/>
      <c r="H26" s="319"/>
      <c r="I26" s="319"/>
      <c r="J26" s="319"/>
      <c r="K26" s="319"/>
      <c r="L26" s="319"/>
      <c r="M26" s="319"/>
    </row>
    <row r="27" spans="2:13" x14ac:dyDescent="0.25">
      <c r="B27" s="463" t="s">
        <v>390</v>
      </c>
      <c r="C27" s="464">
        <v>1593.5</v>
      </c>
      <c r="D27" s="319"/>
      <c r="E27" s="319"/>
      <c r="F27" s="319"/>
      <c r="G27" s="319"/>
      <c r="H27" s="319"/>
      <c r="I27" s="319"/>
      <c r="J27" s="319"/>
      <c r="K27" s="319"/>
      <c r="L27" s="319"/>
      <c r="M27" s="319"/>
    </row>
    <row r="28" spans="2:13" x14ac:dyDescent="0.25">
      <c r="B28" s="463" t="s">
        <v>34</v>
      </c>
      <c r="C28" s="464">
        <v>381.3</v>
      </c>
      <c r="D28" s="319"/>
      <c r="E28" s="319"/>
      <c r="F28" s="319"/>
      <c r="G28" s="319"/>
      <c r="H28" s="319"/>
      <c r="I28" s="319"/>
      <c r="J28" s="319"/>
      <c r="K28" s="319"/>
      <c r="L28" s="319"/>
      <c r="M28" s="319"/>
    </row>
    <row r="29" spans="2:13" ht="17.25" x14ac:dyDescent="0.25">
      <c r="B29" s="463" t="s">
        <v>651</v>
      </c>
      <c r="C29" s="464">
        <v>108</v>
      </c>
      <c r="D29" s="319"/>
      <c r="E29" s="319"/>
      <c r="F29" s="319"/>
      <c r="G29" s="319"/>
      <c r="H29" s="319"/>
      <c r="I29" s="319"/>
      <c r="J29" s="319"/>
      <c r="K29" s="319"/>
      <c r="L29" s="319"/>
      <c r="M29" s="319"/>
    </row>
    <row r="30" spans="2:13" x14ac:dyDescent="0.25">
      <c r="B30" s="463" t="s">
        <v>646</v>
      </c>
      <c r="C30" s="464">
        <v>55.8</v>
      </c>
      <c r="D30" s="319"/>
      <c r="E30" s="319"/>
      <c r="F30" s="319"/>
      <c r="G30" s="319"/>
      <c r="H30" s="319"/>
      <c r="I30" s="319"/>
      <c r="J30" s="319"/>
      <c r="K30" s="319"/>
      <c r="L30" s="319"/>
      <c r="M30" s="319"/>
    </row>
    <row r="31" spans="2:13" x14ac:dyDescent="0.25">
      <c r="B31" s="460" t="s">
        <v>647</v>
      </c>
      <c r="C31" s="462">
        <v>20725.400000000001</v>
      </c>
      <c r="D31" s="319"/>
      <c r="E31" s="319"/>
      <c r="F31" s="319"/>
      <c r="G31" s="319"/>
      <c r="H31" s="319"/>
      <c r="I31" s="319"/>
      <c r="J31" s="319"/>
      <c r="K31" s="319"/>
      <c r="L31" s="319"/>
      <c r="M31" s="319"/>
    </row>
    <row r="32" spans="2:13" x14ac:dyDescent="0.25">
      <c r="B32" s="463" t="s">
        <v>648</v>
      </c>
      <c r="C32" s="466">
        <v>1.006</v>
      </c>
      <c r="D32" s="319"/>
      <c r="E32" s="319"/>
      <c r="F32" s="319"/>
      <c r="G32" s="319"/>
      <c r="H32" s="319"/>
      <c r="I32" s="319"/>
      <c r="J32" s="319"/>
      <c r="K32" s="319"/>
      <c r="L32" s="319"/>
      <c r="M32" s="319"/>
    </row>
    <row r="33" spans="1:13" x14ac:dyDescent="0.25">
      <c r="B33" s="781" t="s">
        <v>1072</v>
      </c>
      <c r="C33" s="325"/>
      <c r="D33" s="319"/>
      <c r="E33" s="319"/>
      <c r="F33" s="319"/>
      <c r="G33" s="319"/>
      <c r="H33" s="319"/>
      <c r="I33" s="319"/>
      <c r="J33" s="319"/>
      <c r="K33" s="319"/>
      <c r="L33" s="319"/>
      <c r="M33" s="319"/>
    </row>
    <row r="34" spans="1:13" x14ac:dyDescent="0.25">
      <c r="B34" s="781" t="s">
        <v>1068</v>
      </c>
      <c r="C34" s="325"/>
      <c r="D34" s="319"/>
      <c r="E34" s="319"/>
      <c r="F34" s="319"/>
      <c r="G34" s="319"/>
      <c r="H34" s="319"/>
      <c r="I34" s="319"/>
      <c r="J34" s="319"/>
      <c r="K34" s="319"/>
      <c r="L34" s="319"/>
      <c r="M34" s="319"/>
    </row>
    <row r="35" spans="1:13" ht="15.75" x14ac:dyDescent="0.25">
      <c r="B35" s="320"/>
      <c r="C35" s="319"/>
      <c r="D35" s="319"/>
      <c r="E35" s="319"/>
      <c r="F35" s="319"/>
      <c r="G35" s="319"/>
      <c r="H35" s="319"/>
      <c r="I35" s="319"/>
      <c r="J35" s="319"/>
      <c r="K35" s="319"/>
      <c r="L35" s="319"/>
      <c r="M35" s="319"/>
    </row>
    <row r="36" spans="1:13" x14ac:dyDescent="0.25">
      <c r="A36" s="13" t="s">
        <v>33</v>
      </c>
      <c r="B36" s="14" t="s">
        <v>656</v>
      </c>
    </row>
    <row r="37" spans="1:13" x14ac:dyDescent="0.25">
      <c r="A37" s="16"/>
      <c r="B37" s="19"/>
      <c r="C37" s="159">
        <v>2007</v>
      </c>
      <c r="D37" s="159">
        <v>2008</v>
      </c>
      <c r="E37" s="159">
        <v>2009</v>
      </c>
      <c r="F37" s="159">
        <v>2010</v>
      </c>
      <c r="G37" s="159">
        <v>2011</v>
      </c>
      <c r="H37" s="159">
        <v>2012</v>
      </c>
      <c r="I37" s="159">
        <v>2013</v>
      </c>
      <c r="J37" s="159">
        <v>2014</v>
      </c>
      <c r="K37" s="159">
        <v>2015</v>
      </c>
      <c r="L37" s="159">
        <v>2016</v>
      </c>
    </row>
    <row r="38" spans="1:13" x14ac:dyDescent="0.25">
      <c r="A38" s="16"/>
      <c r="B38" s="19" t="s">
        <v>381</v>
      </c>
      <c r="C38" s="72">
        <v>13.918467534125327</v>
      </c>
      <c r="D38" s="72">
        <v>14.999597929452243</v>
      </c>
      <c r="E38" s="72">
        <v>16.100790735244082</v>
      </c>
      <c r="F38" s="72">
        <v>16.172605511717205</v>
      </c>
      <c r="G38" s="72">
        <v>16.844149647029617</v>
      </c>
      <c r="H38" s="72">
        <v>16.440081202910697</v>
      </c>
      <c r="I38" s="72">
        <v>16.727713670069999</v>
      </c>
      <c r="J38" s="72">
        <v>16.479769904999998</v>
      </c>
      <c r="K38" s="72">
        <v>16.4282325</v>
      </c>
      <c r="L38" s="72">
        <v>15.385899999999999</v>
      </c>
    </row>
    <row r="39" spans="1:13" x14ac:dyDescent="0.25">
      <c r="A39" s="16"/>
      <c r="B39" s="19" t="s">
        <v>382</v>
      </c>
      <c r="C39" s="72">
        <v>2.8018355464127627</v>
      </c>
      <c r="D39" s="72">
        <v>3.1048347339781452</v>
      </c>
      <c r="E39" s="72">
        <v>3.1582621266853605</v>
      </c>
      <c r="F39" s="72">
        <v>3.7402808292732401</v>
      </c>
      <c r="G39" s="72">
        <v>3.721066450277259</v>
      </c>
      <c r="H39" s="72">
        <v>4.4130602195001005</v>
      </c>
      <c r="I39" s="72">
        <v>5.0452780920299993</v>
      </c>
      <c r="J39" s="72">
        <v>5.2829357624999993</v>
      </c>
      <c r="K39" s="72">
        <v>5.7798555</v>
      </c>
      <c r="L39" s="72">
        <v>5.3395000000000001</v>
      </c>
    </row>
    <row r="40" spans="1:13" x14ac:dyDescent="0.25">
      <c r="B40" s="782" t="s">
        <v>1069</v>
      </c>
    </row>
    <row r="43" spans="1:13" x14ac:dyDescent="0.25">
      <c r="A43" s="13" t="s">
        <v>294</v>
      </c>
      <c r="B43" s="14" t="s">
        <v>655</v>
      </c>
      <c r="C43" s="15"/>
      <c r="D43" s="15"/>
      <c r="E43" s="16"/>
    </row>
    <row r="44" spans="1:13" x14ac:dyDescent="0.25">
      <c r="A44" s="16"/>
      <c r="B44" s="19"/>
      <c r="C44" s="159">
        <v>2007</v>
      </c>
      <c r="D44" s="159">
        <v>2008</v>
      </c>
      <c r="E44" s="159">
        <v>2009</v>
      </c>
      <c r="F44" s="159">
        <v>2010</v>
      </c>
      <c r="G44" s="159">
        <v>2011</v>
      </c>
      <c r="H44" s="159">
        <v>2012</v>
      </c>
      <c r="I44" s="159">
        <v>2013</v>
      </c>
      <c r="J44" s="159">
        <v>2014</v>
      </c>
      <c r="K44" s="159">
        <v>2015</v>
      </c>
      <c r="L44" s="159">
        <v>2016</v>
      </c>
    </row>
    <row r="45" spans="1:13" x14ac:dyDescent="0.25">
      <c r="A45" s="16"/>
      <c r="B45" s="19" t="s">
        <v>383</v>
      </c>
      <c r="C45" s="327">
        <v>0.31726539464052378</v>
      </c>
      <c r="D45" s="327">
        <v>0.36789881014094128</v>
      </c>
      <c r="E45" s="327">
        <v>0.3950372650409944</v>
      </c>
      <c r="F45" s="327">
        <v>0.4024282967684164</v>
      </c>
      <c r="G45" s="327">
        <v>0.41434850689531894</v>
      </c>
      <c r="H45" s="327">
        <v>0.41108710951245259</v>
      </c>
      <c r="I45" s="327">
        <v>0.4043686833403195</v>
      </c>
      <c r="J45" s="327">
        <v>0.4060528990518269</v>
      </c>
      <c r="K45" s="327">
        <v>0.40013847657664181</v>
      </c>
      <c r="L45" s="327">
        <v>0.42757196483541937</v>
      </c>
    </row>
    <row r="46" spans="1:13" x14ac:dyDescent="0.25">
      <c r="A46" s="16"/>
      <c r="B46" s="19" t="s">
        <v>384</v>
      </c>
      <c r="C46" s="327">
        <v>0.51516374657079722</v>
      </c>
      <c r="D46" s="327">
        <v>0.46060535832992822</v>
      </c>
      <c r="E46" s="327">
        <v>0.44097429018306911</v>
      </c>
      <c r="F46" s="327">
        <v>0.40973952434881095</v>
      </c>
      <c r="G46" s="327">
        <v>0.40471167546938019</v>
      </c>
      <c r="H46" s="327">
        <v>0.37728721116628217</v>
      </c>
      <c r="I46" s="327">
        <v>0.36390945927064411</v>
      </c>
      <c r="J46" s="327">
        <v>0.35119531065081894</v>
      </c>
      <c r="K46" s="327">
        <v>0.33960249076822818</v>
      </c>
      <c r="L46" s="327">
        <v>0.31479730186148391</v>
      </c>
    </row>
    <row r="47" spans="1:13" x14ac:dyDescent="0.25">
      <c r="B47" s="19" t="s">
        <v>385</v>
      </c>
      <c r="C47" s="327">
        <v>8.1986166886728593E-2</v>
      </c>
      <c r="D47" s="327">
        <v>8.3540181375747841E-2</v>
      </c>
      <c r="E47" s="327">
        <v>7.9200040075921629E-2</v>
      </c>
      <c r="F47" s="327">
        <v>8.9841712976375485E-2</v>
      </c>
      <c r="G47" s="327">
        <v>9.2768348496825442E-2</v>
      </c>
      <c r="H47" s="327">
        <v>9.9122258278922487E-2</v>
      </c>
      <c r="I47" s="327">
        <v>0.11223510781985002</v>
      </c>
      <c r="J47" s="327">
        <v>0.10276747715427423</v>
      </c>
      <c r="K47" s="327">
        <v>0.10352707986387662</v>
      </c>
      <c r="L47" s="327">
        <v>0.1031873932469337</v>
      </c>
    </row>
    <row r="48" spans="1:13" x14ac:dyDescent="0.25">
      <c r="B48" s="19" t="s">
        <v>386</v>
      </c>
      <c r="C48" s="327">
        <v>8.5584691901950449E-2</v>
      </c>
      <c r="D48" s="327">
        <v>8.7955650153382664E-2</v>
      </c>
      <c r="E48" s="327">
        <v>8.478840470001503E-2</v>
      </c>
      <c r="F48" s="327">
        <v>9.7990465906397345E-2</v>
      </c>
      <c r="G48" s="327">
        <v>8.8171469138475317E-2</v>
      </c>
      <c r="H48" s="327">
        <v>0.11250342104234273</v>
      </c>
      <c r="I48" s="327">
        <v>0.11948674956918635</v>
      </c>
      <c r="J48" s="327">
        <v>0.13998431314307988</v>
      </c>
      <c r="K48" s="327">
        <v>0.15673195279125335</v>
      </c>
      <c r="L48" s="327">
        <v>0.15444334005616298</v>
      </c>
    </row>
    <row r="49" spans="1:13" x14ac:dyDescent="0.25">
      <c r="B49" s="19" t="s">
        <v>387</v>
      </c>
      <c r="C49" s="327">
        <v>1</v>
      </c>
      <c r="D49" s="327">
        <v>1</v>
      </c>
      <c r="E49" s="327">
        <v>1</v>
      </c>
      <c r="F49" s="327">
        <v>1.0000000000000002</v>
      </c>
      <c r="G49" s="327">
        <v>0.99999999999999989</v>
      </c>
      <c r="H49" s="327">
        <v>1</v>
      </c>
      <c r="I49" s="327">
        <v>1</v>
      </c>
      <c r="J49" s="327">
        <v>1</v>
      </c>
      <c r="K49" s="327">
        <v>1</v>
      </c>
      <c r="L49" s="327">
        <v>1</v>
      </c>
    </row>
    <row r="50" spans="1:13" x14ac:dyDescent="0.25">
      <c r="B50" s="781" t="s">
        <v>1071</v>
      </c>
    </row>
    <row r="51" spans="1:13" x14ac:dyDescent="0.25">
      <c r="B51" s="781" t="s">
        <v>1069</v>
      </c>
      <c r="C51" s="162"/>
      <c r="D51" s="162"/>
      <c r="E51" s="162"/>
      <c r="F51" s="162"/>
      <c r="G51" s="162"/>
      <c r="H51" s="162"/>
      <c r="I51" s="162"/>
      <c r="J51" s="162"/>
      <c r="K51" s="162"/>
      <c r="L51" s="162"/>
    </row>
    <row r="52" spans="1:13" x14ac:dyDescent="0.25">
      <c r="B52" s="326"/>
      <c r="C52" s="162"/>
      <c r="D52" s="162"/>
      <c r="E52" s="162"/>
      <c r="F52" s="162"/>
      <c r="G52" s="162"/>
      <c r="H52" s="162"/>
      <c r="I52" s="162"/>
      <c r="J52" s="162"/>
      <c r="K52" s="162"/>
      <c r="L52" s="162"/>
    </row>
    <row r="53" spans="1:13" x14ac:dyDescent="0.25">
      <c r="A53" s="13" t="s">
        <v>388</v>
      </c>
      <c r="B53" s="14" t="s">
        <v>654</v>
      </c>
      <c r="C53" s="15"/>
      <c r="D53" s="15"/>
      <c r="E53" s="16"/>
    </row>
    <row r="54" spans="1:13" x14ac:dyDescent="0.25">
      <c r="A54" s="16"/>
      <c r="B54" s="19"/>
      <c r="C54" s="159">
        <v>2007</v>
      </c>
      <c r="D54" s="159">
        <v>2008</v>
      </c>
      <c r="E54" s="159">
        <v>2009</v>
      </c>
      <c r="F54" s="159">
        <v>2010</v>
      </c>
      <c r="G54" s="159">
        <v>2011</v>
      </c>
      <c r="H54" s="159">
        <v>2012</v>
      </c>
      <c r="I54" s="159">
        <v>2013</v>
      </c>
      <c r="J54" s="159">
        <v>2014</v>
      </c>
      <c r="K54" s="159">
        <v>2015</v>
      </c>
      <c r="L54" s="159">
        <v>2016</v>
      </c>
    </row>
    <row r="55" spans="1:13" x14ac:dyDescent="0.25">
      <c r="A55" s="16"/>
      <c r="B55" s="19" t="s">
        <v>389</v>
      </c>
      <c r="C55" s="327">
        <v>8.0925765028630844E-2</v>
      </c>
      <c r="D55" s="327">
        <v>8.671151254200489E-2</v>
      </c>
      <c r="E55" s="327">
        <v>8.8634579954246645E-2</v>
      </c>
      <c r="F55" s="327">
        <v>0.10273117543258974</v>
      </c>
      <c r="G55" s="327">
        <v>9.5149864308982798E-2</v>
      </c>
      <c r="H55" s="327">
        <v>8.745650389021388E-2</v>
      </c>
      <c r="I55" s="327">
        <v>7.2921615201900228E-2</v>
      </c>
      <c r="J55" s="327">
        <v>7.3370864215866013E-2</v>
      </c>
      <c r="K55" s="327">
        <v>7.0926254434870759E-2</v>
      </c>
      <c r="L55" s="327">
        <v>5.8753992685304013E-2</v>
      </c>
    </row>
    <row r="56" spans="1:13" x14ac:dyDescent="0.25">
      <c r="A56" s="16"/>
      <c r="B56" s="19" t="s">
        <v>295</v>
      </c>
      <c r="C56" s="327">
        <v>7.0841685423237169E-2</v>
      </c>
      <c r="D56" s="327">
        <v>7.0476736456281358E-2</v>
      </c>
      <c r="E56" s="327">
        <v>7.1847221681073575E-2</v>
      </c>
      <c r="F56" s="327">
        <v>7.1853354051989768E-2</v>
      </c>
      <c r="G56" s="327">
        <v>6.0912427686002427E-2</v>
      </c>
      <c r="H56" s="327">
        <v>5.983891777769091E-2</v>
      </c>
      <c r="I56" s="327">
        <v>5.3998416468725254E-2</v>
      </c>
      <c r="J56" s="327">
        <v>5.7637596476490596E-2</v>
      </c>
      <c r="K56" s="327">
        <v>5.3367786546955329E-2</v>
      </c>
      <c r="L56" s="327">
        <v>4.4505775521823464E-2</v>
      </c>
    </row>
    <row r="57" spans="1:13" x14ac:dyDescent="0.25">
      <c r="B57" s="19" t="s">
        <v>390</v>
      </c>
      <c r="C57" s="327">
        <v>5.3245855881125528E-2</v>
      </c>
      <c r="D57" s="327">
        <v>5.268678835633564E-2</v>
      </c>
      <c r="E57" s="327">
        <v>5.2939179222861087E-2</v>
      </c>
      <c r="F57" s="327">
        <v>5.6914851589454557E-2</v>
      </c>
      <c r="G57" s="327">
        <v>6.3218419740903156E-2</v>
      </c>
      <c r="H57" s="327">
        <v>6.8269343550846476E-2</v>
      </c>
      <c r="I57" s="327">
        <v>8.1062828932047873E-2</v>
      </c>
      <c r="J57" s="327">
        <v>7.132878816709752E-2</v>
      </c>
      <c r="K57" s="327">
        <v>7.3532872348128303E-2</v>
      </c>
      <c r="L57" s="327">
        <v>7.6886332712517005E-2</v>
      </c>
    </row>
    <row r="58" spans="1:13" x14ac:dyDescent="0.25">
      <c r="B58" s="19" t="s">
        <v>34</v>
      </c>
      <c r="C58" s="327">
        <v>1.6610887248496624E-2</v>
      </c>
      <c r="D58" s="327">
        <v>1.9593764675030031E-2</v>
      </c>
      <c r="E58" s="327">
        <v>1.5306664291797235E-2</v>
      </c>
      <c r="F58" s="327">
        <v>2.0399273091205983E-2</v>
      </c>
      <c r="G58" s="327">
        <v>1.8062966673883383E-2</v>
      </c>
      <c r="H58" s="327">
        <v>1.9108476365484618E-2</v>
      </c>
      <c r="I58" s="327">
        <v>1.9702761864840948E-2</v>
      </c>
      <c r="J58" s="327">
        <v>2.0232518204643866E-2</v>
      </c>
      <c r="K58" s="327">
        <v>1.9210774020708133E-2</v>
      </c>
      <c r="L58" s="327">
        <v>1.8397714881256817E-2</v>
      </c>
    </row>
    <row r="59" spans="1:13" x14ac:dyDescent="0.25">
      <c r="B59" s="19" t="s">
        <v>391</v>
      </c>
      <c r="C59" s="327">
        <v>0.7783758064185099</v>
      </c>
      <c r="D59" s="327">
        <v>0.77053119797034808</v>
      </c>
      <c r="E59" s="327">
        <v>0.77127235485002155</v>
      </c>
      <c r="F59" s="327">
        <v>0.74810134583475996</v>
      </c>
      <c r="G59" s="327">
        <v>0.76265632159022823</v>
      </c>
      <c r="H59" s="327">
        <v>0.76532675841576414</v>
      </c>
      <c r="I59" s="327">
        <v>0.77231437753248566</v>
      </c>
      <c r="J59" s="327">
        <v>0.77743023293590208</v>
      </c>
      <c r="K59" s="327">
        <v>0.78296231264933747</v>
      </c>
      <c r="L59" s="327">
        <v>0.80145618419909881</v>
      </c>
    </row>
    <row r="60" spans="1:13" x14ac:dyDescent="0.25">
      <c r="A60" s="13"/>
      <c r="B60" s="19" t="s">
        <v>392</v>
      </c>
      <c r="C60" s="327">
        <v>1</v>
      </c>
      <c r="D60" s="327">
        <v>1</v>
      </c>
      <c r="E60" s="327">
        <v>1</v>
      </c>
      <c r="F60" s="327">
        <v>1</v>
      </c>
      <c r="G60" s="327">
        <v>1</v>
      </c>
      <c r="H60" s="327">
        <v>1</v>
      </c>
      <c r="I60" s="327">
        <v>1</v>
      </c>
      <c r="J60" s="327">
        <v>1</v>
      </c>
      <c r="K60" s="327">
        <v>1</v>
      </c>
      <c r="L60" s="327">
        <v>1.0000000000000002</v>
      </c>
    </row>
    <row r="61" spans="1:13" x14ac:dyDescent="0.25">
      <c r="B61" s="781" t="s">
        <v>657</v>
      </c>
      <c r="C61" s="162"/>
      <c r="D61" s="162"/>
      <c r="E61" s="162"/>
      <c r="F61" s="162"/>
      <c r="G61" s="162"/>
      <c r="H61" s="162"/>
      <c r="I61" s="162"/>
      <c r="J61" s="162"/>
      <c r="K61" s="162"/>
      <c r="L61" s="162"/>
      <c r="M61" s="162"/>
    </row>
    <row r="62" spans="1:13" x14ac:dyDescent="0.25">
      <c r="B62" s="299" t="s">
        <v>1070</v>
      </c>
    </row>
    <row r="65" spans="3:16384" x14ac:dyDescent="0.25">
      <c r="C65" s="161"/>
      <c r="D65" s="161"/>
      <c r="E65" s="161"/>
      <c r="F65" s="161"/>
      <c r="G65" s="161"/>
      <c r="H65" s="161"/>
      <c r="I65" s="161"/>
      <c r="J65" s="161"/>
      <c r="K65" s="161"/>
      <c r="L65" s="161"/>
      <c r="M65" s="161"/>
    </row>
    <row r="67" spans="3:16384" x14ac:dyDescent="0.25">
      <c r="C67" s="161"/>
      <c r="D67" s="161"/>
      <c r="E67" s="161"/>
      <c r="F67" s="161"/>
      <c r="G67" s="161"/>
      <c r="H67" s="161"/>
      <c r="I67" s="161"/>
      <c r="J67" s="161"/>
      <c r="K67" s="161"/>
      <c r="L67" s="161"/>
      <c r="M67" s="161"/>
    </row>
    <row r="68" spans="3:16384" x14ac:dyDescent="0.25">
      <c r="D68" s="161"/>
      <c r="E68" s="161"/>
      <c r="F68" s="161"/>
      <c r="G68" s="161"/>
      <c r="H68" s="161"/>
      <c r="I68" s="161"/>
      <c r="J68" s="161"/>
      <c r="K68" s="161"/>
      <c r="L68" s="161"/>
      <c r="M68" s="161"/>
      <c r="N68" s="161"/>
    </row>
    <row r="76" spans="3:16384" x14ac:dyDescent="0.25">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c r="IT76" s="28"/>
      <c r="IU76" s="28"/>
      <c r="IV76" s="28"/>
      <c r="IW76" s="28"/>
      <c r="IX76" s="28"/>
      <c r="IY76" s="28"/>
      <c r="IZ76" s="28"/>
      <c r="JA76" s="28"/>
      <c r="JB76" s="28"/>
      <c r="JC76" s="28"/>
      <c r="JD76" s="28"/>
      <c r="JE76" s="28"/>
      <c r="JF76" s="28"/>
      <c r="JG76" s="28"/>
      <c r="JH76" s="28"/>
      <c r="JI76" s="28"/>
      <c r="JJ76" s="28"/>
      <c r="JK76" s="28"/>
      <c r="JL76" s="28"/>
      <c r="JM76" s="28"/>
      <c r="JN76" s="28"/>
      <c r="JO76" s="28"/>
      <c r="JP76" s="28"/>
      <c r="JQ76" s="28"/>
      <c r="JR76" s="28"/>
      <c r="JS76" s="28"/>
      <c r="JT76" s="28"/>
      <c r="JU76" s="28"/>
      <c r="JV76" s="28"/>
      <c r="JW76" s="28"/>
      <c r="JX76" s="28"/>
      <c r="JY76" s="28"/>
      <c r="JZ76" s="28"/>
      <c r="KA76" s="28"/>
      <c r="KB76" s="28"/>
      <c r="KC76" s="28"/>
      <c r="KD76" s="28"/>
      <c r="KE76" s="28"/>
      <c r="KF76" s="28"/>
      <c r="KG76" s="28"/>
      <c r="KH76" s="28"/>
      <c r="KI76" s="28"/>
      <c r="KJ76" s="28"/>
      <c r="KK76" s="28"/>
      <c r="KL76" s="28"/>
      <c r="KM76" s="28"/>
      <c r="KN76" s="28"/>
      <c r="KO76" s="28"/>
      <c r="KP76" s="28"/>
      <c r="KQ76" s="28"/>
      <c r="KR76" s="28"/>
      <c r="KS76" s="28"/>
      <c r="KT76" s="28"/>
      <c r="KU76" s="28"/>
      <c r="KV76" s="28"/>
      <c r="KW76" s="28"/>
      <c r="KX76" s="28"/>
      <c r="KY76" s="28"/>
      <c r="KZ76" s="28"/>
      <c r="LA76" s="28"/>
      <c r="LB76" s="28"/>
      <c r="LC76" s="28"/>
      <c r="LD76" s="28"/>
      <c r="LE76" s="28"/>
      <c r="LF76" s="28"/>
      <c r="LG76" s="28"/>
      <c r="LH76" s="28"/>
      <c r="LI76" s="28"/>
      <c r="LJ76" s="28"/>
      <c r="LK76" s="28"/>
      <c r="LL76" s="28"/>
      <c r="LM76" s="28"/>
      <c r="LN76" s="28"/>
      <c r="LO76" s="28"/>
      <c r="LP76" s="28"/>
      <c r="LQ76" s="28"/>
      <c r="LR76" s="28"/>
      <c r="LS76" s="28"/>
      <c r="LT76" s="28"/>
      <c r="LU76" s="28"/>
      <c r="LV76" s="28"/>
      <c r="LW76" s="28"/>
      <c r="LX76" s="28"/>
      <c r="LY76" s="28"/>
      <c r="LZ76" s="28"/>
      <c r="MA76" s="28"/>
      <c r="MB76" s="28"/>
      <c r="MC76" s="28"/>
      <c r="MD76" s="28"/>
      <c r="ME76" s="28"/>
      <c r="MF76" s="28"/>
      <c r="MG76" s="28"/>
      <c r="MH76" s="28"/>
      <c r="MI76" s="28"/>
      <c r="MJ76" s="28"/>
      <c r="MK76" s="28"/>
      <c r="ML76" s="28"/>
      <c r="MM76" s="28"/>
      <c r="MN76" s="28"/>
      <c r="MO76" s="28"/>
      <c r="MP76" s="28"/>
      <c r="MQ76" s="28"/>
      <c r="MR76" s="28"/>
      <c r="MS76" s="28"/>
      <c r="MT76" s="28"/>
      <c r="MU76" s="28"/>
      <c r="MV76" s="28"/>
      <c r="MW76" s="28"/>
      <c r="MX76" s="28"/>
      <c r="MY76" s="28"/>
      <c r="MZ76" s="28"/>
      <c r="NA76" s="28"/>
      <c r="NB76" s="28"/>
      <c r="NC76" s="28"/>
      <c r="ND76" s="28"/>
      <c r="NE76" s="28"/>
      <c r="NF76" s="28"/>
      <c r="NG76" s="28"/>
      <c r="NH76" s="28"/>
      <c r="NI76" s="28"/>
      <c r="NJ76" s="28"/>
      <c r="NK76" s="28"/>
      <c r="NL76" s="28"/>
      <c r="NM76" s="28"/>
      <c r="NN76" s="28"/>
      <c r="NO76" s="28"/>
      <c r="NP76" s="28"/>
      <c r="NQ76" s="28"/>
      <c r="NR76" s="28"/>
      <c r="NS76" s="28"/>
      <c r="NT76" s="28"/>
      <c r="NU76" s="28"/>
      <c r="NV76" s="28"/>
      <c r="NW76" s="28"/>
      <c r="NX76" s="28"/>
      <c r="NY76" s="28"/>
      <c r="NZ76" s="28"/>
      <c r="OA76" s="28"/>
      <c r="OB76" s="28"/>
      <c r="OC76" s="28"/>
      <c r="OD76" s="28"/>
      <c r="OE76" s="28"/>
      <c r="OF76" s="28"/>
      <c r="OG76" s="28"/>
      <c r="OH76" s="28"/>
      <c r="OI76" s="28"/>
      <c r="OJ76" s="28"/>
      <c r="OK76" s="28"/>
      <c r="OL76" s="28"/>
      <c r="OM76" s="28"/>
      <c r="ON76" s="28"/>
      <c r="OO76" s="28"/>
      <c r="OP76" s="28"/>
      <c r="OQ76" s="28"/>
      <c r="OR76" s="28"/>
      <c r="OS76" s="28"/>
      <c r="OT76" s="28"/>
      <c r="OU76" s="28"/>
      <c r="OV76" s="28"/>
      <c r="OW76" s="28"/>
      <c r="OX76" s="28"/>
      <c r="OY76" s="28"/>
      <c r="OZ76" s="28"/>
      <c r="PA76" s="28"/>
      <c r="PB76" s="28"/>
      <c r="PC76" s="28"/>
      <c r="PD76" s="28"/>
      <c r="PE76" s="28"/>
      <c r="PF76" s="28"/>
      <c r="PG76" s="28"/>
      <c r="PH76" s="28"/>
      <c r="PI76" s="28"/>
      <c r="PJ76" s="28"/>
      <c r="PK76" s="28"/>
      <c r="PL76" s="28"/>
      <c r="PM76" s="28"/>
      <c r="PN76" s="28"/>
      <c r="PO76" s="28"/>
      <c r="PP76" s="28"/>
      <c r="PQ76" s="28"/>
      <c r="PR76" s="28"/>
      <c r="PS76" s="28"/>
      <c r="PT76" s="28"/>
      <c r="PU76" s="28"/>
      <c r="PV76" s="28"/>
      <c r="PW76" s="28"/>
      <c r="PX76" s="28"/>
      <c r="PY76" s="28"/>
      <c r="PZ76" s="28"/>
      <c r="QA76" s="28"/>
      <c r="QB76" s="28"/>
      <c r="QC76" s="28"/>
      <c r="QD76" s="28"/>
      <c r="QE76" s="28"/>
      <c r="QF76" s="28"/>
      <c r="QG76" s="28"/>
      <c r="QH76" s="28"/>
      <c r="QI76" s="28"/>
      <c r="QJ76" s="28"/>
      <c r="QK76" s="28"/>
      <c r="QL76" s="28"/>
      <c r="QM76" s="28"/>
      <c r="QN76" s="28"/>
      <c r="QO76" s="28"/>
      <c r="QP76" s="28"/>
      <c r="QQ76" s="28"/>
      <c r="QR76" s="28"/>
      <c r="QS76" s="28"/>
      <c r="QT76" s="28"/>
      <c r="QU76" s="28"/>
      <c r="QV76" s="28"/>
      <c r="QW76" s="28"/>
      <c r="QX76" s="28"/>
      <c r="QY76" s="28"/>
      <c r="QZ76" s="28"/>
      <c r="RA76" s="28"/>
      <c r="RB76" s="28"/>
      <c r="RC76" s="28"/>
      <c r="RD76" s="28"/>
      <c r="RE76" s="28"/>
      <c r="RF76" s="28"/>
      <c r="RG76" s="28"/>
      <c r="RH76" s="28"/>
      <c r="RI76" s="28"/>
      <c r="RJ76" s="28"/>
      <c r="RK76" s="28"/>
      <c r="RL76" s="28"/>
      <c r="RM76" s="28"/>
      <c r="RN76" s="28"/>
      <c r="RO76" s="28"/>
      <c r="RP76" s="28"/>
      <c r="RQ76" s="28"/>
      <c r="RR76" s="28"/>
      <c r="RS76" s="28"/>
      <c r="RT76" s="28"/>
      <c r="RU76" s="28"/>
      <c r="RV76" s="28"/>
      <c r="RW76" s="28"/>
      <c r="RX76" s="28"/>
      <c r="RY76" s="28"/>
      <c r="RZ76" s="28"/>
      <c r="SA76" s="28"/>
      <c r="SB76" s="28"/>
      <c r="SC76" s="28"/>
      <c r="SD76" s="28"/>
      <c r="SE76" s="28"/>
      <c r="SF76" s="28"/>
      <c r="SG76" s="28"/>
      <c r="SH76" s="28"/>
      <c r="SI76" s="28"/>
      <c r="SJ76" s="28"/>
      <c r="SK76" s="28"/>
      <c r="SL76" s="28"/>
      <c r="SM76" s="28"/>
      <c r="SN76" s="28"/>
      <c r="SO76" s="28"/>
      <c r="SP76" s="28"/>
      <c r="SQ76" s="28"/>
      <c r="SR76" s="28"/>
      <c r="SS76" s="28"/>
      <c r="ST76" s="28"/>
      <c r="SU76" s="28"/>
      <c r="SV76" s="28"/>
      <c r="SW76" s="28"/>
      <c r="SX76" s="28"/>
      <c r="SY76" s="28"/>
      <c r="SZ76" s="28"/>
      <c r="TA76" s="28"/>
      <c r="TB76" s="28"/>
      <c r="TC76" s="28"/>
      <c r="TD76" s="28"/>
      <c r="TE76" s="28"/>
      <c r="TF76" s="28"/>
      <c r="TG76" s="28"/>
      <c r="TH76" s="28"/>
      <c r="TI76" s="28"/>
      <c r="TJ76" s="28"/>
      <c r="TK76" s="28"/>
      <c r="TL76" s="28"/>
      <c r="TM76" s="28"/>
      <c r="TN76" s="28"/>
      <c r="TO76" s="28"/>
      <c r="TP76" s="28"/>
      <c r="TQ76" s="28"/>
      <c r="TR76" s="28"/>
      <c r="TS76" s="28"/>
      <c r="TT76" s="28"/>
      <c r="TU76" s="28"/>
      <c r="TV76" s="28"/>
      <c r="TW76" s="28"/>
      <c r="TX76" s="28"/>
      <c r="TY76" s="28"/>
      <c r="TZ76" s="28"/>
      <c r="UA76" s="28"/>
      <c r="UB76" s="28"/>
      <c r="UC76" s="28"/>
      <c r="UD76" s="28"/>
      <c r="UE76" s="28"/>
      <c r="UF76" s="28"/>
      <c r="UG76" s="28"/>
      <c r="UH76" s="28"/>
      <c r="UI76" s="28"/>
      <c r="UJ76" s="28"/>
      <c r="UK76" s="28"/>
      <c r="UL76" s="28"/>
      <c r="UM76" s="28"/>
      <c r="UN76" s="28"/>
      <c r="UO76" s="28"/>
      <c r="UP76" s="28"/>
      <c r="UQ76" s="28"/>
      <c r="UR76" s="28"/>
      <c r="US76" s="28"/>
      <c r="UT76" s="28"/>
      <c r="UU76" s="28"/>
      <c r="UV76" s="28"/>
      <c r="UW76" s="28"/>
      <c r="UX76" s="28"/>
      <c r="UY76" s="28"/>
      <c r="UZ76" s="28"/>
      <c r="VA76" s="28"/>
      <c r="VB76" s="28"/>
      <c r="VC76" s="28"/>
      <c r="VD76" s="28"/>
      <c r="VE76" s="28"/>
      <c r="VF76" s="28"/>
      <c r="VG76" s="28"/>
      <c r="VH76" s="28"/>
      <c r="VI76" s="28"/>
      <c r="VJ76" s="28"/>
      <c r="VK76" s="28"/>
      <c r="VL76" s="28"/>
      <c r="VM76" s="28"/>
      <c r="VN76" s="28"/>
      <c r="VO76" s="28"/>
      <c r="VP76" s="28"/>
      <c r="VQ76" s="28"/>
      <c r="VR76" s="28"/>
      <c r="VS76" s="28"/>
      <c r="VT76" s="28"/>
      <c r="VU76" s="28"/>
      <c r="VV76" s="28"/>
      <c r="VW76" s="28"/>
      <c r="VX76" s="28"/>
      <c r="VY76" s="28"/>
      <c r="VZ76" s="28"/>
      <c r="WA76" s="28"/>
      <c r="WB76" s="28"/>
      <c r="WC76" s="28"/>
      <c r="WD76" s="28"/>
      <c r="WE76" s="28"/>
      <c r="WF76" s="28"/>
      <c r="WG76" s="28"/>
      <c r="WH76" s="28"/>
      <c r="WI76" s="28"/>
      <c r="WJ76" s="28"/>
      <c r="WK76" s="28"/>
      <c r="WL76" s="28"/>
      <c r="WM76" s="28"/>
      <c r="WN76" s="28"/>
      <c r="WO76" s="28"/>
      <c r="WP76" s="28"/>
      <c r="WQ76" s="28"/>
      <c r="WR76" s="28"/>
      <c r="WS76" s="28"/>
      <c r="WT76" s="28"/>
      <c r="WU76" s="28"/>
      <c r="WV76" s="28"/>
      <c r="WW76" s="28"/>
      <c r="WX76" s="28"/>
      <c r="WY76" s="28"/>
      <c r="WZ76" s="28"/>
      <c r="XA76" s="28"/>
      <c r="XB76" s="28"/>
      <c r="XC76" s="28"/>
      <c r="XD76" s="28"/>
      <c r="XE76" s="28"/>
      <c r="XF76" s="28"/>
      <c r="XG76" s="28"/>
      <c r="XH76" s="28"/>
      <c r="XI76" s="28"/>
      <c r="XJ76" s="28"/>
      <c r="XK76" s="28"/>
      <c r="XL76" s="28"/>
      <c r="XM76" s="28"/>
      <c r="XN76" s="28"/>
      <c r="XO76" s="28"/>
      <c r="XP76" s="28"/>
      <c r="XQ76" s="28"/>
      <c r="XR76" s="28"/>
      <c r="XS76" s="28"/>
      <c r="XT76" s="28"/>
      <c r="XU76" s="28"/>
      <c r="XV76" s="28"/>
      <c r="XW76" s="28"/>
      <c r="XX76" s="28"/>
      <c r="XY76" s="28"/>
      <c r="XZ76" s="28"/>
      <c r="YA76" s="28"/>
      <c r="YB76" s="28"/>
      <c r="YC76" s="28"/>
      <c r="YD76" s="28"/>
      <c r="YE76" s="28"/>
      <c r="YF76" s="28"/>
      <c r="YG76" s="28"/>
      <c r="YH76" s="28"/>
      <c r="YI76" s="28"/>
      <c r="YJ76" s="28"/>
      <c r="YK76" s="28"/>
      <c r="YL76" s="28"/>
      <c r="YM76" s="28"/>
      <c r="YN76" s="28"/>
      <c r="YO76" s="28"/>
      <c r="YP76" s="28"/>
      <c r="YQ76" s="28"/>
      <c r="YR76" s="28"/>
      <c r="YS76" s="28"/>
      <c r="YT76" s="28"/>
      <c r="YU76" s="28"/>
      <c r="YV76" s="28"/>
      <c r="YW76" s="28"/>
      <c r="YX76" s="28"/>
      <c r="YY76" s="28"/>
      <c r="YZ76" s="28"/>
      <c r="ZA76" s="28"/>
      <c r="ZB76" s="28"/>
      <c r="ZC76" s="28"/>
      <c r="ZD76" s="28"/>
      <c r="ZE76" s="28"/>
      <c r="ZF76" s="28"/>
      <c r="ZG76" s="28"/>
      <c r="ZH76" s="28"/>
      <c r="ZI76" s="28"/>
      <c r="ZJ76" s="28"/>
      <c r="ZK76" s="28"/>
      <c r="ZL76" s="28"/>
      <c r="ZM76" s="28"/>
      <c r="ZN76" s="28"/>
      <c r="ZO76" s="28"/>
      <c r="ZP76" s="28"/>
      <c r="ZQ76" s="28"/>
      <c r="ZR76" s="28"/>
      <c r="ZS76" s="28"/>
      <c r="ZT76" s="28"/>
      <c r="ZU76" s="28"/>
      <c r="ZV76" s="28"/>
      <c r="ZW76" s="28"/>
      <c r="ZX76" s="28"/>
      <c r="ZY76" s="28"/>
      <c r="ZZ76" s="28"/>
      <c r="AAA76" s="28"/>
      <c r="AAB76" s="28"/>
      <c r="AAC76" s="28"/>
      <c r="AAD76" s="28"/>
      <c r="AAE76" s="28"/>
      <c r="AAF76" s="28"/>
      <c r="AAG76" s="28"/>
      <c r="AAH76" s="28"/>
      <c r="AAI76" s="28"/>
      <c r="AAJ76" s="28"/>
      <c r="AAK76" s="28"/>
      <c r="AAL76" s="28"/>
      <c r="AAM76" s="28"/>
      <c r="AAN76" s="28"/>
      <c r="AAO76" s="28"/>
      <c r="AAP76" s="28"/>
      <c r="AAQ76" s="28"/>
      <c r="AAR76" s="28"/>
      <c r="AAS76" s="28"/>
      <c r="AAT76" s="28"/>
      <c r="AAU76" s="28"/>
      <c r="AAV76" s="28"/>
      <c r="AAW76" s="28"/>
      <c r="AAX76" s="28"/>
      <c r="AAY76" s="28"/>
      <c r="AAZ76" s="28"/>
      <c r="ABA76" s="28"/>
      <c r="ABB76" s="28"/>
      <c r="ABC76" s="28"/>
      <c r="ABD76" s="28"/>
      <c r="ABE76" s="28"/>
      <c r="ABF76" s="28"/>
      <c r="ABG76" s="28"/>
      <c r="ABH76" s="28"/>
      <c r="ABI76" s="28"/>
      <c r="ABJ76" s="28"/>
      <c r="ABK76" s="28"/>
      <c r="ABL76" s="28"/>
      <c r="ABM76" s="28"/>
      <c r="ABN76" s="28"/>
      <c r="ABO76" s="28"/>
      <c r="ABP76" s="28"/>
      <c r="ABQ76" s="28"/>
      <c r="ABR76" s="28"/>
      <c r="ABS76" s="28"/>
      <c r="ABT76" s="28"/>
      <c r="ABU76" s="28"/>
      <c r="ABV76" s="28"/>
      <c r="ABW76" s="28"/>
      <c r="ABX76" s="28"/>
      <c r="ABY76" s="28"/>
      <c r="ABZ76" s="28"/>
      <c r="ACA76" s="28"/>
      <c r="ACB76" s="28"/>
      <c r="ACC76" s="28"/>
      <c r="ACD76" s="28"/>
      <c r="ACE76" s="28"/>
      <c r="ACF76" s="28"/>
      <c r="ACG76" s="28"/>
      <c r="ACH76" s="28"/>
      <c r="ACI76" s="28"/>
      <c r="ACJ76" s="28"/>
      <c r="ACK76" s="28"/>
      <c r="ACL76" s="28"/>
      <c r="ACM76" s="28"/>
      <c r="ACN76" s="28"/>
      <c r="ACO76" s="28"/>
      <c r="ACP76" s="28"/>
      <c r="ACQ76" s="28"/>
      <c r="ACR76" s="28"/>
      <c r="ACS76" s="28"/>
      <c r="ACT76" s="28"/>
      <c r="ACU76" s="28"/>
      <c r="ACV76" s="28"/>
      <c r="ACW76" s="28"/>
      <c r="ACX76" s="28"/>
      <c r="ACY76" s="28"/>
      <c r="ACZ76" s="28"/>
      <c r="ADA76" s="28"/>
      <c r="ADB76" s="28"/>
      <c r="ADC76" s="28"/>
      <c r="ADD76" s="28"/>
      <c r="ADE76" s="28"/>
      <c r="ADF76" s="28"/>
      <c r="ADG76" s="28"/>
      <c r="ADH76" s="28"/>
      <c r="ADI76" s="28"/>
      <c r="ADJ76" s="28"/>
      <c r="ADK76" s="28"/>
      <c r="ADL76" s="28"/>
      <c r="ADM76" s="28"/>
      <c r="ADN76" s="28"/>
      <c r="ADO76" s="28"/>
      <c r="ADP76" s="28"/>
      <c r="ADQ76" s="28"/>
      <c r="ADR76" s="28"/>
      <c r="ADS76" s="28"/>
      <c r="ADT76" s="28"/>
      <c r="ADU76" s="28"/>
      <c r="ADV76" s="28"/>
      <c r="ADW76" s="28"/>
      <c r="ADX76" s="28"/>
      <c r="ADY76" s="28"/>
      <c r="ADZ76" s="28"/>
      <c r="AEA76" s="28"/>
      <c r="AEB76" s="28"/>
      <c r="AEC76" s="28"/>
      <c r="AED76" s="28"/>
      <c r="AEE76" s="28"/>
      <c r="AEF76" s="28"/>
      <c r="AEG76" s="28"/>
      <c r="AEH76" s="28"/>
      <c r="AEI76" s="28"/>
      <c r="AEJ76" s="28"/>
      <c r="AEK76" s="28"/>
      <c r="AEL76" s="28"/>
      <c r="AEM76" s="28"/>
      <c r="AEN76" s="28"/>
      <c r="AEO76" s="28"/>
      <c r="AEP76" s="28"/>
      <c r="AEQ76" s="28"/>
      <c r="AER76" s="28"/>
      <c r="AES76" s="28"/>
      <c r="AET76" s="28"/>
      <c r="AEU76" s="28"/>
      <c r="AEV76" s="28"/>
      <c r="AEW76" s="28"/>
      <c r="AEX76" s="28"/>
      <c r="AEY76" s="28"/>
      <c r="AEZ76" s="28"/>
      <c r="AFA76" s="28"/>
      <c r="AFB76" s="28"/>
      <c r="AFC76" s="28"/>
      <c r="AFD76" s="28"/>
      <c r="AFE76" s="28"/>
      <c r="AFF76" s="28"/>
      <c r="AFG76" s="28"/>
      <c r="AFH76" s="28"/>
      <c r="AFI76" s="28"/>
      <c r="AFJ76" s="28"/>
      <c r="AFK76" s="28"/>
      <c r="AFL76" s="28"/>
      <c r="AFM76" s="28"/>
      <c r="AFN76" s="28"/>
      <c r="AFO76" s="28"/>
      <c r="AFP76" s="28"/>
      <c r="AFQ76" s="28"/>
      <c r="AFR76" s="28"/>
      <c r="AFS76" s="28"/>
      <c r="AFT76" s="28"/>
      <c r="AFU76" s="28"/>
      <c r="AFV76" s="28"/>
      <c r="AFW76" s="28"/>
      <c r="AFX76" s="28"/>
      <c r="AFY76" s="28"/>
      <c r="AFZ76" s="28"/>
      <c r="AGA76" s="28"/>
      <c r="AGB76" s="28"/>
      <c r="AGC76" s="28"/>
      <c r="AGD76" s="28"/>
      <c r="AGE76" s="28"/>
      <c r="AGF76" s="28"/>
      <c r="AGG76" s="28"/>
      <c r="AGH76" s="28"/>
      <c r="AGI76" s="28"/>
      <c r="AGJ76" s="28"/>
      <c r="AGK76" s="28"/>
      <c r="AGL76" s="28"/>
      <c r="AGM76" s="28"/>
      <c r="AGN76" s="28"/>
      <c r="AGO76" s="28"/>
      <c r="AGP76" s="28"/>
      <c r="AGQ76" s="28"/>
      <c r="AGR76" s="28"/>
      <c r="AGS76" s="28"/>
      <c r="AGT76" s="28"/>
      <c r="AGU76" s="28"/>
      <c r="AGV76" s="28"/>
      <c r="AGW76" s="28"/>
      <c r="AGX76" s="28"/>
      <c r="AGY76" s="28"/>
      <c r="AGZ76" s="28"/>
      <c r="AHA76" s="28"/>
      <c r="AHB76" s="28"/>
      <c r="AHC76" s="28"/>
      <c r="AHD76" s="28"/>
      <c r="AHE76" s="28"/>
      <c r="AHF76" s="28"/>
      <c r="AHG76" s="28"/>
      <c r="AHH76" s="28"/>
      <c r="AHI76" s="28"/>
      <c r="AHJ76" s="28"/>
      <c r="AHK76" s="28"/>
      <c r="AHL76" s="28"/>
      <c r="AHM76" s="28"/>
      <c r="AHN76" s="28"/>
      <c r="AHO76" s="28"/>
      <c r="AHP76" s="28"/>
      <c r="AHQ76" s="28"/>
      <c r="AHR76" s="28"/>
      <c r="AHS76" s="28"/>
      <c r="AHT76" s="28"/>
      <c r="AHU76" s="28"/>
      <c r="AHV76" s="28"/>
      <c r="AHW76" s="28"/>
      <c r="AHX76" s="28"/>
      <c r="AHY76" s="28"/>
      <c r="AHZ76" s="28"/>
      <c r="AIA76" s="28"/>
      <c r="AIB76" s="28"/>
      <c r="AIC76" s="28"/>
      <c r="AID76" s="28"/>
      <c r="AIE76" s="28"/>
      <c r="AIF76" s="28"/>
      <c r="AIG76" s="28"/>
      <c r="AIH76" s="28"/>
      <c r="AII76" s="28"/>
      <c r="AIJ76" s="28"/>
      <c r="AIK76" s="28"/>
      <c r="AIL76" s="28"/>
      <c r="AIM76" s="28"/>
      <c r="AIN76" s="28"/>
      <c r="AIO76" s="28"/>
      <c r="AIP76" s="28"/>
      <c r="AIQ76" s="28"/>
      <c r="AIR76" s="28"/>
      <c r="AIS76" s="28"/>
      <c r="AIT76" s="28"/>
      <c r="AIU76" s="28"/>
      <c r="AIV76" s="28"/>
      <c r="AIW76" s="28"/>
      <c r="AIX76" s="28"/>
      <c r="AIY76" s="28"/>
      <c r="AIZ76" s="28"/>
      <c r="AJA76" s="28"/>
      <c r="AJB76" s="28"/>
      <c r="AJC76" s="28"/>
      <c r="AJD76" s="28"/>
      <c r="AJE76" s="28"/>
      <c r="AJF76" s="28"/>
      <c r="AJG76" s="28"/>
      <c r="AJH76" s="28"/>
      <c r="AJI76" s="28"/>
      <c r="AJJ76" s="28"/>
      <c r="AJK76" s="28"/>
      <c r="AJL76" s="28"/>
      <c r="AJM76" s="28"/>
      <c r="AJN76" s="28"/>
      <c r="AJO76" s="28"/>
      <c r="AJP76" s="28"/>
      <c r="AJQ76" s="28"/>
      <c r="AJR76" s="28"/>
      <c r="AJS76" s="28"/>
      <c r="AJT76" s="28"/>
      <c r="AJU76" s="28"/>
      <c r="AJV76" s="28"/>
      <c r="AJW76" s="28"/>
      <c r="AJX76" s="28"/>
      <c r="AJY76" s="28"/>
      <c r="AJZ76" s="28"/>
      <c r="AKA76" s="28"/>
      <c r="AKB76" s="28"/>
      <c r="AKC76" s="28"/>
      <c r="AKD76" s="28"/>
      <c r="AKE76" s="28"/>
      <c r="AKF76" s="28"/>
      <c r="AKG76" s="28"/>
      <c r="AKH76" s="28"/>
      <c r="AKI76" s="28"/>
      <c r="AKJ76" s="28"/>
      <c r="AKK76" s="28"/>
      <c r="AKL76" s="28"/>
      <c r="AKM76" s="28"/>
      <c r="AKN76" s="28"/>
      <c r="AKO76" s="28"/>
      <c r="AKP76" s="28"/>
      <c r="AKQ76" s="28"/>
      <c r="AKR76" s="28"/>
      <c r="AKS76" s="28"/>
      <c r="AKT76" s="28"/>
      <c r="AKU76" s="28"/>
      <c r="AKV76" s="28"/>
      <c r="AKW76" s="28"/>
      <c r="AKX76" s="28"/>
      <c r="AKY76" s="28"/>
      <c r="AKZ76" s="28"/>
      <c r="ALA76" s="28"/>
      <c r="ALB76" s="28"/>
      <c r="ALC76" s="28"/>
      <c r="ALD76" s="28"/>
      <c r="ALE76" s="28"/>
      <c r="ALF76" s="28"/>
      <c r="ALG76" s="28"/>
      <c r="ALH76" s="28"/>
      <c r="ALI76" s="28"/>
      <c r="ALJ76" s="28"/>
      <c r="ALK76" s="28"/>
      <c r="ALL76" s="28"/>
      <c r="ALM76" s="28"/>
      <c r="ALN76" s="28"/>
      <c r="ALO76" s="28"/>
      <c r="ALP76" s="28"/>
      <c r="ALQ76" s="28"/>
      <c r="ALR76" s="28"/>
      <c r="ALS76" s="28"/>
      <c r="ALT76" s="28"/>
      <c r="ALU76" s="28"/>
      <c r="ALV76" s="28"/>
      <c r="ALW76" s="28"/>
      <c r="ALX76" s="28"/>
      <c r="ALY76" s="28"/>
      <c r="ALZ76" s="28"/>
      <c r="AMA76" s="28"/>
      <c r="AMB76" s="28"/>
      <c r="AMC76" s="28"/>
      <c r="AMD76" s="28"/>
      <c r="AME76" s="28"/>
      <c r="AMF76" s="28"/>
      <c r="AMG76" s="28"/>
      <c r="AMH76" s="28"/>
      <c r="AMI76" s="28"/>
      <c r="AMJ76" s="28"/>
      <c r="AMK76" s="28"/>
      <c r="AML76" s="28"/>
      <c r="AMM76" s="28"/>
      <c r="AMN76" s="28"/>
      <c r="AMO76" s="28"/>
      <c r="AMP76" s="28"/>
      <c r="AMQ76" s="28"/>
      <c r="AMR76" s="28"/>
      <c r="AMS76" s="28"/>
      <c r="AMT76" s="28"/>
      <c r="AMU76" s="28"/>
      <c r="AMV76" s="28"/>
      <c r="AMW76" s="28"/>
      <c r="AMX76" s="28"/>
      <c r="AMY76" s="28"/>
      <c r="AMZ76" s="28"/>
      <c r="ANA76" s="28"/>
      <c r="ANB76" s="28"/>
      <c r="ANC76" s="28"/>
      <c r="AND76" s="28"/>
      <c r="ANE76" s="28"/>
      <c r="ANF76" s="28"/>
      <c r="ANG76" s="28"/>
      <c r="ANH76" s="28"/>
      <c r="ANI76" s="28"/>
      <c r="ANJ76" s="28"/>
      <c r="ANK76" s="28"/>
      <c r="ANL76" s="28"/>
      <c r="ANM76" s="28"/>
      <c r="ANN76" s="28"/>
      <c r="ANO76" s="28"/>
      <c r="ANP76" s="28"/>
      <c r="ANQ76" s="28"/>
      <c r="ANR76" s="28"/>
      <c r="ANS76" s="28"/>
      <c r="ANT76" s="28"/>
      <c r="ANU76" s="28"/>
      <c r="ANV76" s="28"/>
      <c r="ANW76" s="28"/>
      <c r="ANX76" s="28"/>
      <c r="ANY76" s="28"/>
      <c r="ANZ76" s="28"/>
      <c r="AOA76" s="28"/>
      <c r="AOB76" s="28"/>
      <c r="AOC76" s="28"/>
      <c r="AOD76" s="28"/>
      <c r="AOE76" s="28"/>
      <c r="AOF76" s="28"/>
      <c r="AOG76" s="28"/>
      <c r="AOH76" s="28"/>
      <c r="AOI76" s="28"/>
      <c r="AOJ76" s="28"/>
      <c r="AOK76" s="28"/>
      <c r="AOL76" s="28"/>
      <c r="AOM76" s="28"/>
      <c r="AON76" s="28"/>
      <c r="AOO76" s="28"/>
      <c r="AOP76" s="28"/>
      <c r="AOQ76" s="28"/>
      <c r="AOR76" s="28"/>
      <c r="AOS76" s="28"/>
      <c r="AOT76" s="28"/>
      <c r="AOU76" s="28"/>
      <c r="AOV76" s="28"/>
      <c r="AOW76" s="28"/>
      <c r="AOX76" s="28"/>
      <c r="AOY76" s="28"/>
      <c r="AOZ76" s="28"/>
      <c r="APA76" s="28"/>
      <c r="APB76" s="28"/>
      <c r="APC76" s="28"/>
      <c r="APD76" s="28"/>
      <c r="APE76" s="28"/>
      <c r="APF76" s="28"/>
      <c r="APG76" s="28"/>
      <c r="APH76" s="28"/>
      <c r="API76" s="28"/>
      <c r="APJ76" s="28"/>
      <c r="APK76" s="28"/>
      <c r="APL76" s="28"/>
      <c r="APM76" s="28"/>
      <c r="APN76" s="28"/>
      <c r="APO76" s="28"/>
      <c r="APP76" s="28"/>
      <c r="APQ76" s="28"/>
      <c r="APR76" s="28"/>
      <c r="APS76" s="28"/>
      <c r="APT76" s="28"/>
      <c r="APU76" s="28"/>
      <c r="APV76" s="28"/>
      <c r="APW76" s="28"/>
      <c r="APX76" s="28"/>
      <c r="APY76" s="28"/>
      <c r="APZ76" s="28"/>
      <c r="AQA76" s="28"/>
      <c r="AQB76" s="28"/>
      <c r="AQC76" s="28"/>
      <c r="AQD76" s="28"/>
      <c r="AQE76" s="28"/>
      <c r="AQF76" s="28"/>
      <c r="AQG76" s="28"/>
      <c r="AQH76" s="28"/>
      <c r="AQI76" s="28"/>
      <c r="AQJ76" s="28"/>
      <c r="AQK76" s="28"/>
      <c r="AQL76" s="28"/>
      <c r="AQM76" s="28"/>
      <c r="AQN76" s="28"/>
      <c r="AQO76" s="28"/>
      <c r="AQP76" s="28"/>
      <c r="AQQ76" s="28"/>
      <c r="AQR76" s="28"/>
      <c r="AQS76" s="28"/>
      <c r="AQT76" s="28"/>
      <c r="AQU76" s="28"/>
      <c r="AQV76" s="28"/>
      <c r="AQW76" s="28"/>
      <c r="AQX76" s="28"/>
      <c r="AQY76" s="28"/>
      <c r="AQZ76" s="28"/>
      <c r="ARA76" s="28"/>
      <c r="ARB76" s="28"/>
      <c r="ARC76" s="28"/>
      <c r="ARD76" s="28"/>
      <c r="ARE76" s="28"/>
      <c r="ARF76" s="28"/>
      <c r="ARG76" s="28"/>
      <c r="ARH76" s="28"/>
      <c r="ARI76" s="28"/>
      <c r="ARJ76" s="28"/>
      <c r="ARK76" s="28"/>
      <c r="ARL76" s="28"/>
      <c r="ARM76" s="28"/>
      <c r="ARN76" s="28"/>
      <c r="ARO76" s="28"/>
      <c r="ARP76" s="28"/>
      <c r="ARQ76" s="28"/>
      <c r="ARR76" s="28"/>
      <c r="ARS76" s="28"/>
      <c r="ART76" s="28"/>
      <c r="ARU76" s="28"/>
      <c r="ARV76" s="28"/>
      <c r="ARW76" s="28"/>
      <c r="ARX76" s="28"/>
      <c r="ARY76" s="28"/>
      <c r="ARZ76" s="28"/>
      <c r="ASA76" s="28"/>
      <c r="ASB76" s="28"/>
      <c r="ASC76" s="28"/>
      <c r="ASD76" s="28"/>
      <c r="ASE76" s="28"/>
      <c r="ASF76" s="28"/>
      <c r="ASG76" s="28"/>
      <c r="ASH76" s="28"/>
      <c r="ASI76" s="28"/>
      <c r="ASJ76" s="28"/>
      <c r="ASK76" s="28"/>
      <c r="ASL76" s="28"/>
      <c r="ASM76" s="28"/>
      <c r="ASN76" s="28"/>
      <c r="ASO76" s="28"/>
      <c r="ASP76" s="28"/>
      <c r="ASQ76" s="28"/>
      <c r="ASR76" s="28"/>
      <c r="ASS76" s="28"/>
      <c r="AST76" s="28"/>
      <c r="ASU76" s="28"/>
      <c r="ASV76" s="28"/>
      <c r="ASW76" s="28"/>
      <c r="ASX76" s="28"/>
      <c r="ASY76" s="28"/>
      <c r="ASZ76" s="28"/>
      <c r="ATA76" s="28"/>
      <c r="ATB76" s="28"/>
      <c r="ATC76" s="28"/>
      <c r="ATD76" s="28"/>
      <c r="ATE76" s="28"/>
      <c r="ATF76" s="28"/>
      <c r="ATG76" s="28"/>
      <c r="ATH76" s="28"/>
      <c r="ATI76" s="28"/>
      <c r="ATJ76" s="28"/>
      <c r="ATK76" s="28"/>
      <c r="ATL76" s="28"/>
      <c r="ATM76" s="28"/>
      <c r="ATN76" s="28"/>
      <c r="ATO76" s="28"/>
      <c r="ATP76" s="28"/>
      <c r="ATQ76" s="28"/>
      <c r="ATR76" s="28"/>
      <c r="ATS76" s="28"/>
      <c r="ATT76" s="28"/>
      <c r="ATU76" s="28"/>
      <c r="ATV76" s="28"/>
      <c r="ATW76" s="28"/>
      <c r="ATX76" s="28"/>
      <c r="ATY76" s="28"/>
      <c r="ATZ76" s="28"/>
      <c r="AUA76" s="28"/>
      <c r="AUB76" s="28"/>
      <c r="AUC76" s="28"/>
      <c r="AUD76" s="28"/>
      <c r="AUE76" s="28"/>
      <c r="AUF76" s="28"/>
      <c r="AUG76" s="28"/>
      <c r="AUH76" s="28"/>
      <c r="AUI76" s="28"/>
      <c r="AUJ76" s="28"/>
      <c r="AUK76" s="28"/>
      <c r="AUL76" s="28"/>
      <c r="AUM76" s="28"/>
      <c r="AUN76" s="28"/>
      <c r="AUO76" s="28"/>
      <c r="AUP76" s="28"/>
      <c r="AUQ76" s="28"/>
      <c r="AUR76" s="28"/>
      <c r="AUS76" s="28"/>
      <c r="AUT76" s="28"/>
      <c r="AUU76" s="28"/>
      <c r="AUV76" s="28"/>
      <c r="AUW76" s="28"/>
      <c r="AUX76" s="28"/>
      <c r="AUY76" s="28"/>
      <c r="AUZ76" s="28"/>
      <c r="AVA76" s="28"/>
      <c r="AVB76" s="28"/>
      <c r="AVC76" s="28"/>
      <c r="AVD76" s="28"/>
      <c r="AVE76" s="28"/>
      <c r="AVF76" s="28"/>
      <c r="AVG76" s="28"/>
      <c r="AVH76" s="28"/>
      <c r="AVI76" s="28"/>
      <c r="AVJ76" s="28"/>
      <c r="AVK76" s="28"/>
      <c r="AVL76" s="28"/>
      <c r="AVM76" s="28"/>
      <c r="AVN76" s="28"/>
      <c r="AVO76" s="28"/>
      <c r="AVP76" s="28"/>
      <c r="AVQ76" s="28"/>
      <c r="AVR76" s="28"/>
      <c r="AVS76" s="28"/>
      <c r="AVT76" s="28"/>
      <c r="AVU76" s="28"/>
      <c r="AVV76" s="28"/>
      <c r="AVW76" s="28"/>
      <c r="AVX76" s="28"/>
      <c r="AVY76" s="28"/>
      <c r="AVZ76" s="28"/>
      <c r="AWA76" s="28"/>
      <c r="AWB76" s="28"/>
      <c r="AWC76" s="28"/>
      <c r="AWD76" s="28"/>
      <c r="AWE76" s="28"/>
      <c r="AWF76" s="28"/>
      <c r="AWG76" s="28"/>
      <c r="AWH76" s="28"/>
      <c r="AWI76" s="28"/>
      <c r="AWJ76" s="28"/>
      <c r="AWK76" s="28"/>
      <c r="AWL76" s="28"/>
      <c r="AWM76" s="28"/>
      <c r="AWN76" s="28"/>
      <c r="AWO76" s="28"/>
      <c r="AWP76" s="28"/>
      <c r="AWQ76" s="28"/>
      <c r="AWR76" s="28"/>
      <c r="AWS76" s="28"/>
      <c r="AWT76" s="28"/>
      <c r="AWU76" s="28"/>
      <c r="AWV76" s="28"/>
      <c r="AWW76" s="28"/>
      <c r="AWX76" s="28"/>
      <c r="AWY76" s="28"/>
      <c r="AWZ76" s="28"/>
      <c r="AXA76" s="28"/>
      <c r="AXB76" s="28"/>
      <c r="AXC76" s="28"/>
      <c r="AXD76" s="28"/>
      <c r="AXE76" s="28"/>
      <c r="AXF76" s="28"/>
      <c r="AXG76" s="28"/>
      <c r="AXH76" s="28"/>
      <c r="AXI76" s="28"/>
      <c r="AXJ76" s="28"/>
      <c r="AXK76" s="28"/>
      <c r="AXL76" s="28"/>
      <c r="AXM76" s="28"/>
      <c r="AXN76" s="28"/>
      <c r="AXO76" s="28"/>
      <c r="AXP76" s="28"/>
      <c r="AXQ76" s="28"/>
      <c r="AXR76" s="28"/>
      <c r="AXS76" s="28"/>
      <c r="AXT76" s="28"/>
      <c r="AXU76" s="28"/>
      <c r="AXV76" s="28"/>
      <c r="AXW76" s="28"/>
      <c r="AXX76" s="28"/>
      <c r="AXY76" s="28"/>
      <c r="AXZ76" s="28"/>
      <c r="AYA76" s="28"/>
      <c r="AYB76" s="28"/>
      <c r="AYC76" s="28"/>
      <c r="AYD76" s="28"/>
      <c r="AYE76" s="28"/>
      <c r="AYF76" s="28"/>
      <c r="AYG76" s="28"/>
      <c r="AYH76" s="28"/>
      <c r="AYI76" s="28"/>
      <c r="AYJ76" s="28"/>
      <c r="AYK76" s="28"/>
      <c r="AYL76" s="28"/>
      <c r="AYM76" s="28"/>
      <c r="AYN76" s="28"/>
      <c r="AYO76" s="28"/>
      <c r="AYP76" s="28"/>
      <c r="AYQ76" s="28"/>
      <c r="AYR76" s="28"/>
      <c r="AYS76" s="28"/>
      <c r="AYT76" s="28"/>
      <c r="AYU76" s="28"/>
      <c r="AYV76" s="28"/>
      <c r="AYW76" s="28"/>
      <c r="AYX76" s="28"/>
      <c r="AYY76" s="28"/>
      <c r="AYZ76" s="28"/>
      <c r="AZA76" s="28"/>
      <c r="AZB76" s="28"/>
      <c r="AZC76" s="28"/>
      <c r="AZD76" s="28"/>
      <c r="AZE76" s="28"/>
      <c r="AZF76" s="28"/>
      <c r="AZG76" s="28"/>
      <c r="AZH76" s="28"/>
      <c r="AZI76" s="28"/>
      <c r="AZJ76" s="28"/>
      <c r="AZK76" s="28"/>
      <c r="AZL76" s="28"/>
      <c r="AZM76" s="28"/>
      <c r="AZN76" s="28"/>
      <c r="AZO76" s="28"/>
      <c r="AZP76" s="28"/>
      <c r="AZQ76" s="28"/>
      <c r="AZR76" s="28"/>
      <c r="AZS76" s="28"/>
      <c r="AZT76" s="28"/>
      <c r="AZU76" s="28"/>
      <c r="AZV76" s="28"/>
      <c r="AZW76" s="28"/>
      <c r="AZX76" s="28"/>
      <c r="AZY76" s="28"/>
      <c r="AZZ76" s="28"/>
      <c r="BAA76" s="28"/>
      <c r="BAB76" s="28"/>
      <c r="BAC76" s="28"/>
      <c r="BAD76" s="28"/>
      <c r="BAE76" s="28"/>
      <c r="BAF76" s="28"/>
      <c r="BAG76" s="28"/>
      <c r="BAH76" s="28"/>
      <c r="BAI76" s="28"/>
      <c r="BAJ76" s="28"/>
      <c r="BAK76" s="28"/>
      <c r="BAL76" s="28"/>
      <c r="BAM76" s="28"/>
      <c r="BAN76" s="28"/>
      <c r="BAO76" s="28"/>
      <c r="BAP76" s="28"/>
      <c r="BAQ76" s="28"/>
      <c r="BAR76" s="28"/>
      <c r="BAS76" s="28"/>
      <c r="BAT76" s="28"/>
      <c r="BAU76" s="28"/>
      <c r="BAV76" s="28"/>
      <c r="BAW76" s="28"/>
      <c r="BAX76" s="28"/>
      <c r="BAY76" s="28"/>
      <c r="BAZ76" s="28"/>
      <c r="BBA76" s="28"/>
      <c r="BBB76" s="28"/>
      <c r="BBC76" s="28"/>
      <c r="BBD76" s="28"/>
      <c r="BBE76" s="28"/>
      <c r="BBF76" s="28"/>
      <c r="BBG76" s="28"/>
      <c r="BBH76" s="28"/>
      <c r="BBI76" s="28"/>
      <c r="BBJ76" s="28"/>
      <c r="BBK76" s="28"/>
      <c r="BBL76" s="28"/>
      <c r="BBM76" s="28"/>
      <c r="BBN76" s="28"/>
      <c r="BBO76" s="28"/>
      <c r="BBP76" s="28"/>
      <c r="BBQ76" s="28"/>
      <c r="BBR76" s="28"/>
      <c r="BBS76" s="28"/>
      <c r="BBT76" s="28"/>
      <c r="BBU76" s="28"/>
      <c r="BBV76" s="28"/>
      <c r="BBW76" s="28"/>
      <c r="BBX76" s="28"/>
      <c r="BBY76" s="28"/>
      <c r="BBZ76" s="28"/>
      <c r="BCA76" s="28"/>
      <c r="BCB76" s="28"/>
      <c r="BCC76" s="28"/>
      <c r="BCD76" s="28"/>
      <c r="BCE76" s="28"/>
      <c r="BCF76" s="28"/>
      <c r="BCG76" s="28"/>
      <c r="BCH76" s="28"/>
      <c r="BCI76" s="28"/>
      <c r="BCJ76" s="28"/>
      <c r="BCK76" s="28"/>
      <c r="BCL76" s="28"/>
      <c r="BCM76" s="28"/>
      <c r="BCN76" s="28"/>
      <c r="BCO76" s="28"/>
      <c r="BCP76" s="28"/>
      <c r="BCQ76" s="28"/>
      <c r="BCR76" s="28"/>
      <c r="BCS76" s="28"/>
      <c r="BCT76" s="28"/>
      <c r="BCU76" s="28"/>
      <c r="BCV76" s="28"/>
      <c r="BCW76" s="28"/>
      <c r="BCX76" s="28"/>
      <c r="BCY76" s="28"/>
      <c r="BCZ76" s="28"/>
      <c r="BDA76" s="28"/>
      <c r="BDB76" s="28"/>
      <c r="BDC76" s="28"/>
      <c r="BDD76" s="28"/>
      <c r="BDE76" s="28"/>
      <c r="BDF76" s="28"/>
      <c r="BDG76" s="28"/>
      <c r="BDH76" s="28"/>
      <c r="BDI76" s="28"/>
      <c r="BDJ76" s="28"/>
      <c r="BDK76" s="28"/>
      <c r="BDL76" s="28"/>
      <c r="BDM76" s="28"/>
      <c r="BDN76" s="28"/>
      <c r="BDO76" s="28"/>
      <c r="BDP76" s="28"/>
      <c r="BDQ76" s="28"/>
      <c r="BDR76" s="28"/>
      <c r="BDS76" s="28"/>
      <c r="BDT76" s="28"/>
      <c r="BDU76" s="28"/>
      <c r="BDV76" s="28"/>
      <c r="BDW76" s="28"/>
      <c r="BDX76" s="28"/>
      <c r="BDY76" s="28"/>
      <c r="BDZ76" s="28"/>
      <c r="BEA76" s="28"/>
      <c r="BEB76" s="28"/>
      <c r="BEC76" s="28"/>
      <c r="BED76" s="28"/>
      <c r="BEE76" s="28"/>
      <c r="BEF76" s="28"/>
      <c r="BEG76" s="28"/>
      <c r="BEH76" s="28"/>
      <c r="BEI76" s="28"/>
      <c r="BEJ76" s="28"/>
      <c r="BEK76" s="28"/>
      <c r="BEL76" s="28"/>
      <c r="BEM76" s="28"/>
      <c r="BEN76" s="28"/>
      <c r="BEO76" s="28"/>
      <c r="BEP76" s="28"/>
      <c r="BEQ76" s="28"/>
      <c r="BER76" s="28"/>
      <c r="BES76" s="28"/>
      <c r="BET76" s="28"/>
      <c r="BEU76" s="28"/>
      <c r="BEV76" s="28"/>
      <c r="BEW76" s="28"/>
      <c r="BEX76" s="28"/>
      <c r="BEY76" s="28"/>
      <c r="BEZ76" s="28"/>
      <c r="BFA76" s="28"/>
      <c r="BFB76" s="28"/>
      <c r="BFC76" s="28"/>
      <c r="BFD76" s="28"/>
      <c r="BFE76" s="28"/>
      <c r="BFF76" s="28"/>
      <c r="BFG76" s="28"/>
      <c r="BFH76" s="28"/>
      <c r="BFI76" s="28"/>
      <c r="BFJ76" s="28"/>
      <c r="BFK76" s="28"/>
      <c r="BFL76" s="28"/>
      <c r="BFM76" s="28"/>
      <c r="BFN76" s="28"/>
      <c r="BFO76" s="28"/>
      <c r="BFP76" s="28"/>
      <c r="BFQ76" s="28"/>
      <c r="BFR76" s="28"/>
      <c r="BFS76" s="28"/>
      <c r="BFT76" s="28"/>
      <c r="BFU76" s="28"/>
      <c r="BFV76" s="28"/>
      <c r="BFW76" s="28"/>
      <c r="BFX76" s="28"/>
      <c r="BFY76" s="28"/>
      <c r="BFZ76" s="28"/>
      <c r="BGA76" s="28"/>
      <c r="BGB76" s="28"/>
      <c r="BGC76" s="28"/>
      <c r="BGD76" s="28"/>
      <c r="BGE76" s="28"/>
      <c r="BGF76" s="28"/>
      <c r="BGG76" s="28"/>
      <c r="BGH76" s="28"/>
      <c r="BGI76" s="28"/>
      <c r="BGJ76" s="28"/>
      <c r="BGK76" s="28"/>
      <c r="BGL76" s="28"/>
      <c r="BGM76" s="28"/>
      <c r="BGN76" s="28"/>
      <c r="BGO76" s="28"/>
      <c r="BGP76" s="28"/>
      <c r="BGQ76" s="28"/>
      <c r="BGR76" s="28"/>
      <c r="BGS76" s="28"/>
      <c r="BGT76" s="28"/>
      <c r="BGU76" s="28"/>
      <c r="BGV76" s="28"/>
      <c r="BGW76" s="28"/>
      <c r="BGX76" s="28"/>
      <c r="BGY76" s="28"/>
      <c r="BGZ76" s="28"/>
      <c r="BHA76" s="28"/>
      <c r="BHB76" s="28"/>
      <c r="BHC76" s="28"/>
      <c r="BHD76" s="28"/>
      <c r="BHE76" s="28"/>
      <c r="BHF76" s="28"/>
      <c r="BHG76" s="28"/>
      <c r="BHH76" s="28"/>
      <c r="BHI76" s="28"/>
      <c r="BHJ76" s="28"/>
      <c r="BHK76" s="28"/>
      <c r="BHL76" s="28"/>
      <c r="BHM76" s="28"/>
      <c r="BHN76" s="28"/>
      <c r="BHO76" s="28"/>
      <c r="BHP76" s="28"/>
      <c r="BHQ76" s="28"/>
      <c r="BHR76" s="28"/>
      <c r="BHS76" s="28"/>
      <c r="BHT76" s="28"/>
      <c r="BHU76" s="28"/>
      <c r="BHV76" s="28"/>
      <c r="BHW76" s="28"/>
      <c r="BHX76" s="28"/>
      <c r="BHY76" s="28"/>
      <c r="BHZ76" s="28"/>
      <c r="BIA76" s="28"/>
      <c r="BIB76" s="28"/>
      <c r="BIC76" s="28"/>
      <c r="BID76" s="28"/>
      <c r="BIE76" s="28"/>
      <c r="BIF76" s="28"/>
      <c r="BIG76" s="28"/>
      <c r="BIH76" s="28"/>
      <c r="BII76" s="28"/>
      <c r="BIJ76" s="28"/>
      <c r="BIK76" s="28"/>
      <c r="BIL76" s="28"/>
      <c r="BIM76" s="28"/>
      <c r="BIN76" s="28"/>
      <c r="BIO76" s="28"/>
      <c r="BIP76" s="28"/>
      <c r="BIQ76" s="28"/>
      <c r="BIR76" s="28"/>
      <c r="BIS76" s="28"/>
      <c r="BIT76" s="28"/>
      <c r="BIU76" s="28"/>
      <c r="BIV76" s="28"/>
      <c r="BIW76" s="28"/>
      <c r="BIX76" s="28"/>
      <c r="BIY76" s="28"/>
      <c r="BIZ76" s="28"/>
      <c r="BJA76" s="28"/>
      <c r="BJB76" s="28"/>
      <c r="BJC76" s="28"/>
      <c r="BJD76" s="28"/>
      <c r="BJE76" s="28"/>
      <c r="BJF76" s="28"/>
      <c r="BJG76" s="28"/>
      <c r="BJH76" s="28"/>
      <c r="BJI76" s="28"/>
      <c r="BJJ76" s="28"/>
      <c r="BJK76" s="28"/>
      <c r="BJL76" s="28"/>
      <c r="BJM76" s="28"/>
      <c r="BJN76" s="28"/>
      <c r="BJO76" s="28"/>
      <c r="BJP76" s="28"/>
      <c r="BJQ76" s="28"/>
      <c r="BJR76" s="28"/>
      <c r="BJS76" s="28"/>
      <c r="BJT76" s="28"/>
      <c r="BJU76" s="28"/>
      <c r="BJV76" s="28"/>
      <c r="BJW76" s="28"/>
      <c r="BJX76" s="28"/>
      <c r="BJY76" s="28"/>
      <c r="BJZ76" s="28"/>
      <c r="BKA76" s="28"/>
      <c r="BKB76" s="28"/>
      <c r="BKC76" s="28"/>
      <c r="BKD76" s="28"/>
      <c r="BKE76" s="28"/>
      <c r="BKF76" s="28"/>
      <c r="BKG76" s="28"/>
      <c r="BKH76" s="28"/>
      <c r="BKI76" s="28"/>
      <c r="BKJ76" s="28"/>
      <c r="BKK76" s="28"/>
      <c r="BKL76" s="28"/>
      <c r="BKM76" s="28"/>
      <c r="BKN76" s="28"/>
      <c r="BKO76" s="28"/>
      <c r="BKP76" s="28"/>
      <c r="BKQ76" s="28"/>
      <c r="BKR76" s="28"/>
      <c r="BKS76" s="28"/>
      <c r="BKT76" s="28"/>
      <c r="BKU76" s="28"/>
      <c r="BKV76" s="28"/>
      <c r="BKW76" s="28"/>
      <c r="BKX76" s="28"/>
      <c r="BKY76" s="28"/>
      <c r="BKZ76" s="28"/>
      <c r="BLA76" s="28"/>
      <c r="BLB76" s="28"/>
      <c r="BLC76" s="28"/>
      <c r="BLD76" s="28"/>
      <c r="BLE76" s="28"/>
      <c r="BLF76" s="28"/>
      <c r="BLG76" s="28"/>
      <c r="BLH76" s="28"/>
      <c r="BLI76" s="28"/>
      <c r="BLJ76" s="28"/>
      <c r="BLK76" s="28"/>
      <c r="BLL76" s="28"/>
      <c r="BLM76" s="28"/>
      <c r="BLN76" s="28"/>
      <c r="BLO76" s="28"/>
      <c r="BLP76" s="28"/>
      <c r="BLQ76" s="28"/>
      <c r="BLR76" s="28"/>
      <c r="BLS76" s="28"/>
      <c r="BLT76" s="28"/>
      <c r="BLU76" s="28"/>
      <c r="BLV76" s="28"/>
      <c r="BLW76" s="28"/>
      <c r="BLX76" s="28"/>
      <c r="BLY76" s="28"/>
      <c r="BLZ76" s="28"/>
      <c r="BMA76" s="28"/>
      <c r="BMB76" s="28"/>
      <c r="BMC76" s="28"/>
      <c r="BMD76" s="28"/>
      <c r="BME76" s="28"/>
      <c r="BMF76" s="28"/>
      <c r="BMG76" s="28"/>
      <c r="BMH76" s="28"/>
      <c r="BMI76" s="28"/>
      <c r="BMJ76" s="28"/>
      <c r="BMK76" s="28"/>
      <c r="BML76" s="28"/>
      <c r="BMM76" s="28"/>
      <c r="BMN76" s="28"/>
      <c r="BMO76" s="28"/>
      <c r="BMP76" s="28"/>
      <c r="BMQ76" s="28"/>
      <c r="BMR76" s="28"/>
      <c r="BMS76" s="28"/>
      <c r="BMT76" s="28"/>
      <c r="BMU76" s="28"/>
      <c r="BMV76" s="28"/>
      <c r="BMW76" s="28"/>
      <c r="BMX76" s="28"/>
      <c r="BMY76" s="28"/>
      <c r="BMZ76" s="28"/>
      <c r="BNA76" s="28"/>
      <c r="BNB76" s="28"/>
      <c r="BNC76" s="28"/>
      <c r="BND76" s="28"/>
      <c r="BNE76" s="28"/>
      <c r="BNF76" s="28"/>
      <c r="BNG76" s="28"/>
      <c r="BNH76" s="28"/>
      <c r="BNI76" s="28"/>
      <c r="BNJ76" s="28"/>
      <c r="BNK76" s="28"/>
      <c r="BNL76" s="28"/>
      <c r="BNM76" s="28"/>
      <c r="BNN76" s="28"/>
      <c r="BNO76" s="28"/>
      <c r="BNP76" s="28"/>
      <c r="BNQ76" s="28"/>
      <c r="BNR76" s="28"/>
      <c r="BNS76" s="28"/>
      <c r="BNT76" s="28"/>
      <c r="BNU76" s="28"/>
      <c r="BNV76" s="28"/>
      <c r="BNW76" s="28"/>
      <c r="BNX76" s="28"/>
      <c r="BNY76" s="28"/>
      <c r="BNZ76" s="28"/>
      <c r="BOA76" s="28"/>
      <c r="BOB76" s="28"/>
      <c r="BOC76" s="28"/>
      <c r="BOD76" s="28"/>
      <c r="BOE76" s="28"/>
      <c r="BOF76" s="28"/>
      <c r="BOG76" s="28"/>
      <c r="BOH76" s="28"/>
      <c r="BOI76" s="28"/>
      <c r="BOJ76" s="28"/>
      <c r="BOK76" s="28"/>
      <c r="BOL76" s="28"/>
      <c r="BOM76" s="28"/>
      <c r="BON76" s="28"/>
      <c r="BOO76" s="28"/>
      <c r="BOP76" s="28"/>
      <c r="BOQ76" s="28"/>
      <c r="BOR76" s="28"/>
      <c r="BOS76" s="28"/>
      <c r="BOT76" s="28"/>
      <c r="BOU76" s="28"/>
      <c r="BOV76" s="28"/>
      <c r="BOW76" s="28"/>
      <c r="BOX76" s="28"/>
      <c r="BOY76" s="28"/>
      <c r="BOZ76" s="28"/>
      <c r="BPA76" s="28"/>
      <c r="BPB76" s="28"/>
      <c r="BPC76" s="28"/>
      <c r="BPD76" s="28"/>
      <c r="BPE76" s="28"/>
      <c r="BPF76" s="28"/>
      <c r="BPG76" s="28"/>
      <c r="BPH76" s="28"/>
      <c r="BPI76" s="28"/>
      <c r="BPJ76" s="28"/>
      <c r="BPK76" s="28"/>
      <c r="BPL76" s="28"/>
      <c r="BPM76" s="28"/>
      <c r="BPN76" s="28"/>
      <c r="BPO76" s="28"/>
      <c r="BPP76" s="28"/>
      <c r="BPQ76" s="28"/>
      <c r="BPR76" s="28"/>
      <c r="BPS76" s="28"/>
      <c r="BPT76" s="28"/>
      <c r="BPU76" s="28"/>
      <c r="BPV76" s="28"/>
      <c r="BPW76" s="28"/>
      <c r="BPX76" s="28"/>
      <c r="BPY76" s="28"/>
      <c r="BPZ76" s="28"/>
      <c r="BQA76" s="28"/>
      <c r="BQB76" s="28"/>
      <c r="BQC76" s="28"/>
      <c r="BQD76" s="28"/>
      <c r="BQE76" s="28"/>
      <c r="BQF76" s="28"/>
      <c r="BQG76" s="28"/>
      <c r="BQH76" s="28"/>
      <c r="BQI76" s="28"/>
      <c r="BQJ76" s="28"/>
      <c r="BQK76" s="28"/>
      <c r="BQL76" s="28"/>
      <c r="BQM76" s="28"/>
      <c r="BQN76" s="28"/>
      <c r="BQO76" s="28"/>
      <c r="BQP76" s="28"/>
      <c r="BQQ76" s="28"/>
      <c r="BQR76" s="28"/>
      <c r="BQS76" s="28"/>
      <c r="BQT76" s="28"/>
      <c r="BQU76" s="28"/>
      <c r="BQV76" s="28"/>
      <c r="BQW76" s="28"/>
      <c r="BQX76" s="28"/>
      <c r="BQY76" s="28"/>
      <c r="BQZ76" s="28"/>
      <c r="BRA76" s="28"/>
      <c r="BRB76" s="28"/>
      <c r="BRC76" s="28"/>
      <c r="BRD76" s="28"/>
      <c r="BRE76" s="28"/>
      <c r="BRF76" s="28"/>
      <c r="BRG76" s="28"/>
      <c r="BRH76" s="28"/>
      <c r="BRI76" s="28"/>
      <c r="BRJ76" s="28"/>
      <c r="BRK76" s="28"/>
      <c r="BRL76" s="28"/>
      <c r="BRM76" s="28"/>
      <c r="BRN76" s="28"/>
      <c r="BRO76" s="28"/>
      <c r="BRP76" s="28"/>
      <c r="BRQ76" s="28"/>
      <c r="BRR76" s="28"/>
      <c r="BRS76" s="28"/>
      <c r="BRT76" s="28"/>
      <c r="BRU76" s="28"/>
      <c r="BRV76" s="28"/>
      <c r="BRW76" s="28"/>
      <c r="BRX76" s="28"/>
      <c r="BRY76" s="28"/>
      <c r="BRZ76" s="28"/>
      <c r="BSA76" s="28"/>
      <c r="BSB76" s="28"/>
      <c r="BSC76" s="28"/>
      <c r="BSD76" s="28"/>
      <c r="BSE76" s="28"/>
      <c r="BSF76" s="28"/>
      <c r="BSG76" s="28"/>
      <c r="BSH76" s="28"/>
      <c r="BSI76" s="28"/>
      <c r="BSJ76" s="28"/>
      <c r="BSK76" s="28"/>
      <c r="BSL76" s="28"/>
      <c r="BSM76" s="28"/>
      <c r="BSN76" s="28"/>
      <c r="BSO76" s="28"/>
      <c r="BSP76" s="28"/>
      <c r="BSQ76" s="28"/>
      <c r="BSR76" s="28"/>
      <c r="BSS76" s="28"/>
      <c r="BST76" s="28"/>
      <c r="BSU76" s="28"/>
      <c r="BSV76" s="28"/>
      <c r="BSW76" s="28"/>
      <c r="BSX76" s="28"/>
      <c r="BSY76" s="28"/>
      <c r="BSZ76" s="28"/>
      <c r="BTA76" s="28"/>
      <c r="BTB76" s="28"/>
      <c r="BTC76" s="28"/>
      <c r="BTD76" s="28"/>
      <c r="BTE76" s="28"/>
      <c r="BTF76" s="28"/>
      <c r="BTG76" s="28"/>
      <c r="BTH76" s="28"/>
      <c r="BTI76" s="28"/>
      <c r="BTJ76" s="28"/>
      <c r="BTK76" s="28"/>
      <c r="BTL76" s="28"/>
      <c r="BTM76" s="28"/>
      <c r="BTN76" s="28"/>
      <c r="BTO76" s="28"/>
      <c r="BTP76" s="28"/>
      <c r="BTQ76" s="28"/>
      <c r="BTR76" s="28"/>
      <c r="BTS76" s="28"/>
      <c r="BTT76" s="28"/>
      <c r="BTU76" s="28"/>
      <c r="BTV76" s="28"/>
      <c r="BTW76" s="28"/>
      <c r="BTX76" s="28"/>
      <c r="BTY76" s="28"/>
      <c r="BTZ76" s="28"/>
      <c r="BUA76" s="28"/>
      <c r="BUB76" s="28"/>
      <c r="BUC76" s="28"/>
      <c r="BUD76" s="28"/>
      <c r="BUE76" s="28"/>
      <c r="BUF76" s="28"/>
      <c r="BUG76" s="28"/>
      <c r="BUH76" s="28"/>
      <c r="BUI76" s="28"/>
      <c r="BUJ76" s="28"/>
      <c r="BUK76" s="28"/>
      <c r="BUL76" s="28"/>
      <c r="BUM76" s="28"/>
      <c r="BUN76" s="28"/>
      <c r="BUO76" s="28"/>
      <c r="BUP76" s="28"/>
      <c r="BUQ76" s="28"/>
      <c r="BUR76" s="28"/>
      <c r="BUS76" s="28"/>
      <c r="BUT76" s="28"/>
      <c r="BUU76" s="28"/>
      <c r="BUV76" s="28"/>
      <c r="BUW76" s="28"/>
      <c r="BUX76" s="28"/>
      <c r="BUY76" s="28"/>
      <c r="BUZ76" s="28"/>
      <c r="BVA76" s="28"/>
      <c r="BVB76" s="28"/>
      <c r="BVC76" s="28"/>
      <c r="BVD76" s="28"/>
      <c r="BVE76" s="28"/>
      <c r="BVF76" s="28"/>
      <c r="BVG76" s="28"/>
      <c r="BVH76" s="28"/>
      <c r="BVI76" s="28"/>
      <c r="BVJ76" s="28"/>
      <c r="BVK76" s="28"/>
      <c r="BVL76" s="28"/>
      <c r="BVM76" s="28"/>
      <c r="BVN76" s="28"/>
      <c r="BVO76" s="28"/>
      <c r="BVP76" s="28"/>
      <c r="BVQ76" s="28"/>
      <c r="BVR76" s="28"/>
      <c r="BVS76" s="28"/>
      <c r="BVT76" s="28"/>
      <c r="BVU76" s="28"/>
      <c r="BVV76" s="28"/>
      <c r="BVW76" s="28"/>
      <c r="BVX76" s="28"/>
      <c r="BVY76" s="28"/>
      <c r="BVZ76" s="28"/>
      <c r="BWA76" s="28"/>
      <c r="BWB76" s="28"/>
      <c r="BWC76" s="28"/>
      <c r="BWD76" s="28"/>
      <c r="BWE76" s="28"/>
      <c r="BWF76" s="28"/>
      <c r="BWG76" s="28"/>
      <c r="BWH76" s="28"/>
      <c r="BWI76" s="28"/>
      <c r="BWJ76" s="28"/>
      <c r="BWK76" s="28"/>
      <c r="BWL76" s="28"/>
      <c r="BWM76" s="28"/>
      <c r="BWN76" s="28"/>
      <c r="BWO76" s="28"/>
      <c r="BWP76" s="28"/>
      <c r="BWQ76" s="28"/>
      <c r="BWR76" s="28"/>
      <c r="BWS76" s="28"/>
      <c r="BWT76" s="28"/>
      <c r="BWU76" s="28"/>
      <c r="BWV76" s="28"/>
      <c r="BWW76" s="28"/>
      <c r="BWX76" s="28"/>
      <c r="BWY76" s="28"/>
      <c r="BWZ76" s="28"/>
      <c r="BXA76" s="28"/>
      <c r="BXB76" s="28"/>
      <c r="BXC76" s="28"/>
      <c r="BXD76" s="28"/>
      <c r="BXE76" s="28"/>
      <c r="BXF76" s="28"/>
      <c r="BXG76" s="28"/>
      <c r="BXH76" s="28"/>
      <c r="BXI76" s="28"/>
      <c r="BXJ76" s="28"/>
      <c r="BXK76" s="28"/>
      <c r="BXL76" s="28"/>
      <c r="BXM76" s="28"/>
      <c r="BXN76" s="28"/>
      <c r="BXO76" s="28"/>
      <c r="BXP76" s="28"/>
      <c r="BXQ76" s="28"/>
      <c r="BXR76" s="28"/>
      <c r="BXS76" s="28"/>
      <c r="BXT76" s="28"/>
      <c r="BXU76" s="28"/>
      <c r="BXV76" s="28"/>
      <c r="BXW76" s="28"/>
      <c r="BXX76" s="28"/>
      <c r="BXY76" s="28"/>
      <c r="BXZ76" s="28"/>
      <c r="BYA76" s="28"/>
      <c r="BYB76" s="28"/>
      <c r="BYC76" s="28"/>
      <c r="BYD76" s="28"/>
      <c r="BYE76" s="28"/>
      <c r="BYF76" s="28"/>
      <c r="BYG76" s="28"/>
      <c r="BYH76" s="28"/>
      <c r="BYI76" s="28"/>
      <c r="BYJ76" s="28"/>
      <c r="BYK76" s="28"/>
      <c r="BYL76" s="28"/>
      <c r="BYM76" s="28"/>
      <c r="BYN76" s="28"/>
      <c r="BYO76" s="28"/>
      <c r="BYP76" s="28"/>
      <c r="BYQ76" s="28"/>
      <c r="BYR76" s="28"/>
      <c r="BYS76" s="28"/>
      <c r="BYT76" s="28"/>
      <c r="BYU76" s="28"/>
      <c r="BYV76" s="28"/>
      <c r="BYW76" s="28"/>
      <c r="BYX76" s="28"/>
      <c r="BYY76" s="28"/>
      <c r="BYZ76" s="28"/>
      <c r="BZA76" s="28"/>
      <c r="BZB76" s="28"/>
      <c r="BZC76" s="28"/>
      <c r="BZD76" s="28"/>
      <c r="BZE76" s="28"/>
      <c r="BZF76" s="28"/>
      <c r="BZG76" s="28"/>
      <c r="BZH76" s="28"/>
      <c r="BZI76" s="28"/>
      <c r="BZJ76" s="28"/>
      <c r="BZK76" s="28"/>
      <c r="BZL76" s="28"/>
      <c r="BZM76" s="28"/>
      <c r="BZN76" s="28"/>
      <c r="BZO76" s="28"/>
      <c r="BZP76" s="28"/>
      <c r="BZQ76" s="28"/>
      <c r="BZR76" s="28"/>
      <c r="BZS76" s="28"/>
      <c r="BZT76" s="28"/>
      <c r="BZU76" s="28"/>
      <c r="BZV76" s="28"/>
      <c r="BZW76" s="28"/>
      <c r="BZX76" s="28"/>
      <c r="BZY76" s="28"/>
      <c r="BZZ76" s="28"/>
      <c r="CAA76" s="28"/>
      <c r="CAB76" s="28"/>
      <c r="CAC76" s="28"/>
      <c r="CAD76" s="28"/>
      <c r="CAE76" s="28"/>
      <c r="CAF76" s="28"/>
      <c r="CAG76" s="28"/>
      <c r="CAH76" s="28"/>
      <c r="CAI76" s="28"/>
      <c r="CAJ76" s="28"/>
      <c r="CAK76" s="28"/>
      <c r="CAL76" s="28"/>
      <c r="CAM76" s="28"/>
      <c r="CAN76" s="28"/>
      <c r="CAO76" s="28"/>
      <c r="CAP76" s="28"/>
      <c r="CAQ76" s="28"/>
      <c r="CAR76" s="28"/>
      <c r="CAS76" s="28"/>
      <c r="CAT76" s="28"/>
      <c r="CAU76" s="28"/>
      <c r="CAV76" s="28"/>
      <c r="CAW76" s="28"/>
      <c r="CAX76" s="28"/>
      <c r="CAY76" s="28"/>
      <c r="CAZ76" s="28"/>
      <c r="CBA76" s="28"/>
      <c r="CBB76" s="28"/>
      <c r="CBC76" s="28"/>
      <c r="CBD76" s="28"/>
      <c r="CBE76" s="28"/>
      <c r="CBF76" s="28"/>
      <c r="CBG76" s="28"/>
      <c r="CBH76" s="28"/>
      <c r="CBI76" s="28"/>
      <c r="CBJ76" s="28"/>
      <c r="CBK76" s="28"/>
      <c r="CBL76" s="28"/>
      <c r="CBM76" s="28"/>
      <c r="CBN76" s="28"/>
      <c r="CBO76" s="28"/>
      <c r="CBP76" s="28"/>
      <c r="CBQ76" s="28"/>
      <c r="CBR76" s="28"/>
      <c r="CBS76" s="28"/>
      <c r="CBT76" s="28"/>
      <c r="CBU76" s="28"/>
      <c r="CBV76" s="28"/>
      <c r="CBW76" s="28"/>
      <c r="CBX76" s="28"/>
      <c r="CBY76" s="28"/>
      <c r="CBZ76" s="28"/>
      <c r="CCA76" s="28"/>
      <c r="CCB76" s="28"/>
      <c r="CCC76" s="28"/>
      <c r="CCD76" s="28"/>
      <c r="CCE76" s="28"/>
      <c r="CCF76" s="28"/>
      <c r="CCG76" s="28"/>
      <c r="CCH76" s="28"/>
      <c r="CCI76" s="28"/>
      <c r="CCJ76" s="28"/>
      <c r="CCK76" s="28"/>
      <c r="CCL76" s="28"/>
      <c r="CCM76" s="28"/>
      <c r="CCN76" s="28"/>
      <c r="CCO76" s="28"/>
      <c r="CCP76" s="28"/>
      <c r="CCQ76" s="28"/>
      <c r="CCR76" s="28"/>
      <c r="CCS76" s="28"/>
      <c r="CCT76" s="28"/>
      <c r="CCU76" s="28"/>
      <c r="CCV76" s="28"/>
      <c r="CCW76" s="28"/>
      <c r="CCX76" s="28"/>
      <c r="CCY76" s="28"/>
      <c r="CCZ76" s="28"/>
      <c r="CDA76" s="28"/>
      <c r="CDB76" s="28"/>
      <c r="CDC76" s="28"/>
      <c r="CDD76" s="28"/>
      <c r="CDE76" s="28"/>
      <c r="CDF76" s="28"/>
      <c r="CDG76" s="28"/>
      <c r="CDH76" s="28"/>
      <c r="CDI76" s="28"/>
      <c r="CDJ76" s="28"/>
      <c r="CDK76" s="28"/>
      <c r="CDL76" s="28"/>
      <c r="CDM76" s="28"/>
      <c r="CDN76" s="28"/>
      <c r="CDO76" s="28"/>
      <c r="CDP76" s="28"/>
      <c r="CDQ76" s="28"/>
      <c r="CDR76" s="28"/>
      <c r="CDS76" s="28"/>
      <c r="CDT76" s="28"/>
      <c r="CDU76" s="28"/>
      <c r="CDV76" s="28"/>
      <c r="CDW76" s="28"/>
      <c r="CDX76" s="28"/>
      <c r="CDY76" s="28"/>
      <c r="CDZ76" s="28"/>
      <c r="CEA76" s="28"/>
      <c r="CEB76" s="28"/>
      <c r="CEC76" s="28"/>
      <c r="CED76" s="28"/>
      <c r="CEE76" s="28"/>
      <c r="CEF76" s="28"/>
      <c r="CEG76" s="28"/>
      <c r="CEH76" s="28"/>
      <c r="CEI76" s="28"/>
      <c r="CEJ76" s="28"/>
      <c r="CEK76" s="28"/>
      <c r="CEL76" s="28"/>
      <c r="CEM76" s="28"/>
      <c r="CEN76" s="28"/>
      <c r="CEO76" s="28"/>
      <c r="CEP76" s="28"/>
      <c r="CEQ76" s="28"/>
      <c r="CER76" s="28"/>
      <c r="CES76" s="28"/>
      <c r="CET76" s="28"/>
      <c r="CEU76" s="28"/>
      <c r="CEV76" s="28"/>
      <c r="CEW76" s="28"/>
      <c r="CEX76" s="28"/>
      <c r="CEY76" s="28"/>
      <c r="CEZ76" s="28"/>
      <c r="CFA76" s="28"/>
      <c r="CFB76" s="28"/>
      <c r="CFC76" s="28"/>
      <c r="CFD76" s="28"/>
      <c r="CFE76" s="28"/>
      <c r="CFF76" s="28"/>
      <c r="CFG76" s="28"/>
      <c r="CFH76" s="28"/>
      <c r="CFI76" s="28"/>
      <c r="CFJ76" s="28"/>
      <c r="CFK76" s="28"/>
      <c r="CFL76" s="28"/>
      <c r="CFM76" s="28"/>
      <c r="CFN76" s="28"/>
      <c r="CFO76" s="28"/>
      <c r="CFP76" s="28"/>
      <c r="CFQ76" s="28"/>
      <c r="CFR76" s="28"/>
      <c r="CFS76" s="28"/>
      <c r="CFT76" s="28"/>
      <c r="CFU76" s="28"/>
      <c r="CFV76" s="28"/>
      <c r="CFW76" s="28"/>
      <c r="CFX76" s="28"/>
      <c r="CFY76" s="28"/>
      <c r="CFZ76" s="28"/>
      <c r="CGA76" s="28"/>
      <c r="CGB76" s="28"/>
      <c r="CGC76" s="28"/>
      <c r="CGD76" s="28"/>
      <c r="CGE76" s="28"/>
      <c r="CGF76" s="28"/>
      <c r="CGG76" s="28"/>
      <c r="CGH76" s="28"/>
      <c r="CGI76" s="28"/>
      <c r="CGJ76" s="28"/>
      <c r="CGK76" s="28"/>
      <c r="CGL76" s="28"/>
      <c r="CGM76" s="28"/>
      <c r="CGN76" s="28"/>
      <c r="CGO76" s="28"/>
      <c r="CGP76" s="28"/>
      <c r="CGQ76" s="28"/>
      <c r="CGR76" s="28"/>
      <c r="CGS76" s="28"/>
      <c r="CGT76" s="28"/>
      <c r="CGU76" s="28"/>
      <c r="CGV76" s="28"/>
      <c r="CGW76" s="28"/>
      <c r="CGX76" s="28"/>
      <c r="CGY76" s="28"/>
      <c r="CGZ76" s="28"/>
      <c r="CHA76" s="28"/>
      <c r="CHB76" s="28"/>
      <c r="CHC76" s="28"/>
      <c r="CHD76" s="28"/>
      <c r="CHE76" s="28"/>
      <c r="CHF76" s="28"/>
      <c r="CHG76" s="28"/>
      <c r="CHH76" s="28"/>
      <c r="CHI76" s="28"/>
      <c r="CHJ76" s="28"/>
      <c r="CHK76" s="28"/>
      <c r="CHL76" s="28"/>
      <c r="CHM76" s="28"/>
      <c r="CHN76" s="28"/>
      <c r="CHO76" s="28"/>
      <c r="CHP76" s="28"/>
      <c r="CHQ76" s="28"/>
      <c r="CHR76" s="28"/>
      <c r="CHS76" s="28"/>
      <c r="CHT76" s="28"/>
      <c r="CHU76" s="28"/>
      <c r="CHV76" s="28"/>
      <c r="CHW76" s="28"/>
      <c r="CHX76" s="28"/>
      <c r="CHY76" s="28"/>
      <c r="CHZ76" s="28"/>
      <c r="CIA76" s="28"/>
      <c r="CIB76" s="28"/>
      <c r="CIC76" s="28"/>
      <c r="CID76" s="28"/>
      <c r="CIE76" s="28"/>
      <c r="CIF76" s="28"/>
      <c r="CIG76" s="28"/>
      <c r="CIH76" s="28"/>
      <c r="CII76" s="28"/>
      <c r="CIJ76" s="28"/>
      <c r="CIK76" s="28"/>
      <c r="CIL76" s="28"/>
      <c r="CIM76" s="28"/>
      <c r="CIN76" s="28"/>
      <c r="CIO76" s="28"/>
      <c r="CIP76" s="28"/>
      <c r="CIQ76" s="28"/>
      <c r="CIR76" s="28"/>
      <c r="CIS76" s="28"/>
      <c r="CIT76" s="28"/>
      <c r="CIU76" s="28"/>
      <c r="CIV76" s="28"/>
      <c r="CIW76" s="28"/>
      <c r="CIX76" s="28"/>
      <c r="CIY76" s="28"/>
      <c r="CIZ76" s="28"/>
      <c r="CJA76" s="28"/>
      <c r="CJB76" s="28"/>
      <c r="CJC76" s="28"/>
      <c r="CJD76" s="28"/>
      <c r="CJE76" s="28"/>
      <c r="CJF76" s="28"/>
      <c r="CJG76" s="28"/>
      <c r="CJH76" s="28"/>
      <c r="CJI76" s="28"/>
      <c r="CJJ76" s="28"/>
      <c r="CJK76" s="28"/>
      <c r="CJL76" s="28"/>
      <c r="CJM76" s="28"/>
      <c r="CJN76" s="28"/>
      <c r="CJO76" s="28"/>
      <c r="CJP76" s="28"/>
      <c r="CJQ76" s="28"/>
      <c r="CJR76" s="28"/>
      <c r="CJS76" s="28"/>
      <c r="CJT76" s="28"/>
      <c r="CJU76" s="28"/>
      <c r="CJV76" s="28"/>
      <c r="CJW76" s="28"/>
      <c r="CJX76" s="28"/>
      <c r="CJY76" s="28"/>
      <c r="CJZ76" s="28"/>
      <c r="CKA76" s="28"/>
      <c r="CKB76" s="28"/>
      <c r="CKC76" s="28"/>
      <c r="CKD76" s="28"/>
      <c r="CKE76" s="28"/>
      <c r="CKF76" s="28"/>
      <c r="CKG76" s="28"/>
      <c r="CKH76" s="28"/>
      <c r="CKI76" s="28"/>
      <c r="CKJ76" s="28"/>
      <c r="CKK76" s="28"/>
      <c r="CKL76" s="28"/>
      <c r="CKM76" s="28"/>
      <c r="CKN76" s="28"/>
      <c r="CKO76" s="28"/>
      <c r="CKP76" s="28"/>
      <c r="CKQ76" s="28"/>
      <c r="CKR76" s="28"/>
      <c r="CKS76" s="28"/>
      <c r="CKT76" s="28"/>
      <c r="CKU76" s="28"/>
      <c r="CKV76" s="28"/>
      <c r="CKW76" s="28"/>
      <c r="CKX76" s="28"/>
      <c r="CKY76" s="28"/>
      <c r="CKZ76" s="28"/>
      <c r="CLA76" s="28"/>
      <c r="CLB76" s="28"/>
      <c r="CLC76" s="28"/>
      <c r="CLD76" s="28"/>
      <c r="CLE76" s="28"/>
      <c r="CLF76" s="28"/>
      <c r="CLG76" s="28"/>
      <c r="CLH76" s="28"/>
      <c r="CLI76" s="28"/>
      <c r="CLJ76" s="28"/>
      <c r="CLK76" s="28"/>
      <c r="CLL76" s="28"/>
      <c r="CLM76" s="28"/>
      <c r="CLN76" s="28"/>
      <c r="CLO76" s="28"/>
      <c r="CLP76" s="28"/>
      <c r="CLQ76" s="28"/>
      <c r="CLR76" s="28"/>
      <c r="CLS76" s="28"/>
      <c r="CLT76" s="28"/>
      <c r="CLU76" s="28"/>
      <c r="CLV76" s="28"/>
      <c r="CLW76" s="28"/>
      <c r="CLX76" s="28"/>
      <c r="CLY76" s="28"/>
      <c r="CLZ76" s="28"/>
      <c r="CMA76" s="28"/>
      <c r="CMB76" s="28"/>
      <c r="CMC76" s="28"/>
      <c r="CMD76" s="28"/>
      <c r="CME76" s="28"/>
      <c r="CMF76" s="28"/>
      <c r="CMG76" s="28"/>
      <c r="CMH76" s="28"/>
      <c r="CMI76" s="28"/>
      <c r="CMJ76" s="28"/>
      <c r="CMK76" s="28"/>
      <c r="CML76" s="28"/>
      <c r="CMM76" s="28"/>
      <c r="CMN76" s="28"/>
      <c r="CMO76" s="28"/>
      <c r="CMP76" s="28"/>
      <c r="CMQ76" s="28"/>
      <c r="CMR76" s="28"/>
      <c r="CMS76" s="28"/>
      <c r="CMT76" s="28"/>
      <c r="CMU76" s="28"/>
      <c r="CMV76" s="28"/>
      <c r="CMW76" s="28"/>
      <c r="CMX76" s="28"/>
      <c r="CMY76" s="28"/>
      <c r="CMZ76" s="28"/>
      <c r="CNA76" s="28"/>
      <c r="CNB76" s="28"/>
      <c r="CNC76" s="28"/>
      <c r="CND76" s="28"/>
      <c r="CNE76" s="28"/>
      <c r="CNF76" s="28"/>
      <c r="CNG76" s="28"/>
      <c r="CNH76" s="28"/>
      <c r="CNI76" s="28"/>
      <c r="CNJ76" s="28"/>
      <c r="CNK76" s="28"/>
      <c r="CNL76" s="28"/>
      <c r="CNM76" s="28"/>
      <c r="CNN76" s="28"/>
      <c r="CNO76" s="28"/>
      <c r="CNP76" s="28"/>
      <c r="CNQ76" s="28"/>
      <c r="CNR76" s="28"/>
      <c r="CNS76" s="28"/>
      <c r="CNT76" s="28"/>
      <c r="CNU76" s="28"/>
      <c r="CNV76" s="28"/>
      <c r="CNW76" s="28"/>
      <c r="CNX76" s="28"/>
      <c r="CNY76" s="28"/>
      <c r="CNZ76" s="28"/>
      <c r="COA76" s="28"/>
      <c r="COB76" s="28"/>
      <c r="COC76" s="28"/>
      <c r="COD76" s="28"/>
      <c r="COE76" s="28"/>
      <c r="COF76" s="28"/>
      <c r="COG76" s="28"/>
      <c r="COH76" s="28"/>
      <c r="COI76" s="28"/>
      <c r="COJ76" s="28"/>
      <c r="COK76" s="28"/>
      <c r="COL76" s="28"/>
      <c r="COM76" s="28"/>
      <c r="CON76" s="28"/>
      <c r="COO76" s="28"/>
      <c r="COP76" s="28"/>
      <c r="COQ76" s="28"/>
      <c r="COR76" s="28"/>
      <c r="COS76" s="28"/>
      <c r="COT76" s="28"/>
      <c r="COU76" s="28"/>
      <c r="COV76" s="28"/>
      <c r="COW76" s="28"/>
      <c r="COX76" s="28"/>
      <c r="COY76" s="28"/>
      <c r="COZ76" s="28"/>
      <c r="CPA76" s="28"/>
      <c r="CPB76" s="28"/>
      <c r="CPC76" s="28"/>
      <c r="CPD76" s="28"/>
      <c r="CPE76" s="28"/>
      <c r="CPF76" s="28"/>
      <c r="CPG76" s="28"/>
      <c r="CPH76" s="28"/>
      <c r="CPI76" s="28"/>
      <c r="CPJ76" s="28"/>
      <c r="CPK76" s="28"/>
      <c r="CPL76" s="28"/>
      <c r="CPM76" s="28"/>
      <c r="CPN76" s="28"/>
      <c r="CPO76" s="28"/>
      <c r="CPP76" s="28"/>
      <c r="CPQ76" s="28"/>
      <c r="CPR76" s="28"/>
      <c r="CPS76" s="28"/>
      <c r="CPT76" s="28"/>
      <c r="CPU76" s="28"/>
      <c r="CPV76" s="28"/>
      <c r="CPW76" s="28"/>
      <c r="CPX76" s="28"/>
      <c r="CPY76" s="28"/>
      <c r="CPZ76" s="28"/>
      <c r="CQA76" s="28"/>
      <c r="CQB76" s="28"/>
      <c r="CQC76" s="28"/>
      <c r="CQD76" s="28"/>
      <c r="CQE76" s="28"/>
      <c r="CQF76" s="28"/>
      <c r="CQG76" s="28"/>
      <c r="CQH76" s="28"/>
      <c r="CQI76" s="28"/>
      <c r="CQJ76" s="28"/>
      <c r="CQK76" s="28"/>
      <c r="CQL76" s="28"/>
      <c r="CQM76" s="28"/>
      <c r="CQN76" s="28"/>
      <c r="CQO76" s="28"/>
      <c r="CQP76" s="28"/>
      <c r="CQQ76" s="28"/>
      <c r="CQR76" s="28"/>
      <c r="CQS76" s="28"/>
      <c r="CQT76" s="28"/>
      <c r="CQU76" s="28"/>
      <c r="CQV76" s="28"/>
      <c r="CQW76" s="28"/>
      <c r="CQX76" s="28"/>
      <c r="CQY76" s="28"/>
      <c r="CQZ76" s="28"/>
      <c r="CRA76" s="28"/>
      <c r="CRB76" s="28"/>
      <c r="CRC76" s="28"/>
      <c r="CRD76" s="28"/>
      <c r="CRE76" s="28"/>
      <c r="CRF76" s="28"/>
      <c r="CRG76" s="28"/>
      <c r="CRH76" s="28"/>
      <c r="CRI76" s="28"/>
      <c r="CRJ76" s="28"/>
      <c r="CRK76" s="28"/>
      <c r="CRL76" s="28"/>
      <c r="CRM76" s="28"/>
      <c r="CRN76" s="28"/>
      <c r="CRO76" s="28"/>
      <c r="CRP76" s="28"/>
      <c r="CRQ76" s="28"/>
      <c r="CRR76" s="28"/>
      <c r="CRS76" s="28"/>
      <c r="CRT76" s="28"/>
      <c r="CRU76" s="28"/>
      <c r="CRV76" s="28"/>
      <c r="CRW76" s="28"/>
      <c r="CRX76" s="28"/>
      <c r="CRY76" s="28"/>
      <c r="CRZ76" s="28"/>
      <c r="CSA76" s="28"/>
      <c r="CSB76" s="28"/>
      <c r="CSC76" s="28"/>
      <c r="CSD76" s="28"/>
      <c r="CSE76" s="28"/>
      <c r="CSF76" s="28"/>
      <c r="CSG76" s="28"/>
      <c r="CSH76" s="28"/>
      <c r="CSI76" s="28"/>
      <c r="CSJ76" s="28"/>
      <c r="CSK76" s="28"/>
      <c r="CSL76" s="28"/>
      <c r="CSM76" s="28"/>
      <c r="CSN76" s="28"/>
      <c r="CSO76" s="28"/>
      <c r="CSP76" s="28"/>
      <c r="CSQ76" s="28"/>
      <c r="CSR76" s="28"/>
      <c r="CSS76" s="28"/>
      <c r="CST76" s="28"/>
      <c r="CSU76" s="28"/>
      <c r="CSV76" s="28"/>
      <c r="CSW76" s="28"/>
      <c r="CSX76" s="28"/>
      <c r="CSY76" s="28"/>
      <c r="CSZ76" s="28"/>
      <c r="CTA76" s="28"/>
      <c r="CTB76" s="28"/>
      <c r="CTC76" s="28"/>
      <c r="CTD76" s="28"/>
      <c r="CTE76" s="28"/>
      <c r="CTF76" s="28"/>
      <c r="CTG76" s="28"/>
      <c r="CTH76" s="28"/>
      <c r="CTI76" s="28"/>
      <c r="CTJ76" s="28"/>
      <c r="CTK76" s="28"/>
      <c r="CTL76" s="28"/>
      <c r="CTM76" s="28"/>
      <c r="CTN76" s="28"/>
      <c r="CTO76" s="28"/>
      <c r="CTP76" s="28"/>
      <c r="CTQ76" s="28"/>
      <c r="CTR76" s="28"/>
      <c r="CTS76" s="28"/>
      <c r="CTT76" s="28"/>
      <c r="CTU76" s="28"/>
      <c r="CTV76" s="28"/>
      <c r="CTW76" s="28"/>
      <c r="CTX76" s="28"/>
      <c r="CTY76" s="28"/>
      <c r="CTZ76" s="28"/>
      <c r="CUA76" s="28"/>
      <c r="CUB76" s="28"/>
      <c r="CUC76" s="28"/>
      <c r="CUD76" s="28"/>
      <c r="CUE76" s="28"/>
      <c r="CUF76" s="28"/>
      <c r="CUG76" s="28"/>
      <c r="CUH76" s="28"/>
      <c r="CUI76" s="28"/>
      <c r="CUJ76" s="28"/>
      <c r="CUK76" s="28"/>
      <c r="CUL76" s="28"/>
      <c r="CUM76" s="28"/>
      <c r="CUN76" s="28"/>
      <c r="CUO76" s="28"/>
      <c r="CUP76" s="28"/>
      <c r="CUQ76" s="28"/>
      <c r="CUR76" s="28"/>
      <c r="CUS76" s="28"/>
      <c r="CUT76" s="28"/>
      <c r="CUU76" s="28"/>
      <c r="CUV76" s="28"/>
      <c r="CUW76" s="28"/>
      <c r="CUX76" s="28"/>
      <c r="CUY76" s="28"/>
      <c r="CUZ76" s="28"/>
      <c r="CVA76" s="28"/>
      <c r="CVB76" s="28"/>
      <c r="CVC76" s="28"/>
      <c r="CVD76" s="28"/>
      <c r="CVE76" s="28"/>
      <c r="CVF76" s="28"/>
      <c r="CVG76" s="28"/>
      <c r="CVH76" s="28"/>
      <c r="CVI76" s="28"/>
      <c r="CVJ76" s="28"/>
      <c r="CVK76" s="28"/>
      <c r="CVL76" s="28"/>
      <c r="CVM76" s="28"/>
      <c r="CVN76" s="28"/>
      <c r="CVO76" s="28"/>
      <c r="CVP76" s="28"/>
      <c r="CVQ76" s="28"/>
      <c r="CVR76" s="28"/>
      <c r="CVS76" s="28"/>
      <c r="CVT76" s="28"/>
      <c r="CVU76" s="28"/>
      <c r="CVV76" s="28"/>
      <c r="CVW76" s="28"/>
      <c r="CVX76" s="28"/>
      <c r="CVY76" s="28"/>
      <c r="CVZ76" s="28"/>
      <c r="CWA76" s="28"/>
      <c r="CWB76" s="28"/>
      <c r="CWC76" s="28"/>
      <c r="CWD76" s="28"/>
      <c r="CWE76" s="28"/>
      <c r="CWF76" s="28"/>
      <c r="CWG76" s="28"/>
      <c r="CWH76" s="28"/>
      <c r="CWI76" s="28"/>
      <c r="CWJ76" s="28"/>
      <c r="CWK76" s="28"/>
      <c r="CWL76" s="28"/>
      <c r="CWM76" s="28"/>
      <c r="CWN76" s="28"/>
      <c r="CWO76" s="28"/>
      <c r="CWP76" s="28"/>
      <c r="CWQ76" s="28"/>
      <c r="CWR76" s="28"/>
      <c r="CWS76" s="28"/>
      <c r="CWT76" s="28"/>
      <c r="CWU76" s="28"/>
      <c r="CWV76" s="28"/>
      <c r="CWW76" s="28"/>
      <c r="CWX76" s="28"/>
      <c r="CWY76" s="28"/>
      <c r="CWZ76" s="28"/>
      <c r="CXA76" s="28"/>
      <c r="CXB76" s="28"/>
      <c r="CXC76" s="28"/>
      <c r="CXD76" s="28"/>
      <c r="CXE76" s="28"/>
      <c r="CXF76" s="28"/>
      <c r="CXG76" s="28"/>
      <c r="CXH76" s="28"/>
      <c r="CXI76" s="28"/>
      <c r="CXJ76" s="28"/>
      <c r="CXK76" s="28"/>
      <c r="CXL76" s="28"/>
      <c r="CXM76" s="28"/>
      <c r="CXN76" s="28"/>
      <c r="CXO76" s="28"/>
      <c r="CXP76" s="28"/>
      <c r="CXQ76" s="28"/>
      <c r="CXR76" s="28"/>
      <c r="CXS76" s="28"/>
      <c r="CXT76" s="28"/>
      <c r="CXU76" s="28"/>
      <c r="CXV76" s="28"/>
      <c r="CXW76" s="28"/>
      <c r="CXX76" s="28"/>
      <c r="CXY76" s="28"/>
      <c r="CXZ76" s="28"/>
      <c r="CYA76" s="28"/>
      <c r="CYB76" s="28"/>
      <c r="CYC76" s="28"/>
      <c r="CYD76" s="28"/>
      <c r="CYE76" s="28"/>
      <c r="CYF76" s="28"/>
      <c r="CYG76" s="28"/>
      <c r="CYH76" s="28"/>
      <c r="CYI76" s="28"/>
      <c r="CYJ76" s="28"/>
      <c r="CYK76" s="28"/>
      <c r="CYL76" s="28"/>
      <c r="CYM76" s="28"/>
      <c r="CYN76" s="28"/>
      <c r="CYO76" s="28"/>
      <c r="CYP76" s="28"/>
      <c r="CYQ76" s="28"/>
      <c r="CYR76" s="28"/>
      <c r="CYS76" s="28"/>
      <c r="CYT76" s="28"/>
      <c r="CYU76" s="28"/>
      <c r="CYV76" s="28"/>
      <c r="CYW76" s="28"/>
      <c r="CYX76" s="28"/>
      <c r="CYY76" s="28"/>
      <c r="CYZ76" s="28"/>
      <c r="CZA76" s="28"/>
      <c r="CZB76" s="28"/>
      <c r="CZC76" s="28"/>
      <c r="CZD76" s="28"/>
      <c r="CZE76" s="28"/>
      <c r="CZF76" s="28"/>
      <c r="CZG76" s="28"/>
      <c r="CZH76" s="28"/>
      <c r="CZI76" s="28"/>
      <c r="CZJ76" s="28"/>
      <c r="CZK76" s="28"/>
      <c r="CZL76" s="28"/>
      <c r="CZM76" s="28"/>
      <c r="CZN76" s="28"/>
      <c r="CZO76" s="28"/>
      <c r="CZP76" s="28"/>
      <c r="CZQ76" s="28"/>
      <c r="CZR76" s="28"/>
      <c r="CZS76" s="28"/>
      <c r="CZT76" s="28"/>
      <c r="CZU76" s="28"/>
      <c r="CZV76" s="28"/>
      <c r="CZW76" s="28"/>
      <c r="CZX76" s="28"/>
      <c r="CZY76" s="28"/>
      <c r="CZZ76" s="28"/>
      <c r="DAA76" s="28"/>
      <c r="DAB76" s="28"/>
      <c r="DAC76" s="28"/>
      <c r="DAD76" s="28"/>
      <c r="DAE76" s="28"/>
      <c r="DAF76" s="28"/>
      <c r="DAG76" s="28"/>
      <c r="DAH76" s="28"/>
      <c r="DAI76" s="28"/>
      <c r="DAJ76" s="28"/>
      <c r="DAK76" s="28"/>
      <c r="DAL76" s="28"/>
      <c r="DAM76" s="28"/>
      <c r="DAN76" s="28"/>
      <c r="DAO76" s="28"/>
      <c r="DAP76" s="28"/>
      <c r="DAQ76" s="28"/>
      <c r="DAR76" s="28"/>
      <c r="DAS76" s="28"/>
      <c r="DAT76" s="28"/>
      <c r="DAU76" s="28"/>
      <c r="DAV76" s="28"/>
      <c r="DAW76" s="28"/>
      <c r="DAX76" s="28"/>
      <c r="DAY76" s="28"/>
      <c r="DAZ76" s="28"/>
      <c r="DBA76" s="28"/>
      <c r="DBB76" s="28"/>
      <c r="DBC76" s="28"/>
      <c r="DBD76" s="28"/>
      <c r="DBE76" s="28"/>
      <c r="DBF76" s="28"/>
      <c r="DBG76" s="28"/>
      <c r="DBH76" s="28"/>
      <c r="DBI76" s="28"/>
      <c r="DBJ76" s="28"/>
      <c r="DBK76" s="28"/>
      <c r="DBL76" s="28"/>
      <c r="DBM76" s="28"/>
      <c r="DBN76" s="28"/>
      <c r="DBO76" s="28"/>
      <c r="DBP76" s="28"/>
      <c r="DBQ76" s="28"/>
      <c r="DBR76" s="28"/>
      <c r="DBS76" s="28"/>
      <c r="DBT76" s="28"/>
      <c r="DBU76" s="28"/>
      <c r="DBV76" s="28"/>
      <c r="DBW76" s="28"/>
      <c r="DBX76" s="28"/>
      <c r="DBY76" s="28"/>
      <c r="DBZ76" s="28"/>
      <c r="DCA76" s="28"/>
      <c r="DCB76" s="28"/>
      <c r="DCC76" s="28"/>
      <c r="DCD76" s="28"/>
      <c r="DCE76" s="28"/>
      <c r="DCF76" s="28"/>
      <c r="DCG76" s="28"/>
      <c r="DCH76" s="28"/>
      <c r="DCI76" s="28"/>
      <c r="DCJ76" s="28"/>
      <c r="DCK76" s="28"/>
      <c r="DCL76" s="28"/>
      <c r="DCM76" s="28"/>
      <c r="DCN76" s="28"/>
      <c r="DCO76" s="28"/>
      <c r="DCP76" s="28"/>
      <c r="DCQ76" s="28"/>
      <c r="DCR76" s="28"/>
      <c r="DCS76" s="28"/>
      <c r="DCT76" s="28"/>
      <c r="DCU76" s="28"/>
      <c r="DCV76" s="28"/>
      <c r="DCW76" s="28"/>
      <c r="DCX76" s="28"/>
      <c r="DCY76" s="28"/>
      <c r="DCZ76" s="28"/>
      <c r="DDA76" s="28"/>
      <c r="DDB76" s="28"/>
      <c r="DDC76" s="28"/>
      <c r="DDD76" s="28"/>
      <c r="DDE76" s="28"/>
      <c r="DDF76" s="28"/>
      <c r="DDG76" s="28"/>
      <c r="DDH76" s="28"/>
      <c r="DDI76" s="28"/>
      <c r="DDJ76" s="28"/>
      <c r="DDK76" s="28"/>
      <c r="DDL76" s="28"/>
      <c r="DDM76" s="28"/>
      <c r="DDN76" s="28"/>
      <c r="DDO76" s="28"/>
      <c r="DDP76" s="28"/>
      <c r="DDQ76" s="28"/>
      <c r="DDR76" s="28"/>
      <c r="DDS76" s="28"/>
      <c r="DDT76" s="28"/>
      <c r="DDU76" s="28"/>
      <c r="DDV76" s="28"/>
      <c r="DDW76" s="28"/>
      <c r="DDX76" s="28"/>
      <c r="DDY76" s="28"/>
      <c r="DDZ76" s="28"/>
      <c r="DEA76" s="28"/>
      <c r="DEB76" s="28"/>
      <c r="DEC76" s="28"/>
      <c r="DED76" s="28"/>
      <c r="DEE76" s="28"/>
      <c r="DEF76" s="28"/>
      <c r="DEG76" s="28"/>
      <c r="DEH76" s="28"/>
      <c r="DEI76" s="28"/>
      <c r="DEJ76" s="28"/>
      <c r="DEK76" s="28"/>
      <c r="DEL76" s="28"/>
      <c r="DEM76" s="28"/>
      <c r="DEN76" s="28"/>
      <c r="DEO76" s="28"/>
      <c r="DEP76" s="28"/>
      <c r="DEQ76" s="28"/>
      <c r="DER76" s="28"/>
      <c r="DES76" s="28"/>
      <c r="DET76" s="28"/>
      <c r="DEU76" s="28"/>
      <c r="DEV76" s="28"/>
      <c r="DEW76" s="28"/>
      <c r="DEX76" s="28"/>
      <c r="DEY76" s="28"/>
      <c r="DEZ76" s="28"/>
      <c r="DFA76" s="28"/>
      <c r="DFB76" s="28"/>
      <c r="DFC76" s="28"/>
      <c r="DFD76" s="28"/>
      <c r="DFE76" s="28"/>
      <c r="DFF76" s="28"/>
      <c r="DFG76" s="28"/>
      <c r="DFH76" s="28"/>
      <c r="DFI76" s="28"/>
      <c r="DFJ76" s="28"/>
      <c r="DFK76" s="28"/>
      <c r="DFL76" s="28"/>
      <c r="DFM76" s="28"/>
      <c r="DFN76" s="28"/>
      <c r="DFO76" s="28"/>
      <c r="DFP76" s="28"/>
      <c r="DFQ76" s="28"/>
      <c r="DFR76" s="28"/>
      <c r="DFS76" s="28"/>
      <c r="DFT76" s="28"/>
      <c r="DFU76" s="28"/>
      <c r="DFV76" s="28"/>
      <c r="DFW76" s="28"/>
      <c r="DFX76" s="28"/>
      <c r="DFY76" s="28"/>
      <c r="DFZ76" s="28"/>
      <c r="DGA76" s="28"/>
      <c r="DGB76" s="28"/>
      <c r="DGC76" s="28"/>
      <c r="DGD76" s="28"/>
      <c r="DGE76" s="28"/>
      <c r="DGF76" s="28"/>
      <c r="DGG76" s="28"/>
      <c r="DGH76" s="28"/>
      <c r="DGI76" s="28"/>
      <c r="DGJ76" s="28"/>
      <c r="DGK76" s="28"/>
      <c r="DGL76" s="28"/>
      <c r="DGM76" s="28"/>
      <c r="DGN76" s="28"/>
      <c r="DGO76" s="28"/>
      <c r="DGP76" s="28"/>
      <c r="DGQ76" s="28"/>
      <c r="DGR76" s="28"/>
      <c r="DGS76" s="28"/>
      <c r="DGT76" s="28"/>
      <c r="DGU76" s="28"/>
      <c r="DGV76" s="28"/>
      <c r="DGW76" s="28"/>
      <c r="DGX76" s="28"/>
      <c r="DGY76" s="28"/>
      <c r="DGZ76" s="28"/>
      <c r="DHA76" s="28"/>
      <c r="DHB76" s="28"/>
      <c r="DHC76" s="28"/>
      <c r="DHD76" s="28"/>
      <c r="DHE76" s="28"/>
      <c r="DHF76" s="28"/>
      <c r="DHG76" s="28"/>
      <c r="DHH76" s="28"/>
      <c r="DHI76" s="28"/>
      <c r="DHJ76" s="28"/>
      <c r="DHK76" s="28"/>
      <c r="DHL76" s="28"/>
      <c r="DHM76" s="28"/>
      <c r="DHN76" s="28"/>
      <c r="DHO76" s="28"/>
      <c r="DHP76" s="28"/>
      <c r="DHQ76" s="28"/>
      <c r="DHR76" s="28"/>
      <c r="DHS76" s="28"/>
      <c r="DHT76" s="28"/>
      <c r="DHU76" s="28"/>
      <c r="DHV76" s="28"/>
      <c r="DHW76" s="28"/>
      <c r="DHX76" s="28"/>
      <c r="DHY76" s="28"/>
      <c r="DHZ76" s="28"/>
      <c r="DIA76" s="28"/>
      <c r="DIB76" s="28"/>
      <c r="DIC76" s="28"/>
      <c r="DID76" s="28"/>
      <c r="DIE76" s="28"/>
      <c r="DIF76" s="28"/>
      <c r="DIG76" s="28"/>
      <c r="DIH76" s="28"/>
      <c r="DII76" s="28"/>
      <c r="DIJ76" s="28"/>
      <c r="DIK76" s="28"/>
      <c r="DIL76" s="28"/>
      <c r="DIM76" s="28"/>
      <c r="DIN76" s="28"/>
      <c r="DIO76" s="28"/>
      <c r="DIP76" s="28"/>
      <c r="DIQ76" s="28"/>
      <c r="DIR76" s="28"/>
      <c r="DIS76" s="28"/>
      <c r="DIT76" s="28"/>
      <c r="DIU76" s="28"/>
      <c r="DIV76" s="28"/>
      <c r="DIW76" s="28"/>
      <c r="DIX76" s="28"/>
      <c r="DIY76" s="28"/>
      <c r="DIZ76" s="28"/>
      <c r="DJA76" s="28"/>
      <c r="DJB76" s="28"/>
      <c r="DJC76" s="28"/>
      <c r="DJD76" s="28"/>
      <c r="DJE76" s="28"/>
      <c r="DJF76" s="28"/>
      <c r="DJG76" s="28"/>
      <c r="DJH76" s="28"/>
      <c r="DJI76" s="28"/>
      <c r="DJJ76" s="28"/>
      <c r="DJK76" s="28"/>
      <c r="DJL76" s="28"/>
      <c r="DJM76" s="28"/>
      <c r="DJN76" s="28"/>
      <c r="DJO76" s="28"/>
      <c r="DJP76" s="28"/>
      <c r="DJQ76" s="28"/>
      <c r="DJR76" s="28"/>
      <c r="DJS76" s="28"/>
      <c r="DJT76" s="28"/>
      <c r="DJU76" s="28"/>
      <c r="DJV76" s="28"/>
      <c r="DJW76" s="28"/>
      <c r="DJX76" s="28"/>
      <c r="DJY76" s="28"/>
      <c r="DJZ76" s="28"/>
      <c r="DKA76" s="28"/>
      <c r="DKB76" s="28"/>
      <c r="DKC76" s="28"/>
      <c r="DKD76" s="28"/>
      <c r="DKE76" s="28"/>
      <c r="DKF76" s="28"/>
      <c r="DKG76" s="28"/>
      <c r="DKH76" s="28"/>
      <c r="DKI76" s="28"/>
      <c r="DKJ76" s="28"/>
      <c r="DKK76" s="28"/>
      <c r="DKL76" s="28"/>
      <c r="DKM76" s="28"/>
      <c r="DKN76" s="28"/>
      <c r="DKO76" s="28"/>
      <c r="DKP76" s="28"/>
      <c r="DKQ76" s="28"/>
      <c r="DKR76" s="28"/>
      <c r="DKS76" s="28"/>
      <c r="DKT76" s="28"/>
      <c r="DKU76" s="28"/>
      <c r="DKV76" s="28"/>
      <c r="DKW76" s="28"/>
      <c r="DKX76" s="28"/>
      <c r="DKY76" s="28"/>
      <c r="DKZ76" s="28"/>
      <c r="DLA76" s="28"/>
      <c r="DLB76" s="28"/>
      <c r="DLC76" s="28"/>
      <c r="DLD76" s="28"/>
      <c r="DLE76" s="28"/>
      <c r="DLF76" s="28"/>
      <c r="DLG76" s="28"/>
      <c r="DLH76" s="28"/>
      <c r="DLI76" s="28"/>
      <c r="DLJ76" s="28"/>
      <c r="DLK76" s="28"/>
      <c r="DLL76" s="28"/>
      <c r="DLM76" s="28"/>
      <c r="DLN76" s="28"/>
      <c r="DLO76" s="28"/>
      <c r="DLP76" s="28"/>
      <c r="DLQ76" s="28"/>
      <c r="DLR76" s="28"/>
      <c r="DLS76" s="28"/>
      <c r="DLT76" s="28"/>
      <c r="DLU76" s="28"/>
      <c r="DLV76" s="28"/>
      <c r="DLW76" s="28"/>
      <c r="DLX76" s="28"/>
      <c r="DLY76" s="28"/>
      <c r="DLZ76" s="28"/>
      <c r="DMA76" s="28"/>
      <c r="DMB76" s="28"/>
      <c r="DMC76" s="28"/>
      <c r="DMD76" s="28"/>
      <c r="DME76" s="28"/>
      <c r="DMF76" s="28"/>
      <c r="DMG76" s="28"/>
      <c r="DMH76" s="28"/>
      <c r="DMI76" s="28"/>
      <c r="DMJ76" s="28"/>
      <c r="DMK76" s="28"/>
      <c r="DML76" s="28"/>
      <c r="DMM76" s="28"/>
      <c r="DMN76" s="28"/>
      <c r="DMO76" s="28"/>
      <c r="DMP76" s="28"/>
      <c r="DMQ76" s="28"/>
      <c r="DMR76" s="28"/>
      <c r="DMS76" s="28"/>
      <c r="DMT76" s="28"/>
      <c r="DMU76" s="28"/>
      <c r="DMV76" s="28"/>
      <c r="DMW76" s="28"/>
      <c r="DMX76" s="28"/>
      <c r="DMY76" s="28"/>
      <c r="DMZ76" s="28"/>
      <c r="DNA76" s="28"/>
      <c r="DNB76" s="28"/>
      <c r="DNC76" s="28"/>
      <c r="DND76" s="28"/>
      <c r="DNE76" s="28"/>
      <c r="DNF76" s="28"/>
      <c r="DNG76" s="28"/>
      <c r="DNH76" s="28"/>
      <c r="DNI76" s="28"/>
      <c r="DNJ76" s="28"/>
      <c r="DNK76" s="28"/>
      <c r="DNL76" s="28"/>
      <c r="DNM76" s="28"/>
      <c r="DNN76" s="28"/>
      <c r="DNO76" s="28"/>
      <c r="DNP76" s="28"/>
      <c r="DNQ76" s="28"/>
      <c r="DNR76" s="28"/>
      <c r="DNS76" s="28"/>
      <c r="DNT76" s="28"/>
      <c r="DNU76" s="28"/>
      <c r="DNV76" s="28"/>
      <c r="DNW76" s="28"/>
      <c r="DNX76" s="28"/>
      <c r="DNY76" s="28"/>
      <c r="DNZ76" s="28"/>
      <c r="DOA76" s="28"/>
      <c r="DOB76" s="28"/>
      <c r="DOC76" s="28"/>
      <c r="DOD76" s="28"/>
      <c r="DOE76" s="28"/>
      <c r="DOF76" s="28"/>
      <c r="DOG76" s="28"/>
      <c r="DOH76" s="28"/>
      <c r="DOI76" s="28"/>
      <c r="DOJ76" s="28"/>
      <c r="DOK76" s="28"/>
      <c r="DOL76" s="28"/>
      <c r="DOM76" s="28"/>
      <c r="DON76" s="28"/>
      <c r="DOO76" s="28"/>
      <c r="DOP76" s="28"/>
      <c r="DOQ76" s="28"/>
      <c r="DOR76" s="28"/>
      <c r="DOS76" s="28"/>
      <c r="DOT76" s="28"/>
      <c r="DOU76" s="28"/>
      <c r="DOV76" s="28"/>
      <c r="DOW76" s="28"/>
      <c r="DOX76" s="28"/>
      <c r="DOY76" s="28"/>
      <c r="DOZ76" s="28"/>
      <c r="DPA76" s="28"/>
      <c r="DPB76" s="28"/>
      <c r="DPC76" s="28"/>
      <c r="DPD76" s="28"/>
      <c r="DPE76" s="28"/>
      <c r="DPF76" s="28"/>
      <c r="DPG76" s="28"/>
      <c r="DPH76" s="28"/>
      <c r="DPI76" s="28"/>
      <c r="DPJ76" s="28"/>
      <c r="DPK76" s="28"/>
      <c r="DPL76" s="28"/>
      <c r="DPM76" s="28"/>
      <c r="DPN76" s="28"/>
      <c r="DPO76" s="28"/>
      <c r="DPP76" s="28"/>
      <c r="DPQ76" s="28"/>
      <c r="DPR76" s="28"/>
      <c r="DPS76" s="28"/>
      <c r="DPT76" s="28"/>
      <c r="DPU76" s="28"/>
      <c r="DPV76" s="28"/>
      <c r="DPW76" s="28"/>
      <c r="DPX76" s="28"/>
      <c r="DPY76" s="28"/>
      <c r="DPZ76" s="28"/>
      <c r="DQA76" s="28"/>
      <c r="DQB76" s="28"/>
      <c r="DQC76" s="28"/>
      <c r="DQD76" s="28"/>
      <c r="DQE76" s="28"/>
      <c r="DQF76" s="28"/>
      <c r="DQG76" s="28"/>
      <c r="DQH76" s="28"/>
      <c r="DQI76" s="28"/>
      <c r="DQJ76" s="28"/>
      <c r="DQK76" s="28"/>
      <c r="DQL76" s="28"/>
      <c r="DQM76" s="28"/>
      <c r="DQN76" s="28"/>
      <c r="DQO76" s="28"/>
      <c r="DQP76" s="28"/>
      <c r="DQQ76" s="28"/>
      <c r="DQR76" s="28"/>
      <c r="DQS76" s="28"/>
      <c r="DQT76" s="28"/>
      <c r="DQU76" s="28"/>
      <c r="DQV76" s="28"/>
      <c r="DQW76" s="28"/>
      <c r="DQX76" s="28"/>
      <c r="DQY76" s="28"/>
      <c r="DQZ76" s="28"/>
      <c r="DRA76" s="28"/>
      <c r="DRB76" s="28"/>
      <c r="DRC76" s="28"/>
      <c r="DRD76" s="28"/>
      <c r="DRE76" s="28"/>
      <c r="DRF76" s="28"/>
      <c r="DRG76" s="28"/>
      <c r="DRH76" s="28"/>
      <c r="DRI76" s="28"/>
      <c r="DRJ76" s="28"/>
      <c r="DRK76" s="28"/>
      <c r="DRL76" s="28"/>
      <c r="DRM76" s="28"/>
      <c r="DRN76" s="28"/>
      <c r="DRO76" s="28"/>
      <c r="DRP76" s="28"/>
      <c r="DRQ76" s="28"/>
      <c r="DRR76" s="28"/>
      <c r="DRS76" s="28"/>
      <c r="DRT76" s="28"/>
      <c r="DRU76" s="28"/>
      <c r="DRV76" s="28"/>
      <c r="DRW76" s="28"/>
      <c r="DRX76" s="28"/>
      <c r="DRY76" s="28"/>
      <c r="DRZ76" s="28"/>
      <c r="DSA76" s="28"/>
      <c r="DSB76" s="28"/>
      <c r="DSC76" s="28"/>
      <c r="DSD76" s="28"/>
      <c r="DSE76" s="28"/>
      <c r="DSF76" s="28"/>
      <c r="DSG76" s="28"/>
      <c r="DSH76" s="28"/>
      <c r="DSI76" s="28"/>
      <c r="DSJ76" s="28"/>
      <c r="DSK76" s="28"/>
      <c r="DSL76" s="28"/>
      <c r="DSM76" s="28"/>
      <c r="DSN76" s="28"/>
      <c r="DSO76" s="28"/>
      <c r="DSP76" s="28"/>
      <c r="DSQ76" s="28"/>
      <c r="DSR76" s="28"/>
      <c r="DSS76" s="28"/>
      <c r="DST76" s="28"/>
      <c r="DSU76" s="28"/>
      <c r="DSV76" s="28"/>
      <c r="DSW76" s="28"/>
      <c r="DSX76" s="28"/>
      <c r="DSY76" s="28"/>
      <c r="DSZ76" s="28"/>
      <c r="DTA76" s="28"/>
      <c r="DTB76" s="28"/>
      <c r="DTC76" s="28"/>
      <c r="DTD76" s="28"/>
      <c r="DTE76" s="28"/>
      <c r="DTF76" s="28"/>
      <c r="DTG76" s="28"/>
      <c r="DTH76" s="28"/>
      <c r="DTI76" s="28"/>
      <c r="DTJ76" s="28"/>
      <c r="DTK76" s="28"/>
      <c r="DTL76" s="28"/>
      <c r="DTM76" s="28"/>
      <c r="DTN76" s="28"/>
      <c r="DTO76" s="28"/>
      <c r="DTP76" s="28"/>
      <c r="DTQ76" s="28"/>
      <c r="DTR76" s="28"/>
      <c r="DTS76" s="28"/>
      <c r="DTT76" s="28"/>
      <c r="DTU76" s="28"/>
      <c r="DTV76" s="28"/>
      <c r="DTW76" s="28"/>
      <c r="DTX76" s="28"/>
      <c r="DTY76" s="28"/>
      <c r="DTZ76" s="28"/>
      <c r="DUA76" s="28"/>
      <c r="DUB76" s="28"/>
      <c r="DUC76" s="28"/>
      <c r="DUD76" s="28"/>
      <c r="DUE76" s="28"/>
      <c r="DUF76" s="28"/>
      <c r="DUG76" s="28"/>
      <c r="DUH76" s="28"/>
      <c r="DUI76" s="28"/>
      <c r="DUJ76" s="28"/>
      <c r="DUK76" s="28"/>
      <c r="DUL76" s="28"/>
      <c r="DUM76" s="28"/>
      <c r="DUN76" s="28"/>
      <c r="DUO76" s="28"/>
      <c r="DUP76" s="28"/>
      <c r="DUQ76" s="28"/>
      <c r="DUR76" s="28"/>
      <c r="DUS76" s="28"/>
      <c r="DUT76" s="28"/>
      <c r="DUU76" s="28"/>
      <c r="DUV76" s="28"/>
      <c r="DUW76" s="28"/>
      <c r="DUX76" s="28"/>
      <c r="DUY76" s="28"/>
      <c r="DUZ76" s="28"/>
      <c r="DVA76" s="28"/>
      <c r="DVB76" s="28"/>
      <c r="DVC76" s="28"/>
      <c r="DVD76" s="28"/>
      <c r="DVE76" s="28"/>
      <c r="DVF76" s="28"/>
      <c r="DVG76" s="28"/>
      <c r="DVH76" s="28"/>
      <c r="DVI76" s="28"/>
      <c r="DVJ76" s="28"/>
      <c r="DVK76" s="28"/>
      <c r="DVL76" s="28"/>
      <c r="DVM76" s="28"/>
      <c r="DVN76" s="28"/>
      <c r="DVO76" s="28"/>
      <c r="DVP76" s="28"/>
      <c r="DVQ76" s="28"/>
      <c r="DVR76" s="28"/>
      <c r="DVS76" s="28"/>
      <c r="DVT76" s="28"/>
      <c r="DVU76" s="28"/>
      <c r="DVV76" s="28"/>
      <c r="DVW76" s="28"/>
      <c r="DVX76" s="28"/>
      <c r="DVY76" s="28"/>
      <c r="DVZ76" s="28"/>
      <c r="DWA76" s="28"/>
      <c r="DWB76" s="28"/>
      <c r="DWC76" s="28"/>
      <c r="DWD76" s="28"/>
      <c r="DWE76" s="28"/>
      <c r="DWF76" s="28"/>
      <c r="DWG76" s="28"/>
      <c r="DWH76" s="28"/>
      <c r="DWI76" s="28"/>
      <c r="DWJ76" s="28"/>
      <c r="DWK76" s="28"/>
      <c r="DWL76" s="28"/>
      <c r="DWM76" s="28"/>
      <c r="DWN76" s="28"/>
      <c r="DWO76" s="28"/>
      <c r="DWP76" s="28"/>
      <c r="DWQ76" s="28"/>
      <c r="DWR76" s="28"/>
      <c r="DWS76" s="28"/>
      <c r="DWT76" s="28"/>
      <c r="DWU76" s="28"/>
      <c r="DWV76" s="28"/>
      <c r="DWW76" s="28"/>
      <c r="DWX76" s="28"/>
      <c r="DWY76" s="28"/>
      <c r="DWZ76" s="28"/>
      <c r="DXA76" s="28"/>
      <c r="DXB76" s="28"/>
      <c r="DXC76" s="28"/>
      <c r="DXD76" s="28"/>
      <c r="DXE76" s="28"/>
      <c r="DXF76" s="28"/>
      <c r="DXG76" s="28"/>
      <c r="DXH76" s="28"/>
      <c r="DXI76" s="28"/>
      <c r="DXJ76" s="28"/>
      <c r="DXK76" s="28"/>
      <c r="DXL76" s="28"/>
      <c r="DXM76" s="28"/>
      <c r="DXN76" s="28"/>
      <c r="DXO76" s="28"/>
      <c r="DXP76" s="28"/>
      <c r="DXQ76" s="28"/>
      <c r="DXR76" s="28"/>
      <c r="DXS76" s="28"/>
      <c r="DXT76" s="28"/>
      <c r="DXU76" s="28"/>
      <c r="DXV76" s="28"/>
      <c r="DXW76" s="28"/>
      <c r="DXX76" s="28"/>
      <c r="DXY76" s="28"/>
      <c r="DXZ76" s="28"/>
      <c r="DYA76" s="28"/>
      <c r="DYB76" s="28"/>
      <c r="DYC76" s="28"/>
      <c r="DYD76" s="28"/>
      <c r="DYE76" s="28"/>
      <c r="DYF76" s="28"/>
      <c r="DYG76" s="28"/>
      <c r="DYH76" s="28"/>
      <c r="DYI76" s="28"/>
      <c r="DYJ76" s="28"/>
      <c r="DYK76" s="28"/>
      <c r="DYL76" s="28"/>
      <c r="DYM76" s="28"/>
      <c r="DYN76" s="28"/>
      <c r="DYO76" s="28"/>
      <c r="DYP76" s="28"/>
      <c r="DYQ76" s="28"/>
      <c r="DYR76" s="28"/>
      <c r="DYS76" s="28"/>
      <c r="DYT76" s="28"/>
      <c r="DYU76" s="28"/>
      <c r="DYV76" s="28"/>
      <c r="DYW76" s="28"/>
      <c r="DYX76" s="28"/>
      <c r="DYY76" s="28"/>
      <c r="DYZ76" s="28"/>
      <c r="DZA76" s="28"/>
      <c r="DZB76" s="28"/>
      <c r="DZC76" s="28"/>
      <c r="DZD76" s="28"/>
      <c r="DZE76" s="28"/>
      <c r="DZF76" s="28"/>
      <c r="DZG76" s="28"/>
      <c r="DZH76" s="28"/>
      <c r="DZI76" s="28"/>
      <c r="DZJ76" s="28"/>
      <c r="DZK76" s="28"/>
      <c r="DZL76" s="28"/>
      <c r="DZM76" s="28"/>
      <c r="DZN76" s="28"/>
      <c r="DZO76" s="28"/>
      <c r="DZP76" s="28"/>
      <c r="DZQ76" s="28"/>
      <c r="DZR76" s="28"/>
      <c r="DZS76" s="28"/>
      <c r="DZT76" s="28"/>
      <c r="DZU76" s="28"/>
      <c r="DZV76" s="28"/>
      <c r="DZW76" s="28"/>
      <c r="DZX76" s="28"/>
      <c r="DZY76" s="28"/>
      <c r="DZZ76" s="28"/>
      <c r="EAA76" s="28"/>
      <c r="EAB76" s="28"/>
      <c r="EAC76" s="28"/>
      <c r="EAD76" s="28"/>
      <c r="EAE76" s="28"/>
      <c r="EAF76" s="28"/>
      <c r="EAG76" s="28"/>
      <c r="EAH76" s="28"/>
      <c r="EAI76" s="28"/>
      <c r="EAJ76" s="28"/>
      <c r="EAK76" s="28"/>
      <c r="EAL76" s="28"/>
      <c r="EAM76" s="28"/>
      <c r="EAN76" s="28"/>
      <c r="EAO76" s="28"/>
      <c r="EAP76" s="28"/>
      <c r="EAQ76" s="28"/>
      <c r="EAR76" s="28"/>
      <c r="EAS76" s="28"/>
      <c r="EAT76" s="28"/>
      <c r="EAU76" s="28"/>
      <c r="EAV76" s="28"/>
      <c r="EAW76" s="28"/>
      <c r="EAX76" s="28"/>
      <c r="EAY76" s="28"/>
      <c r="EAZ76" s="28"/>
      <c r="EBA76" s="28"/>
      <c r="EBB76" s="28"/>
      <c r="EBC76" s="28"/>
      <c r="EBD76" s="28"/>
      <c r="EBE76" s="28"/>
      <c r="EBF76" s="28"/>
      <c r="EBG76" s="28"/>
      <c r="EBH76" s="28"/>
      <c r="EBI76" s="28"/>
      <c r="EBJ76" s="28"/>
      <c r="EBK76" s="28"/>
      <c r="EBL76" s="28"/>
      <c r="EBM76" s="28"/>
      <c r="EBN76" s="28"/>
      <c r="EBO76" s="28"/>
      <c r="EBP76" s="28"/>
      <c r="EBQ76" s="28"/>
      <c r="EBR76" s="28"/>
      <c r="EBS76" s="28"/>
      <c r="EBT76" s="28"/>
      <c r="EBU76" s="28"/>
      <c r="EBV76" s="28"/>
      <c r="EBW76" s="28"/>
      <c r="EBX76" s="28"/>
      <c r="EBY76" s="28"/>
      <c r="EBZ76" s="28"/>
      <c r="ECA76" s="28"/>
      <c r="ECB76" s="28"/>
      <c r="ECC76" s="28"/>
      <c r="ECD76" s="28"/>
      <c r="ECE76" s="28"/>
      <c r="ECF76" s="28"/>
      <c r="ECG76" s="28"/>
      <c r="ECH76" s="28"/>
      <c r="ECI76" s="28"/>
      <c r="ECJ76" s="28"/>
      <c r="ECK76" s="28"/>
      <c r="ECL76" s="28"/>
      <c r="ECM76" s="28"/>
      <c r="ECN76" s="28"/>
      <c r="ECO76" s="28"/>
      <c r="ECP76" s="28"/>
      <c r="ECQ76" s="28"/>
      <c r="ECR76" s="28"/>
      <c r="ECS76" s="28"/>
      <c r="ECT76" s="28"/>
      <c r="ECU76" s="28"/>
      <c r="ECV76" s="28"/>
      <c r="ECW76" s="28"/>
      <c r="ECX76" s="28"/>
      <c r="ECY76" s="28"/>
      <c r="ECZ76" s="28"/>
      <c r="EDA76" s="28"/>
      <c r="EDB76" s="28"/>
      <c r="EDC76" s="28"/>
      <c r="EDD76" s="28"/>
      <c r="EDE76" s="28"/>
      <c r="EDF76" s="28"/>
      <c r="EDG76" s="28"/>
      <c r="EDH76" s="28"/>
      <c r="EDI76" s="28"/>
      <c r="EDJ76" s="28"/>
      <c r="EDK76" s="28"/>
      <c r="EDL76" s="28"/>
      <c r="EDM76" s="28"/>
      <c r="EDN76" s="28"/>
      <c r="EDO76" s="28"/>
      <c r="EDP76" s="28"/>
      <c r="EDQ76" s="28"/>
      <c r="EDR76" s="28"/>
      <c r="EDS76" s="28"/>
      <c r="EDT76" s="28"/>
      <c r="EDU76" s="28"/>
      <c r="EDV76" s="28"/>
      <c r="EDW76" s="28"/>
      <c r="EDX76" s="28"/>
      <c r="EDY76" s="28"/>
      <c r="EDZ76" s="28"/>
      <c r="EEA76" s="28"/>
      <c r="EEB76" s="28"/>
      <c r="EEC76" s="28"/>
      <c r="EED76" s="28"/>
      <c r="EEE76" s="28"/>
      <c r="EEF76" s="28"/>
      <c r="EEG76" s="28"/>
      <c r="EEH76" s="28"/>
      <c r="EEI76" s="28"/>
      <c r="EEJ76" s="28"/>
      <c r="EEK76" s="28"/>
      <c r="EEL76" s="28"/>
      <c r="EEM76" s="28"/>
      <c r="EEN76" s="28"/>
      <c r="EEO76" s="28"/>
      <c r="EEP76" s="28"/>
      <c r="EEQ76" s="28"/>
      <c r="EER76" s="28"/>
      <c r="EES76" s="28"/>
      <c r="EET76" s="28"/>
      <c r="EEU76" s="28"/>
      <c r="EEV76" s="28"/>
      <c r="EEW76" s="28"/>
      <c r="EEX76" s="28"/>
      <c r="EEY76" s="28"/>
      <c r="EEZ76" s="28"/>
      <c r="EFA76" s="28"/>
      <c r="EFB76" s="28"/>
      <c r="EFC76" s="28"/>
      <c r="EFD76" s="28"/>
      <c r="EFE76" s="28"/>
      <c r="EFF76" s="28"/>
      <c r="EFG76" s="28"/>
      <c r="EFH76" s="28"/>
      <c r="EFI76" s="28"/>
      <c r="EFJ76" s="28"/>
      <c r="EFK76" s="28"/>
      <c r="EFL76" s="28"/>
      <c r="EFM76" s="28"/>
      <c r="EFN76" s="28"/>
      <c r="EFO76" s="28"/>
      <c r="EFP76" s="28"/>
      <c r="EFQ76" s="28"/>
      <c r="EFR76" s="28"/>
      <c r="EFS76" s="28"/>
      <c r="EFT76" s="28"/>
      <c r="EFU76" s="28"/>
      <c r="EFV76" s="28"/>
      <c r="EFW76" s="28"/>
      <c r="EFX76" s="28"/>
      <c r="EFY76" s="28"/>
      <c r="EFZ76" s="28"/>
      <c r="EGA76" s="28"/>
      <c r="EGB76" s="28"/>
      <c r="EGC76" s="28"/>
      <c r="EGD76" s="28"/>
      <c r="EGE76" s="28"/>
      <c r="EGF76" s="28"/>
      <c r="EGG76" s="28"/>
      <c r="EGH76" s="28"/>
      <c r="EGI76" s="28"/>
      <c r="EGJ76" s="28"/>
      <c r="EGK76" s="28"/>
      <c r="EGL76" s="28"/>
      <c r="EGM76" s="28"/>
      <c r="EGN76" s="28"/>
      <c r="EGO76" s="28"/>
      <c r="EGP76" s="28"/>
      <c r="EGQ76" s="28"/>
      <c r="EGR76" s="28"/>
      <c r="EGS76" s="28"/>
      <c r="EGT76" s="28"/>
      <c r="EGU76" s="28"/>
      <c r="EGV76" s="28"/>
      <c r="EGW76" s="28"/>
      <c r="EGX76" s="28"/>
      <c r="EGY76" s="28"/>
      <c r="EGZ76" s="28"/>
      <c r="EHA76" s="28"/>
      <c r="EHB76" s="28"/>
      <c r="EHC76" s="28"/>
      <c r="EHD76" s="28"/>
      <c r="EHE76" s="28"/>
      <c r="EHF76" s="28"/>
      <c r="EHG76" s="28"/>
      <c r="EHH76" s="28"/>
      <c r="EHI76" s="28"/>
      <c r="EHJ76" s="28"/>
      <c r="EHK76" s="28"/>
      <c r="EHL76" s="28"/>
      <c r="EHM76" s="28"/>
      <c r="EHN76" s="28"/>
      <c r="EHO76" s="28"/>
      <c r="EHP76" s="28"/>
      <c r="EHQ76" s="28"/>
      <c r="EHR76" s="28"/>
      <c r="EHS76" s="28"/>
      <c r="EHT76" s="28"/>
      <c r="EHU76" s="28"/>
      <c r="EHV76" s="28"/>
      <c r="EHW76" s="28"/>
      <c r="EHX76" s="28"/>
      <c r="EHY76" s="28"/>
      <c r="EHZ76" s="28"/>
      <c r="EIA76" s="28"/>
      <c r="EIB76" s="28"/>
      <c r="EIC76" s="28"/>
      <c r="EID76" s="28"/>
      <c r="EIE76" s="28"/>
      <c r="EIF76" s="28"/>
      <c r="EIG76" s="28"/>
      <c r="EIH76" s="28"/>
      <c r="EII76" s="28"/>
      <c r="EIJ76" s="28"/>
      <c r="EIK76" s="28"/>
      <c r="EIL76" s="28"/>
      <c r="EIM76" s="28"/>
      <c r="EIN76" s="28"/>
      <c r="EIO76" s="28"/>
      <c r="EIP76" s="28"/>
      <c r="EIQ76" s="28"/>
      <c r="EIR76" s="28"/>
      <c r="EIS76" s="28"/>
      <c r="EIT76" s="28"/>
      <c r="EIU76" s="28"/>
      <c r="EIV76" s="28"/>
      <c r="EIW76" s="28"/>
      <c r="EIX76" s="28"/>
      <c r="EIY76" s="28"/>
      <c r="EIZ76" s="28"/>
      <c r="EJA76" s="28"/>
      <c r="EJB76" s="28"/>
      <c r="EJC76" s="28"/>
      <c r="EJD76" s="28"/>
      <c r="EJE76" s="28"/>
      <c r="EJF76" s="28"/>
      <c r="EJG76" s="28"/>
      <c r="EJH76" s="28"/>
      <c r="EJI76" s="28"/>
      <c r="EJJ76" s="28"/>
      <c r="EJK76" s="28"/>
      <c r="EJL76" s="28"/>
      <c r="EJM76" s="28"/>
      <c r="EJN76" s="28"/>
      <c r="EJO76" s="28"/>
      <c r="EJP76" s="28"/>
      <c r="EJQ76" s="28"/>
      <c r="EJR76" s="28"/>
      <c r="EJS76" s="28"/>
      <c r="EJT76" s="28"/>
      <c r="EJU76" s="28"/>
      <c r="EJV76" s="28"/>
      <c r="EJW76" s="28"/>
      <c r="EJX76" s="28"/>
      <c r="EJY76" s="28"/>
      <c r="EJZ76" s="28"/>
      <c r="EKA76" s="28"/>
      <c r="EKB76" s="28"/>
      <c r="EKC76" s="28"/>
      <c r="EKD76" s="28"/>
      <c r="EKE76" s="28"/>
      <c r="EKF76" s="28"/>
      <c r="EKG76" s="28"/>
      <c r="EKH76" s="28"/>
      <c r="EKI76" s="28"/>
      <c r="EKJ76" s="28"/>
      <c r="EKK76" s="28"/>
      <c r="EKL76" s="28"/>
      <c r="EKM76" s="28"/>
      <c r="EKN76" s="28"/>
      <c r="EKO76" s="28"/>
      <c r="EKP76" s="28"/>
      <c r="EKQ76" s="28"/>
      <c r="EKR76" s="28"/>
      <c r="EKS76" s="28"/>
      <c r="EKT76" s="28"/>
      <c r="EKU76" s="28"/>
      <c r="EKV76" s="28"/>
      <c r="EKW76" s="28"/>
      <c r="EKX76" s="28"/>
      <c r="EKY76" s="28"/>
      <c r="EKZ76" s="28"/>
      <c r="ELA76" s="28"/>
      <c r="ELB76" s="28"/>
      <c r="ELC76" s="28"/>
      <c r="ELD76" s="28"/>
      <c r="ELE76" s="28"/>
      <c r="ELF76" s="28"/>
      <c r="ELG76" s="28"/>
      <c r="ELH76" s="28"/>
      <c r="ELI76" s="28"/>
      <c r="ELJ76" s="28"/>
      <c r="ELK76" s="28"/>
      <c r="ELL76" s="28"/>
      <c r="ELM76" s="28"/>
      <c r="ELN76" s="28"/>
      <c r="ELO76" s="28"/>
      <c r="ELP76" s="28"/>
      <c r="ELQ76" s="28"/>
      <c r="ELR76" s="28"/>
      <c r="ELS76" s="28"/>
      <c r="ELT76" s="28"/>
      <c r="ELU76" s="28"/>
      <c r="ELV76" s="28"/>
      <c r="ELW76" s="28"/>
      <c r="ELX76" s="28"/>
      <c r="ELY76" s="28"/>
      <c r="ELZ76" s="28"/>
      <c r="EMA76" s="28"/>
      <c r="EMB76" s="28"/>
      <c r="EMC76" s="28"/>
      <c r="EMD76" s="28"/>
      <c r="EME76" s="28"/>
      <c r="EMF76" s="28"/>
      <c r="EMG76" s="28"/>
      <c r="EMH76" s="28"/>
      <c r="EMI76" s="28"/>
      <c r="EMJ76" s="28"/>
      <c r="EMK76" s="28"/>
      <c r="EML76" s="28"/>
      <c r="EMM76" s="28"/>
      <c r="EMN76" s="28"/>
      <c r="EMO76" s="28"/>
      <c r="EMP76" s="28"/>
      <c r="EMQ76" s="28"/>
      <c r="EMR76" s="28"/>
      <c r="EMS76" s="28"/>
      <c r="EMT76" s="28"/>
      <c r="EMU76" s="28"/>
      <c r="EMV76" s="28"/>
      <c r="EMW76" s="28"/>
      <c r="EMX76" s="28"/>
      <c r="EMY76" s="28"/>
      <c r="EMZ76" s="28"/>
      <c r="ENA76" s="28"/>
      <c r="ENB76" s="28"/>
      <c r="ENC76" s="28"/>
      <c r="END76" s="28"/>
      <c r="ENE76" s="28"/>
      <c r="ENF76" s="28"/>
      <c r="ENG76" s="28"/>
      <c r="ENH76" s="28"/>
      <c r="ENI76" s="28"/>
      <c r="ENJ76" s="28"/>
      <c r="ENK76" s="28"/>
      <c r="ENL76" s="28"/>
      <c r="ENM76" s="28"/>
      <c r="ENN76" s="28"/>
      <c r="ENO76" s="28"/>
      <c r="ENP76" s="28"/>
      <c r="ENQ76" s="28"/>
      <c r="ENR76" s="28"/>
      <c r="ENS76" s="28"/>
      <c r="ENT76" s="28"/>
      <c r="ENU76" s="28"/>
      <c r="ENV76" s="28"/>
      <c r="ENW76" s="28"/>
      <c r="ENX76" s="28"/>
      <c r="ENY76" s="28"/>
      <c r="ENZ76" s="28"/>
      <c r="EOA76" s="28"/>
      <c r="EOB76" s="28"/>
      <c r="EOC76" s="28"/>
      <c r="EOD76" s="28"/>
      <c r="EOE76" s="28"/>
      <c r="EOF76" s="28"/>
      <c r="EOG76" s="28"/>
      <c r="EOH76" s="28"/>
      <c r="EOI76" s="28"/>
      <c r="EOJ76" s="28"/>
      <c r="EOK76" s="28"/>
      <c r="EOL76" s="28"/>
      <c r="EOM76" s="28"/>
      <c r="EON76" s="28"/>
      <c r="EOO76" s="28"/>
      <c r="EOP76" s="28"/>
      <c r="EOQ76" s="28"/>
      <c r="EOR76" s="28"/>
      <c r="EOS76" s="28"/>
      <c r="EOT76" s="28"/>
      <c r="EOU76" s="28"/>
      <c r="EOV76" s="28"/>
      <c r="EOW76" s="28"/>
      <c r="EOX76" s="28"/>
      <c r="EOY76" s="28"/>
      <c r="EOZ76" s="28"/>
      <c r="EPA76" s="28"/>
      <c r="EPB76" s="28"/>
      <c r="EPC76" s="28"/>
      <c r="EPD76" s="28"/>
      <c r="EPE76" s="28"/>
      <c r="EPF76" s="28"/>
      <c r="EPG76" s="28"/>
      <c r="EPH76" s="28"/>
      <c r="EPI76" s="28"/>
      <c r="EPJ76" s="28"/>
      <c r="EPK76" s="28"/>
      <c r="EPL76" s="28"/>
      <c r="EPM76" s="28"/>
      <c r="EPN76" s="28"/>
      <c r="EPO76" s="28"/>
      <c r="EPP76" s="28"/>
      <c r="EPQ76" s="28"/>
      <c r="EPR76" s="28"/>
      <c r="EPS76" s="28"/>
      <c r="EPT76" s="28"/>
      <c r="EPU76" s="28"/>
      <c r="EPV76" s="28"/>
      <c r="EPW76" s="28"/>
      <c r="EPX76" s="28"/>
      <c r="EPY76" s="28"/>
      <c r="EPZ76" s="28"/>
      <c r="EQA76" s="28"/>
      <c r="EQB76" s="28"/>
      <c r="EQC76" s="28"/>
      <c r="EQD76" s="28"/>
      <c r="EQE76" s="28"/>
      <c r="EQF76" s="28"/>
      <c r="EQG76" s="28"/>
      <c r="EQH76" s="28"/>
      <c r="EQI76" s="28"/>
      <c r="EQJ76" s="28"/>
      <c r="EQK76" s="28"/>
      <c r="EQL76" s="28"/>
      <c r="EQM76" s="28"/>
      <c r="EQN76" s="28"/>
      <c r="EQO76" s="28"/>
      <c r="EQP76" s="28"/>
      <c r="EQQ76" s="28"/>
      <c r="EQR76" s="28"/>
      <c r="EQS76" s="28"/>
      <c r="EQT76" s="28"/>
      <c r="EQU76" s="28"/>
      <c r="EQV76" s="28"/>
      <c r="EQW76" s="28"/>
      <c r="EQX76" s="28"/>
      <c r="EQY76" s="28"/>
      <c r="EQZ76" s="28"/>
      <c r="ERA76" s="28"/>
      <c r="ERB76" s="28"/>
      <c r="ERC76" s="28"/>
      <c r="ERD76" s="28"/>
      <c r="ERE76" s="28"/>
      <c r="ERF76" s="28"/>
      <c r="ERG76" s="28"/>
      <c r="ERH76" s="28"/>
      <c r="ERI76" s="28"/>
      <c r="ERJ76" s="28"/>
      <c r="ERK76" s="28"/>
      <c r="ERL76" s="28"/>
      <c r="ERM76" s="28"/>
      <c r="ERN76" s="28"/>
      <c r="ERO76" s="28"/>
      <c r="ERP76" s="28"/>
      <c r="ERQ76" s="28"/>
      <c r="ERR76" s="28"/>
      <c r="ERS76" s="28"/>
      <c r="ERT76" s="28"/>
      <c r="ERU76" s="28"/>
      <c r="ERV76" s="28"/>
      <c r="ERW76" s="28"/>
      <c r="ERX76" s="28"/>
      <c r="ERY76" s="28"/>
      <c r="ERZ76" s="28"/>
      <c r="ESA76" s="28"/>
      <c r="ESB76" s="28"/>
      <c r="ESC76" s="28"/>
      <c r="ESD76" s="28"/>
      <c r="ESE76" s="28"/>
      <c r="ESF76" s="28"/>
      <c r="ESG76" s="28"/>
      <c r="ESH76" s="28"/>
      <c r="ESI76" s="28"/>
      <c r="ESJ76" s="28"/>
      <c r="ESK76" s="28"/>
      <c r="ESL76" s="28"/>
      <c r="ESM76" s="28"/>
      <c r="ESN76" s="28"/>
      <c r="ESO76" s="28"/>
      <c r="ESP76" s="28"/>
      <c r="ESQ76" s="28"/>
      <c r="ESR76" s="28"/>
      <c r="ESS76" s="28"/>
      <c r="EST76" s="28"/>
      <c r="ESU76" s="28"/>
      <c r="ESV76" s="28"/>
      <c r="ESW76" s="28"/>
      <c r="ESX76" s="28"/>
      <c r="ESY76" s="28"/>
      <c r="ESZ76" s="28"/>
      <c r="ETA76" s="28"/>
      <c r="ETB76" s="28"/>
      <c r="ETC76" s="28"/>
      <c r="ETD76" s="28"/>
      <c r="ETE76" s="28"/>
      <c r="ETF76" s="28"/>
      <c r="ETG76" s="28"/>
      <c r="ETH76" s="28"/>
      <c r="ETI76" s="28"/>
      <c r="ETJ76" s="28"/>
      <c r="ETK76" s="28"/>
      <c r="ETL76" s="28"/>
      <c r="ETM76" s="28"/>
      <c r="ETN76" s="28"/>
      <c r="ETO76" s="28"/>
      <c r="ETP76" s="28"/>
      <c r="ETQ76" s="28"/>
      <c r="ETR76" s="28"/>
      <c r="ETS76" s="28"/>
      <c r="ETT76" s="28"/>
      <c r="ETU76" s="28"/>
      <c r="ETV76" s="28"/>
      <c r="ETW76" s="28"/>
      <c r="ETX76" s="28"/>
      <c r="ETY76" s="28"/>
      <c r="ETZ76" s="28"/>
      <c r="EUA76" s="28"/>
      <c r="EUB76" s="28"/>
      <c r="EUC76" s="28"/>
      <c r="EUD76" s="28"/>
      <c r="EUE76" s="28"/>
      <c r="EUF76" s="28"/>
      <c r="EUG76" s="28"/>
      <c r="EUH76" s="28"/>
      <c r="EUI76" s="28"/>
      <c r="EUJ76" s="28"/>
      <c r="EUK76" s="28"/>
      <c r="EUL76" s="28"/>
      <c r="EUM76" s="28"/>
      <c r="EUN76" s="28"/>
      <c r="EUO76" s="28"/>
      <c r="EUP76" s="28"/>
      <c r="EUQ76" s="28"/>
      <c r="EUR76" s="28"/>
      <c r="EUS76" s="28"/>
      <c r="EUT76" s="28"/>
      <c r="EUU76" s="28"/>
      <c r="EUV76" s="28"/>
      <c r="EUW76" s="28"/>
      <c r="EUX76" s="28"/>
      <c r="EUY76" s="28"/>
      <c r="EUZ76" s="28"/>
      <c r="EVA76" s="28"/>
      <c r="EVB76" s="28"/>
      <c r="EVC76" s="28"/>
      <c r="EVD76" s="28"/>
      <c r="EVE76" s="28"/>
      <c r="EVF76" s="28"/>
      <c r="EVG76" s="28"/>
      <c r="EVH76" s="28"/>
      <c r="EVI76" s="28"/>
      <c r="EVJ76" s="28"/>
      <c r="EVK76" s="28"/>
      <c r="EVL76" s="28"/>
      <c r="EVM76" s="28"/>
      <c r="EVN76" s="28"/>
      <c r="EVO76" s="28"/>
      <c r="EVP76" s="28"/>
      <c r="EVQ76" s="28"/>
      <c r="EVR76" s="28"/>
      <c r="EVS76" s="28"/>
      <c r="EVT76" s="28"/>
      <c r="EVU76" s="28"/>
      <c r="EVV76" s="28"/>
      <c r="EVW76" s="28"/>
      <c r="EVX76" s="28"/>
      <c r="EVY76" s="28"/>
      <c r="EVZ76" s="28"/>
      <c r="EWA76" s="28"/>
      <c r="EWB76" s="28"/>
      <c r="EWC76" s="28"/>
      <c r="EWD76" s="28"/>
      <c r="EWE76" s="28"/>
      <c r="EWF76" s="28"/>
      <c r="EWG76" s="28"/>
      <c r="EWH76" s="28"/>
      <c r="EWI76" s="28"/>
      <c r="EWJ76" s="28"/>
      <c r="EWK76" s="28"/>
      <c r="EWL76" s="28"/>
      <c r="EWM76" s="28"/>
      <c r="EWN76" s="28"/>
      <c r="EWO76" s="28"/>
      <c r="EWP76" s="28"/>
      <c r="EWQ76" s="28"/>
      <c r="EWR76" s="28"/>
      <c r="EWS76" s="28"/>
      <c r="EWT76" s="28"/>
      <c r="EWU76" s="28"/>
      <c r="EWV76" s="28"/>
      <c r="EWW76" s="28"/>
      <c r="EWX76" s="28"/>
      <c r="EWY76" s="28"/>
      <c r="EWZ76" s="28"/>
      <c r="EXA76" s="28"/>
      <c r="EXB76" s="28"/>
      <c r="EXC76" s="28"/>
      <c r="EXD76" s="28"/>
      <c r="EXE76" s="28"/>
      <c r="EXF76" s="28"/>
      <c r="EXG76" s="28"/>
      <c r="EXH76" s="28"/>
      <c r="EXI76" s="28"/>
      <c r="EXJ76" s="28"/>
      <c r="EXK76" s="28"/>
      <c r="EXL76" s="28"/>
      <c r="EXM76" s="28"/>
      <c r="EXN76" s="28"/>
      <c r="EXO76" s="28"/>
      <c r="EXP76" s="28"/>
      <c r="EXQ76" s="28"/>
      <c r="EXR76" s="28"/>
      <c r="EXS76" s="28"/>
      <c r="EXT76" s="28"/>
      <c r="EXU76" s="28"/>
      <c r="EXV76" s="28"/>
      <c r="EXW76" s="28"/>
      <c r="EXX76" s="28"/>
      <c r="EXY76" s="28"/>
      <c r="EXZ76" s="28"/>
      <c r="EYA76" s="28"/>
      <c r="EYB76" s="28"/>
      <c r="EYC76" s="28"/>
      <c r="EYD76" s="28"/>
      <c r="EYE76" s="28"/>
      <c r="EYF76" s="28"/>
      <c r="EYG76" s="28"/>
      <c r="EYH76" s="28"/>
      <c r="EYI76" s="28"/>
      <c r="EYJ76" s="28"/>
      <c r="EYK76" s="28"/>
      <c r="EYL76" s="28"/>
      <c r="EYM76" s="28"/>
      <c r="EYN76" s="28"/>
      <c r="EYO76" s="28"/>
      <c r="EYP76" s="28"/>
      <c r="EYQ76" s="28"/>
      <c r="EYR76" s="28"/>
      <c r="EYS76" s="28"/>
      <c r="EYT76" s="28"/>
      <c r="EYU76" s="28"/>
      <c r="EYV76" s="28"/>
      <c r="EYW76" s="28"/>
      <c r="EYX76" s="28"/>
      <c r="EYY76" s="28"/>
      <c r="EYZ76" s="28"/>
      <c r="EZA76" s="28"/>
      <c r="EZB76" s="28"/>
      <c r="EZC76" s="28"/>
      <c r="EZD76" s="28"/>
      <c r="EZE76" s="28"/>
      <c r="EZF76" s="28"/>
      <c r="EZG76" s="28"/>
      <c r="EZH76" s="28"/>
      <c r="EZI76" s="28"/>
      <c r="EZJ76" s="28"/>
      <c r="EZK76" s="28"/>
      <c r="EZL76" s="28"/>
      <c r="EZM76" s="28"/>
      <c r="EZN76" s="28"/>
      <c r="EZO76" s="28"/>
      <c r="EZP76" s="28"/>
      <c r="EZQ76" s="28"/>
      <c r="EZR76" s="28"/>
      <c r="EZS76" s="28"/>
      <c r="EZT76" s="28"/>
      <c r="EZU76" s="28"/>
      <c r="EZV76" s="28"/>
      <c r="EZW76" s="28"/>
      <c r="EZX76" s="28"/>
      <c r="EZY76" s="28"/>
      <c r="EZZ76" s="28"/>
      <c r="FAA76" s="28"/>
      <c r="FAB76" s="28"/>
      <c r="FAC76" s="28"/>
      <c r="FAD76" s="28"/>
      <c r="FAE76" s="28"/>
      <c r="FAF76" s="28"/>
      <c r="FAG76" s="28"/>
      <c r="FAH76" s="28"/>
      <c r="FAI76" s="28"/>
      <c r="FAJ76" s="28"/>
      <c r="FAK76" s="28"/>
      <c r="FAL76" s="28"/>
      <c r="FAM76" s="28"/>
      <c r="FAN76" s="28"/>
      <c r="FAO76" s="28"/>
      <c r="FAP76" s="28"/>
      <c r="FAQ76" s="28"/>
      <c r="FAR76" s="28"/>
      <c r="FAS76" s="28"/>
      <c r="FAT76" s="28"/>
      <c r="FAU76" s="28"/>
      <c r="FAV76" s="28"/>
      <c r="FAW76" s="28"/>
      <c r="FAX76" s="28"/>
      <c r="FAY76" s="28"/>
      <c r="FAZ76" s="28"/>
      <c r="FBA76" s="28"/>
      <c r="FBB76" s="28"/>
      <c r="FBC76" s="28"/>
      <c r="FBD76" s="28"/>
      <c r="FBE76" s="28"/>
      <c r="FBF76" s="28"/>
      <c r="FBG76" s="28"/>
      <c r="FBH76" s="28"/>
      <c r="FBI76" s="28"/>
      <c r="FBJ76" s="28"/>
      <c r="FBK76" s="28"/>
      <c r="FBL76" s="28"/>
      <c r="FBM76" s="28"/>
      <c r="FBN76" s="28"/>
      <c r="FBO76" s="28"/>
      <c r="FBP76" s="28"/>
      <c r="FBQ76" s="28"/>
      <c r="FBR76" s="28"/>
      <c r="FBS76" s="28"/>
      <c r="FBT76" s="28"/>
      <c r="FBU76" s="28"/>
      <c r="FBV76" s="28"/>
      <c r="FBW76" s="28"/>
      <c r="FBX76" s="28"/>
      <c r="FBY76" s="28"/>
      <c r="FBZ76" s="28"/>
      <c r="FCA76" s="28"/>
      <c r="FCB76" s="28"/>
      <c r="FCC76" s="28"/>
      <c r="FCD76" s="28"/>
      <c r="FCE76" s="28"/>
      <c r="FCF76" s="28"/>
      <c r="FCG76" s="28"/>
      <c r="FCH76" s="28"/>
      <c r="FCI76" s="28"/>
      <c r="FCJ76" s="28"/>
      <c r="FCK76" s="28"/>
      <c r="FCL76" s="28"/>
      <c r="FCM76" s="28"/>
      <c r="FCN76" s="28"/>
      <c r="FCO76" s="28"/>
      <c r="FCP76" s="28"/>
      <c r="FCQ76" s="28"/>
      <c r="FCR76" s="28"/>
      <c r="FCS76" s="28"/>
      <c r="FCT76" s="28"/>
      <c r="FCU76" s="28"/>
      <c r="FCV76" s="28"/>
      <c r="FCW76" s="28"/>
      <c r="FCX76" s="28"/>
      <c r="FCY76" s="28"/>
      <c r="FCZ76" s="28"/>
      <c r="FDA76" s="28"/>
      <c r="FDB76" s="28"/>
      <c r="FDC76" s="28"/>
      <c r="FDD76" s="28"/>
      <c r="FDE76" s="28"/>
      <c r="FDF76" s="28"/>
      <c r="FDG76" s="28"/>
      <c r="FDH76" s="28"/>
      <c r="FDI76" s="28"/>
      <c r="FDJ76" s="28"/>
      <c r="FDK76" s="28"/>
      <c r="FDL76" s="28"/>
      <c r="FDM76" s="28"/>
      <c r="FDN76" s="28"/>
      <c r="FDO76" s="28"/>
      <c r="FDP76" s="28"/>
      <c r="FDQ76" s="28"/>
      <c r="FDR76" s="28"/>
      <c r="FDS76" s="28"/>
      <c r="FDT76" s="28"/>
      <c r="FDU76" s="28"/>
      <c r="FDV76" s="28"/>
      <c r="FDW76" s="28"/>
      <c r="FDX76" s="28"/>
      <c r="FDY76" s="28"/>
      <c r="FDZ76" s="28"/>
      <c r="FEA76" s="28"/>
      <c r="FEB76" s="28"/>
      <c r="FEC76" s="28"/>
      <c r="FED76" s="28"/>
      <c r="FEE76" s="28"/>
      <c r="FEF76" s="28"/>
      <c r="FEG76" s="28"/>
      <c r="FEH76" s="28"/>
      <c r="FEI76" s="28"/>
      <c r="FEJ76" s="28"/>
      <c r="FEK76" s="28"/>
      <c r="FEL76" s="28"/>
      <c r="FEM76" s="28"/>
      <c r="FEN76" s="28"/>
      <c r="FEO76" s="28"/>
      <c r="FEP76" s="28"/>
      <c r="FEQ76" s="28"/>
      <c r="FER76" s="28"/>
      <c r="FES76" s="28"/>
      <c r="FET76" s="28"/>
      <c r="FEU76" s="28"/>
      <c r="FEV76" s="28"/>
      <c r="FEW76" s="28"/>
      <c r="FEX76" s="28"/>
      <c r="FEY76" s="28"/>
      <c r="FEZ76" s="28"/>
      <c r="FFA76" s="28"/>
      <c r="FFB76" s="28"/>
      <c r="FFC76" s="28"/>
      <c r="FFD76" s="28"/>
      <c r="FFE76" s="28"/>
      <c r="FFF76" s="28"/>
      <c r="FFG76" s="28"/>
      <c r="FFH76" s="28"/>
      <c r="FFI76" s="28"/>
      <c r="FFJ76" s="28"/>
      <c r="FFK76" s="28"/>
      <c r="FFL76" s="28"/>
      <c r="FFM76" s="28"/>
      <c r="FFN76" s="28"/>
      <c r="FFO76" s="28"/>
      <c r="FFP76" s="28"/>
      <c r="FFQ76" s="28"/>
      <c r="FFR76" s="28"/>
      <c r="FFS76" s="28"/>
      <c r="FFT76" s="28"/>
      <c r="FFU76" s="28"/>
      <c r="FFV76" s="28"/>
      <c r="FFW76" s="28"/>
      <c r="FFX76" s="28"/>
      <c r="FFY76" s="28"/>
      <c r="FFZ76" s="28"/>
      <c r="FGA76" s="28"/>
      <c r="FGB76" s="28"/>
      <c r="FGC76" s="28"/>
      <c r="FGD76" s="28"/>
      <c r="FGE76" s="28"/>
      <c r="FGF76" s="28"/>
      <c r="FGG76" s="28"/>
      <c r="FGH76" s="28"/>
      <c r="FGI76" s="28"/>
      <c r="FGJ76" s="28"/>
      <c r="FGK76" s="28"/>
      <c r="FGL76" s="28"/>
      <c r="FGM76" s="28"/>
      <c r="FGN76" s="28"/>
      <c r="FGO76" s="28"/>
      <c r="FGP76" s="28"/>
      <c r="FGQ76" s="28"/>
      <c r="FGR76" s="28"/>
      <c r="FGS76" s="28"/>
      <c r="FGT76" s="28"/>
      <c r="FGU76" s="28"/>
      <c r="FGV76" s="28"/>
      <c r="FGW76" s="28"/>
      <c r="FGX76" s="28"/>
      <c r="FGY76" s="28"/>
      <c r="FGZ76" s="28"/>
      <c r="FHA76" s="28"/>
      <c r="FHB76" s="28"/>
      <c r="FHC76" s="28"/>
      <c r="FHD76" s="28"/>
      <c r="FHE76" s="28"/>
      <c r="FHF76" s="28"/>
      <c r="FHG76" s="28"/>
      <c r="FHH76" s="28"/>
      <c r="FHI76" s="28"/>
      <c r="FHJ76" s="28"/>
      <c r="FHK76" s="28"/>
      <c r="FHL76" s="28"/>
      <c r="FHM76" s="28"/>
      <c r="FHN76" s="28"/>
      <c r="FHO76" s="28"/>
      <c r="FHP76" s="28"/>
      <c r="FHQ76" s="28"/>
      <c r="FHR76" s="28"/>
      <c r="FHS76" s="28"/>
      <c r="FHT76" s="28"/>
      <c r="FHU76" s="28"/>
      <c r="FHV76" s="28"/>
      <c r="FHW76" s="28"/>
      <c r="FHX76" s="28"/>
      <c r="FHY76" s="28"/>
      <c r="FHZ76" s="28"/>
      <c r="FIA76" s="28"/>
      <c r="FIB76" s="28"/>
      <c r="FIC76" s="28"/>
      <c r="FID76" s="28"/>
      <c r="FIE76" s="28"/>
      <c r="FIF76" s="28"/>
      <c r="FIG76" s="28"/>
      <c r="FIH76" s="28"/>
      <c r="FII76" s="28"/>
      <c r="FIJ76" s="28"/>
      <c r="FIK76" s="28"/>
      <c r="FIL76" s="28"/>
      <c r="FIM76" s="28"/>
      <c r="FIN76" s="28"/>
      <c r="FIO76" s="28"/>
      <c r="FIP76" s="28"/>
      <c r="FIQ76" s="28"/>
      <c r="FIR76" s="28"/>
      <c r="FIS76" s="28"/>
      <c r="FIT76" s="28"/>
      <c r="FIU76" s="28"/>
      <c r="FIV76" s="28"/>
      <c r="FIW76" s="28"/>
      <c r="FIX76" s="28"/>
      <c r="FIY76" s="28"/>
      <c r="FIZ76" s="28"/>
      <c r="FJA76" s="28"/>
      <c r="FJB76" s="28"/>
      <c r="FJC76" s="28"/>
      <c r="FJD76" s="28"/>
      <c r="FJE76" s="28"/>
      <c r="FJF76" s="28"/>
      <c r="FJG76" s="28"/>
      <c r="FJH76" s="28"/>
      <c r="FJI76" s="28"/>
      <c r="FJJ76" s="28"/>
      <c r="FJK76" s="28"/>
      <c r="FJL76" s="28"/>
      <c r="FJM76" s="28"/>
      <c r="FJN76" s="28"/>
      <c r="FJO76" s="28"/>
      <c r="FJP76" s="28"/>
      <c r="FJQ76" s="28"/>
      <c r="FJR76" s="28"/>
      <c r="FJS76" s="28"/>
      <c r="FJT76" s="28"/>
      <c r="FJU76" s="28"/>
      <c r="FJV76" s="28"/>
      <c r="FJW76" s="28"/>
      <c r="FJX76" s="28"/>
      <c r="FJY76" s="28"/>
      <c r="FJZ76" s="28"/>
      <c r="FKA76" s="28"/>
      <c r="FKB76" s="28"/>
      <c r="FKC76" s="28"/>
      <c r="FKD76" s="28"/>
      <c r="FKE76" s="28"/>
      <c r="FKF76" s="28"/>
      <c r="FKG76" s="28"/>
      <c r="FKH76" s="28"/>
      <c r="FKI76" s="28"/>
      <c r="FKJ76" s="28"/>
      <c r="FKK76" s="28"/>
      <c r="FKL76" s="28"/>
      <c r="FKM76" s="28"/>
      <c r="FKN76" s="28"/>
      <c r="FKO76" s="28"/>
      <c r="FKP76" s="28"/>
      <c r="FKQ76" s="28"/>
      <c r="FKR76" s="28"/>
      <c r="FKS76" s="28"/>
      <c r="FKT76" s="28"/>
      <c r="FKU76" s="28"/>
      <c r="FKV76" s="28"/>
      <c r="FKW76" s="28"/>
      <c r="FKX76" s="28"/>
      <c r="FKY76" s="28"/>
      <c r="FKZ76" s="28"/>
      <c r="FLA76" s="28"/>
      <c r="FLB76" s="28"/>
      <c r="FLC76" s="28"/>
      <c r="FLD76" s="28"/>
      <c r="FLE76" s="28"/>
      <c r="FLF76" s="28"/>
      <c r="FLG76" s="28"/>
      <c r="FLH76" s="28"/>
      <c r="FLI76" s="28"/>
      <c r="FLJ76" s="28"/>
      <c r="FLK76" s="28"/>
      <c r="FLL76" s="28"/>
      <c r="FLM76" s="28"/>
      <c r="FLN76" s="28"/>
      <c r="FLO76" s="28"/>
      <c r="FLP76" s="28"/>
      <c r="FLQ76" s="28"/>
      <c r="FLR76" s="28"/>
      <c r="FLS76" s="28"/>
      <c r="FLT76" s="28"/>
      <c r="FLU76" s="28"/>
      <c r="FLV76" s="28"/>
      <c r="FLW76" s="28"/>
      <c r="FLX76" s="28"/>
      <c r="FLY76" s="28"/>
      <c r="FLZ76" s="28"/>
      <c r="FMA76" s="28"/>
      <c r="FMB76" s="28"/>
      <c r="FMC76" s="28"/>
      <c r="FMD76" s="28"/>
      <c r="FME76" s="28"/>
      <c r="FMF76" s="28"/>
      <c r="FMG76" s="28"/>
      <c r="FMH76" s="28"/>
      <c r="FMI76" s="28"/>
      <c r="FMJ76" s="28"/>
      <c r="FMK76" s="28"/>
      <c r="FML76" s="28"/>
      <c r="FMM76" s="28"/>
      <c r="FMN76" s="28"/>
      <c r="FMO76" s="28"/>
      <c r="FMP76" s="28"/>
      <c r="FMQ76" s="28"/>
      <c r="FMR76" s="28"/>
      <c r="FMS76" s="28"/>
      <c r="FMT76" s="28"/>
      <c r="FMU76" s="28"/>
      <c r="FMV76" s="28"/>
      <c r="FMW76" s="28"/>
      <c r="FMX76" s="28"/>
      <c r="FMY76" s="28"/>
      <c r="FMZ76" s="28"/>
      <c r="FNA76" s="28"/>
      <c r="FNB76" s="28"/>
      <c r="FNC76" s="28"/>
      <c r="FND76" s="28"/>
      <c r="FNE76" s="28"/>
      <c r="FNF76" s="28"/>
      <c r="FNG76" s="28"/>
      <c r="FNH76" s="28"/>
      <c r="FNI76" s="28"/>
      <c r="FNJ76" s="28"/>
      <c r="FNK76" s="28"/>
      <c r="FNL76" s="28"/>
      <c r="FNM76" s="28"/>
      <c r="FNN76" s="28"/>
      <c r="FNO76" s="28"/>
      <c r="FNP76" s="28"/>
      <c r="FNQ76" s="28"/>
      <c r="FNR76" s="28"/>
      <c r="FNS76" s="28"/>
      <c r="FNT76" s="28"/>
      <c r="FNU76" s="28"/>
      <c r="FNV76" s="28"/>
      <c r="FNW76" s="28"/>
      <c r="FNX76" s="28"/>
      <c r="FNY76" s="28"/>
      <c r="FNZ76" s="28"/>
      <c r="FOA76" s="28"/>
      <c r="FOB76" s="28"/>
      <c r="FOC76" s="28"/>
      <c r="FOD76" s="28"/>
      <c r="FOE76" s="28"/>
      <c r="FOF76" s="28"/>
      <c r="FOG76" s="28"/>
      <c r="FOH76" s="28"/>
      <c r="FOI76" s="28"/>
      <c r="FOJ76" s="28"/>
      <c r="FOK76" s="28"/>
      <c r="FOL76" s="28"/>
      <c r="FOM76" s="28"/>
      <c r="FON76" s="28"/>
      <c r="FOO76" s="28"/>
      <c r="FOP76" s="28"/>
      <c r="FOQ76" s="28"/>
      <c r="FOR76" s="28"/>
      <c r="FOS76" s="28"/>
      <c r="FOT76" s="28"/>
      <c r="FOU76" s="28"/>
      <c r="FOV76" s="28"/>
      <c r="FOW76" s="28"/>
      <c r="FOX76" s="28"/>
      <c r="FOY76" s="28"/>
      <c r="FOZ76" s="28"/>
      <c r="FPA76" s="28"/>
      <c r="FPB76" s="28"/>
      <c r="FPC76" s="28"/>
      <c r="FPD76" s="28"/>
      <c r="FPE76" s="28"/>
      <c r="FPF76" s="28"/>
      <c r="FPG76" s="28"/>
      <c r="FPH76" s="28"/>
      <c r="FPI76" s="28"/>
      <c r="FPJ76" s="28"/>
      <c r="FPK76" s="28"/>
      <c r="FPL76" s="28"/>
      <c r="FPM76" s="28"/>
      <c r="FPN76" s="28"/>
      <c r="FPO76" s="28"/>
      <c r="FPP76" s="28"/>
      <c r="FPQ76" s="28"/>
      <c r="FPR76" s="28"/>
      <c r="FPS76" s="28"/>
      <c r="FPT76" s="28"/>
      <c r="FPU76" s="28"/>
      <c r="FPV76" s="28"/>
      <c r="FPW76" s="28"/>
      <c r="FPX76" s="28"/>
      <c r="FPY76" s="28"/>
      <c r="FPZ76" s="28"/>
      <c r="FQA76" s="28"/>
      <c r="FQB76" s="28"/>
      <c r="FQC76" s="28"/>
      <c r="FQD76" s="28"/>
      <c r="FQE76" s="28"/>
      <c r="FQF76" s="28"/>
      <c r="FQG76" s="28"/>
      <c r="FQH76" s="28"/>
      <c r="FQI76" s="28"/>
      <c r="FQJ76" s="28"/>
      <c r="FQK76" s="28"/>
      <c r="FQL76" s="28"/>
      <c r="FQM76" s="28"/>
      <c r="FQN76" s="28"/>
      <c r="FQO76" s="28"/>
      <c r="FQP76" s="28"/>
      <c r="FQQ76" s="28"/>
      <c r="FQR76" s="28"/>
      <c r="FQS76" s="28"/>
      <c r="FQT76" s="28"/>
      <c r="FQU76" s="28"/>
      <c r="FQV76" s="28"/>
      <c r="FQW76" s="28"/>
      <c r="FQX76" s="28"/>
      <c r="FQY76" s="28"/>
      <c r="FQZ76" s="28"/>
      <c r="FRA76" s="28"/>
      <c r="FRB76" s="28"/>
      <c r="FRC76" s="28"/>
      <c r="FRD76" s="28"/>
      <c r="FRE76" s="28"/>
      <c r="FRF76" s="28"/>
      <c r="FRG76" s="28"/>
      <c r="FRH76" s="28"/>
      <c r="FRI76" s="28"/>
      <c r="FRJ76" s="28"/>
      <c r="FRK76" s="28"/>
      <c r="FRL76" s="28"/>
      <c r="FRM76" s="28"/>
      <c r="FRN76" s="28"/>
      <c r="FRO76" s="28"/>
      <c r="FRP76" s="28"/>
      <c r="FRQ76" s="28"/>
      <c r="FRR76" s="28"/>
      <c r="FRS76" s="28"/>
      <c r="FRT76" s="28"/>
      <c r="FRU76" s="28"/>
      <c r="FRV76" s="28"/>
      <c r="FRW76" s="28"/>
      <c r="FRX76" s="28"/>
      <c r="FRY76" s="28"/>
      <c r="FRZ76" s="28"/>
      <c r="FSA76" s="28"/>
      <c r="FSB76" s="28"/>
      <c r="FSC76" s="28"/>
      <c r="FSD76" s="28"/>
      <c r="FSE76" s="28"/>
      <c r="FSF76" s="28"/>
      <c r="FSG76" s="28"/>
      <c r="FSH76" s="28"/>
      <c r="FSI76" s="28"/>
      <c r="FSJ76" s="28"/>
      <c r="FSK76" s="28"/>
      <c r="FSL76" s="28"/>
      <c r="FSM76" s="28"/>
      <c r="FSN76" s="28"/>
      <c r="FSO76" s="28"/>
      <c r="FSP76" s="28"/>
      <c r="FSQ76" s="28"/>
      <c r="FSR76" s="28"/>
      <c r="FSS76" s="28"/>
      <c r="FST76" s="28"/>
      <c r="FSU76" s="28"/>
      <c r="FSV76" s="28"/>
      <c r="FSW76" s="28"/>
      <c r="FSX76" s="28"/>
      <c r="FSY76" s="28"/>
      <c r="FSZ76" s="28"/>
      <c r="FTA76" s="28"/>
      <c r="FTB76" s="28"/>
      <c r="FTC76" s="28"/>
      <c r="FTD76" s="28"/>
      <c r="FTE76" s="28"/>
      <c r="FTF76" s="28"/>
      <c r="FTG76" s="28"/>
      <c r="FTH76" s="28"/>
      <c r="FTI76" s="28"/>
      <c r="FTJ76" s="28"/>
      <c r="FTK76" s="28"/>
      <c r="FTL76" s="28"/>
      <c r="FTM76" s="28"/>
      <c r="FTN76" s="28"/>
      <c r="FTO76" s="28"/>
      <c r="FTP76" s="28"/>
      <c r="FTQ76" s="28"/>
      <c r="FTR76" s="28"/>
      <c r="FTS76" s="28"/>
      <c r="FTT76" s="28"/>
      <c r="FTU76" s="28"/>
      <c r="FTV76" s="28"/>
      <c r="FTW76" s="28"/>
      <c r="FTX76" s="28"/>
      <c r="FTY76" s="28"/>
      <c r="FTZ76" s="28"/>
      <c r="FUA76" s="28"/>
      <c r="FUB76" s="28"/>
      <c r="FUC76" s="28"/>
      <c r="FUD76" s="28"/>
      <c r="FUE76" s="28"/>
      <c r="FUF76" s="28"/>
      <c r="FUG76" s="28"/>
      <c r="FUH76" s="28"/>
      <c r="FUI76" s="28"/>
      <c r="FUJ76" s="28"/>
      <c r="FUK76" s="28"/>
      <c r="FUL76" s="28"/>
      <c r="FUM76" s="28"/>
      <c r="FUN76" s="28"/>
      <c r="FUO76" s="28"/>
      <c r="FUP76" s="28"/>
      <c r="FUQ76" s="28"/>
      <c r="FUR76" s="28"/>
      <c r="FUS76" s="28"/>
      <c r="FUT76" s="28"/>
      <c r="FUU76" s="28"/>
      <c r="FUV76" s="28"/>
      <c r="FUW76" s="28"/>
      <c r="FUX76" s="28"/>
      <c r="FUY76" s="28"/>
      <c r="FUZ76" s="28"/>
      <c r="FVA76" s="28"/>
      <c r="FVB76" s="28"/>
      <c r="FVC76" s="28"/>
      <c r="FVD76" s="28"/>
      <c r="FVE76" s="28"/>
      <c r="FVF76" s="28"/>
      <c r="FVG76" s="28"/>
      <c r="FVH76" s="28"/>
      <c r="FVI76" s="28"/>
      <c r="FVJ76" s="28"/>
      <c r="FVK76" s="28"/>
      <c r="FVL76" s="28"/>
      <c r="FVM76" s="28"/>
      <c r="FVN76" s="28"/>
      <c r="FVO76" s="28"/>
      <c r="FVP76" s="28"/>
      <c r="FVQ76" s="28"/>
      <c r="FVR76" s="28"/>
      <c r="FVS76" s="28"/>
      <c r="FVT76" s="28"/>
      <c r="FVU76" s="28"/>
      <c r="FVV76" s="28"/>
      <c r="FVW76" s="28"/>
      <c r="FVX76" s="28"/>
      <c r="FVY76" s="28"/>
      <c r="FVZ76" s="28"/>
      <c r="FWA76" s="28"/>
      <c r="FWB76" s="28"/>
      <c r="FWC76" s="28"/>
      <c r="FWD76" s="28"/>
      <c r="FWE76" s="28"/>
      <c r="FWF76" s="28"/>
      <c r="FWG76" s="28"/>
      <c r="FWH76" s="28"/>
      <c r="FWI76" s="28"/>
      <c r="FWJ76" s="28"/>
      <c r="FWK76" s="28"/>
      <c r="FWL76" s="28"/>
      <c r="FWM76" s="28"/>
      <c r="FWN76" s="28"/>
      <c r="FWO76" s="28"/>
      <c r="FWP76" s="28"/>
      <c r="FWQ76" s="28"/>
      <c r="FWR76" s="28"/>
      <c r="FWS76" s="28"/>
      <c r="FWT76" s="28"/>
      <c r="FWU76" s="28"/>
      <c r="FWV76" s="28"/>
      <c r="FWW76" s="28"/>
      <c r="FWX76" s="28"/>
      <c r="FWY76" s="28"/>
      <c r="FWZ76" s="28"/>
      <c r="FXA76" s="28"/>
      <c r="FXB76" s="28"/>
      <c r="FXC76" s="28"/>
      <c r="FXD76" s="28"/>
      <c r="FXE76" s="28"/>
      <c r="FXF76" s="28"/>
      <c r="FXG76" s="28"/>
      <c r="FXH76" s="28"/>
      <c r="FXI76" s="28"/>
      <c r="FXJ76" s="28"/>
      <c r="FXK76" s="28"/>
      <c r="FXL76" s="28"/>
      <c r="FXM76" s="28"/>
      <c r="FXN76" s="28"/>
      <c r="FXO76" s="28"/>
      <c r="FXP76" s="28"/>
      <c r="FXQ76" s="28"/>
      <c r="FXR76" s="28"/>
      <c r="FXS76" s="28"/>
      <c r="FXT76" s="28"/>
      <c r="FXU76" s="28"/>
      <c r="FXV76" s="28"/>
      <c r="FXW76" s="28"/>
      <c r="FXX76" s="28"/>
      <c r="FXY76" s="28"/>
      <c r="FXZ76" s="28"/>
      <c r="FYA76" s="28"/>
      <c r="FYB76" s="28"/>
      <c r="FYC76" s="28"/>
      <c r="FYD76" s="28"/>
      <c r="FYE76" s="28"/>
      <c r="FYF76" s="28"/>
      <c r="FYG76" s="28"/>
      <c r="FYH76" s="28"/>
      <c r="FYI76" s="28"/>
      <c r="FYJ76" s="28"/>
      <c r="FYK76" s="28"/>
      <c r="FYL76" s="28"/>
      <c r="FYM76" s="28"/>
      <c r="FYN76" s="28"/>
      <c r="FYO76" s="28"/>
      <c r="FYP76" s="28"/>
      <c r="FYQ76" s="28"/>
      <c r="FYR76" s="28"/>
      <c r="FYS76" s="28"/>
      <c r="FYT76" s="28"/>
      <c r="FYU76" s="28"/>
      <c r="FYV76" s="28"/>
      <c r="FYW76" s="28"/>
      <c r="FYX76" s="28"/>
      <c r="FYY76" s="28"/>
      <c r="FYZ76" s="28"/>
      <c r="FZA76" s="28"/>
      <c r="FZB76" s="28"/>
      <c r="FZC76" s="28"/>
      <c r="FZD76" s="28"/>
      <c r="FZE76" s="28"/>
      <c r="FZF76" s="28"/>
      <c r="FZG76" s="28"/>
      <c r="FZH76" s="28"/>
      <c r="FZI76" s="28"/>
      <c r="FZJ76" s="28"/>
      <c r="FZK76" s="28"/>
      <c r="FZL76" s="28"/>
      <c r="FZM76" s="28"/>
      <c r="FZN76" s="28"/>
      <c r="FZO76" s="28"/>
      <c r="FZP76" s="28"/>
      <c r="FZQ76" s="28"/>
      <c r="FZR76" s="28"/>
      <c r="FZS76" s="28"/>
      <c r="FZT76" s="28"/>
      <c r="FZU76" s="28"/>
      <c r="FZV76" s="28"/>
      <c r="FZW76" s="28"/>
      <c r="FZX76" s="28"/>
      <c r="FZY76" s="28"/>
      <c r="FZZ76" s="28"/>
      <c r="GAA76" s="28"/>
      <c r="GAB76" s="28"/>
      <c r="GAC76" s="28"/>
      <c r="GAD76" s="28"/>
      <c r="GAE76" s="28"/>
      <c r="GAF76" s="28"/>
      <c r="GAG76" s="28"/>
      <c r="GAH76" s="28"/>
      <c r="GAI76" s="28"/>
      <c r="GAJ76" s="28"/>
      <c r="GAK76" s="28"/>
      <c r="GAL76" s="28"/>
      <c r="GAM76" s="28"/>
      <c r="GAN76" s="28"/>
      <c r="GAO76" s="28"/>
      <c r="GAP76" s="28"/>
      <c r="GAQ76" s="28"/>
      <c r="GAR76" s="28"/>
      <c r="GAS76" s="28"/>
      <c r="GAT76" s="28"/>
      <c r="GAU76" s="28"/>
      <c r="GAV76" s="28"/>
      <c r="GAW76" s="28"/>
      <c r="GAX76" s="28"/>
      <c r="GAY76" s="28"/>
      <c r="GAZ76" s="28"/>
      <c r="GBA76" s="28"/>
      <c r="GBB76" s="28"/>
      <c r="GBC76" s="28"/>
      <c r="GBD76" s="28"/>
      <c r="GBE76" s="28"/>
      <c r="GBF76" s="28"/>
      <c r="GBG76" s="28"/>
      <c r="GBH76" s="28"/>
      <c r="GBI76" s="28"/>
      <c r="GBJ76" s="28"/>
      <c r="GBK76" s="28"/>
      <c r="GBL76" s="28"/>
      <c r="GBM76" s="28"/>
      <c r="GBN76" s="28"/>
      <c r="GBO76" s="28"/>
      <c r="GBP76" s="28"/>
      <c r="GBQ76" s="28"/>
      <c r="GBR76" s="28"/>
      <c r="GBS76" s="28"/>
      <c r="GBT76" s="28"/>
      <c r="GBU76" s="28"/>
      <c r="GBV76" s="28"/>
      <c r="GBW76" s="28"/>
      <c r="GBX76" s="28"/>
      <c r="GBY76" s="28"/>
      <c r="GBZ76" s="28"/>
      <c r="GCA76" s="28"/>
      <c r="GCB76" s="28"/>
      <c r="GCC76" s="28"/>
      <c r="GCD76" s="28"/>
      <c r="GCE76" s="28"/>
      <c r="GCF76" s="28"/>
      <c r="GCG76" s="28"/>
      <c r="GCH76" s="28"/>
      <c r="GCI76" s="28"/>
      <c r="GCJ76" s="28"/>
      <c r="GCK76" s="28"/>
      <c r="GCL76" s="28"/>
      <c r="GCM76" s="28"/>
      <c r="GCN76" s="28"/>
      <c r="GCO76" s="28"/>
      <c r="GCP76" s="28"/>
      <c r="GCQ76" s="28"/>
      <c r="GCR76" s="28"/>
      <c r="GCS76" s="28"/>
      <c r="GCT76" s="28"/>
      <c r="GCU76" s="28"/>
      <c r="GCV76" s="28"/>
      <c r="GCW76" s="28"/>
      <c r="GCX76" s="28"/>
      <c r="GCY76" s="28"/>
      <c r="GCZ76" s="28"/>
      <c r="GDA76" s="28"/>
      <c r="GDB76" s="28"/>
      <c r="GDC76" s="28"/>
      <c r="GDD76" s="28"/>
      <c r="GDE76" s="28"/>
      <c r="GDF76" s="28"/>
      <c r="GDG76" s="28"/>
      <c r="GDH76" s="28"/>
      <c r="GDI76" s="28"/>
      <c r="GDJ76" s="28"/>
      <c r="GDK76" s="28"/>
      <c r="GDL76" s="28"/>
      <c r="GDM76" s="28"/>
      <c r="GDN76" s="28"/>
      <c r="GDO76" s="28"/>
      <c r="GDP76" s="28"/>
      <c r="GDQ76" s="28"/>
      <c r="GDR76" s="28"/>
      <c r="GDS76" s="28"/>
      <c r="GDT76" s="28"/>
      <c r="GDU76" s="28"/>
      <c r="GDV76" s="28"/>
      <c r="GDW76" s="28"/>
      <c r="GDX76" s="28"/>
      <c r="GDY76" s="28"/>
      <c r="GDZ76" s="28"/>
      <c r="GEA76" s="28"/>
      <c r="GEB76" s="28"/>
      <c r="GEC76" s="28"/>
      <c r="GED76" s="28"/>
      <c r="GEE76" s="28"/>
      <c r="GEF76" s="28"/>
      <c r="GEG76" s="28"/>
      <c r="GEH76" s="28"/>
      <c r="GEI76" s="28"/>
      <c r="GEJ76" s="28"/>
      <c r="GEK76" s="28"/>
      <c r="GEL76" s="28"/>
      <c r="GEM76" s="28"/>
      <c r="GEN76" s="28"/>
      <c r="GEO76" s="28"/>
      <c r="GEP76" s="28"/>
      <c r="GEQ76" s="28"/>
      <c r="GER76" s="28"/>
      <c r="GES76" s="28"/>
      <c r="GET76" s="28"/>
      <c r="GEU76" s="28"/>
      <c r="GEV76" s="28"/>
      <c r="GEW76" s="28"/>
      <c r="GEX76" s="28"/>
      <c r="GEY76" s="28"/>
      <c r="GEZ76" s="28"/>
      <c r="GFA76" s="28"/>
      <c r="GFB76" s="28"/>
      <c r="GFC76" s="28"/>
      <c r="GFD76" s="28"/>
      <c r="GFE76" s="28"/>
      <c r="GFF76" s="28"/>
      <c r="GFG76" s="28"/>
      <c r="GFH76" s="28"/>
      <c r="GFI76" s="28"/>
      <c r="GFJ76" s="28"/>
      <c r="GFK76" s="28"/>
      <c r="GFL76" s="28"/>
      <c r="GFM76" s="28"/>
      <c r="GFN76" s="28"/>
      <c r="GFO76" s="28"/>
      <c r="GFP76" s="28"/>
      <c r="GFQ76" s="28"/>
      <c r="GFR76" s="28"/>
      <c r="GFS76" s="28"/>
      <c r="GFT76" s="28"/>
      <c r="GFU76" s="28"/>
      <c r="GFV76" s="28"/>
      <c r="GFW76" s="28"/>
      <c r="GFX76" s="28"/>
      <c r="GFY76" s="28"/>
      <c r="GFZ76" s="28"/>
      <c r="GGA76" s="28"/>
      <c r="GGB76" s="28"/>
      <c r="GGC76" s="28"/>
      <c r="GGD76" s="28"/>
      <c r="GGE76" s="28"/>
      <c r="GGF76" s="28"/>
      <c r="GGG76" s="28"/>
      <c r="GGH76" s="28"/>
      <c r="GGI76" s="28"/>
      <c r="GGJ76" s="28"/>
      <c r="GGK76" s="28"/>
      <c r="GGL76" s="28"/>
      <c r="GGM76" s="28"/>
      <c r="GGN76" s="28"/>
      <c r="GGO76" s="28"/>
      <c r="GGP76" s="28"/>
      <c r="GGQ76" s="28"/>
      <c r="GGR76" s="28"/>
      <c r="GGS76" s="28"/>
      <c r="GGT76" s="28"/>
      <c r="GGU76" s="28"/>
      <c r="GGV76" s="28"/>
      <c r="GGW76" s="28"/>
      <c r="GGX76" s="28"/>
      <c r="GGY76" s="28"/>
      <c r="GGZ76" s="28"/>
      <c r="GHA76" s="28"/>
      <c r="GHB76" s="28"/>
      <c r="GHC76" s="28"/>
      <c r="GHD76" s="28"/>
      <c r="GHE76" s="28"/>
      <c r="GHF76" s="28"/>
      <c r="GHG76" s="28"/>
      <c r="GHH76" s="28"/>
      <c r="GHI76" s="28"/>
      <c r="GHJ76" s="28"/>
      <c r="GHK76" s="28"/>
      <c r="GHL76" s="28"/>
      <c r="GHM76" s="28"/>
      <c r="GHN76" s="28"/>
      <c r="GHO76" s="28"/>
      <c r="GHP76" s="28"/>
      <c r="GHQ76" s="28"/>
      <c r="GHR76" s="28"/>
      <c r="GHS76" s="28"/>
      <c r="GHT76" s="28"/>
      <c r="GHU76" s="28"/>
      <c r="GHV76" s="28"/>
      <c r="GHW76" s="28"/>
      <c r="GHX76" s="28"/>
      <c r="GHY76" s="28"/>
      <c r="GHZ76" s="28"/>
      <c r="GIA76" s="28"/>
      <c r="GIB76" s="28"/>
      <c r="GIC76" s="28"/>
      <c r="GID76" s="28"/>
      <c r="GIE76" s="28"/>
      <c r="GIF76" s="28"/>
      <c r="GIG76" s="28"/>
      <c r="GIH76" s="28"/>
      <c r="GII76" s="28"/>
      <c r="GIJ76" s="28"/>
      <c r="GIK76" s="28"/>
      <c r="GIL76" s="28"/>
      <c r="GIM76" s="28"/>
      <c r="GIN76" s="28"/>
      <c r="GIO76" s="28"/>
      <c r="GIP76" s="28"/>
      <c r="GIQ76" s="28"/>
      <c r="GIR76" s="28"/>
      <c r="GIS76" s="28"/>
      <c r="GIT76" s="28"/>
      <c r="GIU76" s="28"/>
      <c r="GIV76" s="28"/>
      <c r="GIW76" s="28"/>
      <c r="GIX76" s="28"/>
      <c r="GIY76" s="28"/>
      <c r="GIZ76" s="28"/>
      <c r="GJA76" s="28"/>
      <c r="GJB76" s="28"/>
      <c r="GJC76" s="28"/>
      <c r="GJD76" s="28"/>
      <c r="GJE76" s="28"/>
      <c r="GJF76" s="28"/>
      <c r="GJG76" s="28"/>
      <c r="GJH76" s="28"/>
      <c r="GJI76" s="28"/>
      <c r="GJJ76" s="28"/>
      <c r="GJK76" s="28"/>
      <c r="GJL76" s="28"/>
      <c r="GJM76" s="28"/>
      <c r="GJN76" s="28"/>
      <c r="GJO76" s="28"/>
      <c r="GJP76" s="28"/>
      <c r="GJQ76" s="28"/>
      <c r="GJR76" s="28"/>
      <c r="GJS76" s="28"/>
      <c r="GJT76" s="28"/>
      <c r="GJU76" s="28"/>
      <c r="GJV76" s="28"/>
      <c r="GJW76" s="28"/>
      <c r="GJX76" s="28"/>
      <c r="GJY76" s="28"/>
      <c r="GJZ76" s="28"/>
      <c r="GKA76" s="28"/>
      <c r="GKB76" s="28"/>
      <c r="GKC76" s="28"/>
      <c r="GKD76" s="28"/>
      <c r="GKE76" s="28"/>
      <c r="GKF76" s="28"/>
      <c r="GKG76" s="28"/>
      <c r="GKH76" s="28"/>
      <c r="GKI76" s="28"/>
      <c r="GKJ76" s="28"/>
      <c r="GKK76" s="28"/>
      <c r="GKL76" s="28"/>
      <c r="GKM76" s="28"/>
      <c r="GKN76" s="28"/>
      <c r="GKO76" s="28"/>
      <c r="GKP76" s="28"/>
      <c r="GKQ76" s="28"/>
      <c r="GKR76" s="28"/>
      <c r="GKS76" s="28"/>
      <c r="GKT76" s="28"/>
      <c r="GKU76" s="28"/>
      <c r="GKV76" s="28"/>
      <c r="GKW76" s="28"/>
      <c r="GKX76" s="28"/>
      <c r="GKY76" s="28"/>
      <c r="GKZ76" s="28"/>
      <c r="GLA76" s="28"/>
      <c r="GLB76" s="28"/>
      <c r="GLC76" s="28"/>
      <c r="GLD76" s="28"/>
      <c r="GLE76" s="28"/>
      <c r="GLF76" s="28"/>
      <c r="GLG76" s="28"/>
      <c r="GLH76" s="28"/>
      <c r="GLI76" s="28"/>
      <c r="GLJ76" s="28"/>
      <c r="GLK76" s="28"/>
      <c r="GLL76" s="28"/>
      <c r="GLM76" s="28"/>
      <c r="GLN76" s="28"/>
      <c r="GLO76" s="28"/>
      <c r="GLP76" s="28"/>
      <c r="GLQ76" s="28"/>
      <c r="GLR76" s="28"/>
      <c r="GLS76" s="28"/>
      <c r="GLT76" s="28"/>
      <c r="GLU76" s="28"/>
      <c r="GLV76" s="28"/>
      <c r="GLW76" s="28"/>
      <c r="GLX76" s="28"/>
      <c r="GLY76" s="28"/>
      <c r="GLZ76" s="28"/>
      <c r="GMA76" s="28"/>
      <c r="GMB76" s="28"/>
      <c r="GMC76" s="28"/>
      <c r="GMD76" s="28"/>
      <c r="GME76" s="28"/>
      <c r="GMF76" s="28"/>
      <c r="GMG76" s="28"/>
      <c r="GMH76" s="28"/>
      <c r="GMI76" s="28"/>
      <c r="GMJ76" s="28"/>
      <c r="GMK76" s="28"/>
      <c r="GML76" s="28"/>
      <c r="GMM76" s="28"/>
      <c r="GMN76" s="28"/>
      <c r="GMO76" s="28"/>
      <c r="GMP76" s="28"/>
      <c r="GMQ76" s="28"/>
      <c r="GMR76" s="28"/>
      <c r="GMS76" s="28"/>
      <c r="GMT76" s="28"/>
      <c r="GMU76" s="28"/>
      <c r="GMV76" s="28"/>
      <c r="GMW76" s="28"/>
      <c r="GMX76" s="28"/>
      <c r="GMY76" s="28"/>
      <c r="GMZ76" s="28"/>
      <c r="GNA76" s="28"/>
      <c r="GNB76" s="28"/>
      <c r="GNC76" s="28"/>
      <c r="GND76" s="28"/>
      <c r="GNE76" s="28"/>
      <c r="GNF76" s="28"/>
      <c r="GNG76" s="28"/>
      <c r="GNH76" s="28"/>
      <c r="GNI76" s="28"/>
      <c r="GNJ76" s="28"/>
      <c r="GNK76" s="28"/>
      <c r="GNL76" s="28"/>
      <c r="GNM76" s="28"/>
      <c r="GNN76" s="28"/>
      <c r="GNO76" s="28"/>
      <c r="GNP76" s="28"/>
      <c r="GNQ76" s="28"/>
      <c r="GNR76" s="28"/>
      <c r="GNS76" s="28"/>
      <c r="GNT76" s="28"/>
      <c r="GNU76" s="28"/>
      <c r="GNV76" s="28"/>
      <c r="GNW76" s="28"/>
      <c r="GNX76" s="28"/>
      <c r="GNY76" s="28"/>
      <c r="GNZ76" s="28"/>
      <c r="GOA76" s="28"/>
      <c r="GOB76" s="28"/>
      <c r="GOC76" s="28"/>
      <c r="GOD76" s="28"/>
      <c r="GOE76" s="28"/>
      <c r="GOF76" s="28"/>
      <c r="GOG76" s="28"/>
      <c r="GOH76" s="28"/>
      <c r="GOI76" s="28"/>
      <c r="GOJ76" s="28"/>
      <c r="GOK76" s="28"/>
      <c r="GOL76" s="28"/>
      <c r="GOM76" s="28"/>
      <c r="GON76" s="28"/>
      <c r="GOO76" s="28"/>
      <c r="GOP76" s="28"/>
      <c r="GOQ76" s="28"/>
      <c r="GOR76" s="28"/>
      <c r="GOS76" s="28"/>
      <c r="GOT76" s="28"/>
      <c r="GOU76" s="28"/>
      <c r="GOV76" s="28"/>
      <c r="GOW76" s="28"/>
      <c r="GOX76" s="28"/>
      <c r="GOY76" s="28"/>
      <c r="GOZ76" s="28"/>
      <c r="GPA76" s="28"/>
      <c r="GPB76" s="28"/>
      <c r="GPC76" s="28"/>
      <c r="GPD76" s="28"/>
      <c r="GPE76" s="28"/>
      <c r="GPF76" s="28"/>
      <c r="GPG76" s="28"/>
      <c r="GPH76" s="28"/>
      <c r="GPI76" s="28"/>
      <c r="GPJ76" s="28"/>
      <c r="GPK76" s="28"/>
      <c r="GPL76" s="28"/>
      <c r="GPM76" s="28"/>
      <c r="GPN76" s="28"/>
      <c r="GPO76" s="28"/>
      <c r="GPP76" s="28"/>
      <c r="GPQ76" s="28"/>
      <c r="GPR76" s="28"/>
      <c r="GPS76" s="28"/>
      <c r="GPT76" s="28"/>
      <c r="GPU76" s="28"/>
      <c r="GPV76" s="28"/>
      <c r="GPW76" s="28"/>
      <c r="GPX76" s="28"/>
      <c r="GPY76" s="28"/>
      <c r="GPZ76" s="28"/>
      <c r="GQA76" s="28"/>
      <c r="GQB76" s="28"/>
      <c r="GQC76" s="28"/>
      <c r="GQD76" s="28"/>
      <c r="GQE76" s="28"/>
      <c r="GQF76" s="28"/>
      <c r="GQG76" s="28"/>
      <c r="GQH76" s="28"/>
      <c r="GQI76" s="28"/>
      <c r="GQJ76" s="28"/>
      <c r="GQK76" s="28"/>
      <c r="GQL76" s="28"/>
      <c r="GQM76" s="28"/>
      <c r="GQN76" s="28"/>
      <c r="GQO76" s="28"/>
      <c r="GQP76" s="28"/>
      <c r="GQQ76" s="28"/>
      <c r="GQR76" s="28"/>
      <c r="GQS76" s="28"/>
      <c r="GQT76" s="28"/>
      <c r="GQU76" s="28"/>
      <c r="GQV76" s="28"/>
      <c r="GQW76" s="28"/>
      <c r="GQX76" s="28"/>
      <c r="GQY76" s="28"/>
      <c r="GQZ76" s="28"/>
      <c r="GRA76" s="28"/>
      <c r="GRB76" s="28"/>
      <c r="GRC76" s="28"/>
      <c r="GRD76" s="28"/>
      <c r="GRE76" s="28"/>
      <c r="GRF76" s="28"/>
      <c r="GRG76" s="28"/>
      <c r="GRH76" s="28"/>
      <c r="GRI76" s="28"/>
      <c r="GRJ76" s="28"/>
      <c r="GRK76" s="28"/>
      <c r="GRL76" s="28"/>
      <c r="GRM76" s="28"/>
      <c r="GRN76" s="28"/>
      <c r="GRO76" s="28"/>
      <c r="GRP76" s="28"/>
      <c r="GRQ76" s="28"/>
      <c r="GRR76" s="28"/>
      <c r="GRS76" s="28"/>
      <c r="GRT76" s="28"/>
      <c r="GRU76" s="28"/>
      <c r="GRV76" s="28"/>
      <c r="GRW76" s="28"/>
      <c r="GRX76" s="28"/>
      <c r="GRY76" s="28"/>
      <c r="GRZ76" s="28"/>
      <c r="GSA76" s="28"/>
      <c r="GSB76" s="28"/>
      <c r="GSC76" s="28"/>
      <c r="GSD76" s="28"/>
      <c r="GSE76" s="28"/>
      <c r="GSF76" s="28"/>
      <c r="GSG76" s="28"/>
      <c r="GSH76" s="28"/>
      <c r="GSI76" s="28"/>
      <c r="GSJ76" s="28"/>
      <c r="GSK76" s="28"/>
      <c r="GSL76" s="28"/>
      <c r="GSM76" s="28"/>
      <c r="GSN76" s="28"/>
      <c r="GSO76" s="28"/>
      <c r="GSP76" s="28"/>
      <c r="GSQ76" s="28"/>
      <c r="GSR76" s="28"/>
      <c r="GSS76" s="28"/>
      <c r="GST76" s="28"/>
      <c r="GSU76" s="28"/>
      <c r="GSV76" s="28"/>
      <c r="GSW76" s="28"/>
      <c r="GSX76" s="28"/>
      <c r="GSY76" s="28"/>
      <c r="GSZ76" s="28"/>
      <c r="GTA76" s="28"/>
      <c r="GTB76" s="28"/>
      <c r="GTC76" s="28"/>
      <c r="GTD76" s="28"/>
      <c r="GTE76" s="28"/>
      <c r="GTF76" s="28"/>
      <c r="GTG76" s="28"/>
      <c r="GTH76" s="28"/>
      <c r="GTI76" s="28"/>
      <c r="GTJ76" s="28"/>
      <c r="GTK76" s="28"/>
      <c r="GTL76" s="28"/>
      <c r="GTM76" s="28"/>
      <c r="GTN76" s="28"/>
      <c r="GTO76" s="28"/>
      <c r="GTP76" s="28"/>
      <c r="GTQ76" s="28"/>
      <c r="GTR76" s="28"/>
      <c r="GTS76" s="28"/>
      <c r="GTT76" s="28"/>
      <c r="GTU76" s="28"/>
      <c r="GTV76" s="28"/>
      <c r="GTW76" s="28"/>
      <c r="GTX76" s="28"/>
      <c r="GTY76" s="28"/>
      <c r="GTZ76" s="28"/>
      <c r="GUA76" s="28"/>
      <c r="GUB76" s="28"/>
      <c r="GUC76" s="28"/>
      <c r="GUD76" s="28"/>
      <c r="GUE76" s="28"/>
      <c r="GUF76" s="28"/>
      <c r="GUG76" s="28"/>
      <c r="GUH76" s="28"/>
      <c r="GUI76" s="28"/>
      <c r="GUJ76" s="28"/>
      <c r="GUK76" s="28"/>
      <c r="GUL76" s="28"/>
      <c r="GUM76" s="28"/>
      <c r="GUN76" s="28"/>
      <c r="GUO76" s="28"/>
      <c r="GUP76" s="28"/>
      <c r="GUQ76" s="28"/>
      <c r="GUR76" s="28"/>
      <c r="GUS76" s="28"/>
      <c r="GUT76" s="28"/>
      <c r="GUU76" s="28"/>
      <c r="GUV76" s="28"/>
      <c r="GUW76" s="28"/>
      <c r="GUX76" s="28"/>
      <c r="GUY76" s="28"/>
      <c r="GUZ76" s="28"/>
      <c r="GVA76" s="28"/>
      <c r="GVB76" s="28"/>
      <c r="GVC76" s="28"/>
      <c r="GVD76" s="28"/>
      <c r="GVE76" s="28"/>
      <c r="GVF76" s="28"/>
      <c r="GVG76" s="28"/>
      <c r="GVH76" s="28"/>
      <c r="GVI76" s="28"/>
      <c r="GVJ76" s="28"/>
      <c r="GVK76" s="28"/>
      <c r="GVL76" s="28"/>
      <c r="GVM76" s="28"/>
      <c r="GVN76" s="28"/>
      <c r="GVO76" s="28"/>
      <c r="GVP76" s="28"/>
      <c r="GVQ76" s="28"/>
      <c r="GVR76" s="28"/>
      <c r="GVS76" s="28"/>
      <c r="GVT76" s="28"/>
      <c r="GVU76" s="28"/>
      <c r="GVV76" s="28"/>
      <c r="GVW76" s="28"/>
      <c r="GVX76" s="28"/>
      <c r="GVY76" s="28"/>
      <c r="GVZ76" s="28"/>
      <c r="GWA76" s="28"/>
      <c r="GWB76" s="28"/>
      <c r="GWC76" s="28"/>
      <c r="GWD76" s="28"/>
      <c r="GWE76" s="28"/>
      <c r="GWF76" s="28"/>
      <c r="GWG76" s="28"/>
      <c r="GWH76" s="28"/>
      <c r="GWI76" s="28"/>
      <c r="GWJ76" s="28"/>
      <c r="GWK76" s="28"/>
      <c r="GWL76" s="28"/>
      <c r="GWM76" s="28"/>
      <c r="GWN76" s="28"/>
      <c r="GWO76" s="28"/>
      <c r="GWP76" s="28"/>
      <c r="GWQ76" s="28"/>
      <c r="GWR76" s="28"/>
      <c r="GWS76" s="28"/>
      <c r="GWT76" s="28"/>
      <c r="GWU76" s="28"/>
      <c r="GWV76" s="28"/>
      <c r="GWW76" s="28"/>
      <c r="GWX76" s="28"/>
      <c r="GWY76" s="28"/>
      <c r="GWZ76" s="28"/>
      <c r="GXA76" s="28"/>
      <c r="GXB76" s="28"/>
      <c r="GXC76" s="28"/>
      <c r="GXD76" s="28"/>
      <c r="GXE76" s="28"/>
      <c r="GXF76" s="28"/>
      <c r="GXG76" s="28"/>
      <c r="GXH76" s="28"/>
      <c r="GXI76" s="28"/>
      <c r="GXJ76" s="28"/>
      <c r="GXK76" s="28"/>
      <c r="GXL76" s="28"/>
      <c r="GXM76" s="28"/>
      <c r="GXN76" s="28"/>
      <c r="GXO76" s="28"/>
      <c r="GXP76" s="28"/>
      <c r="GXQ76" s="28"/>
      <c r="GXR76" s="28"/>
      <c r="GXS76" s="28"/>
      <c r="GXT76" s="28"/>
      <c r="GXU76" s="28"/>
      <c r="GXV76" s="28"/>
      <c r="GXW76" s="28"/>
      <c r="GXX76" s="28"/>
      <c r="GXY76" s="28"/>
      <c r="GXZ76" s="28"/>
      <c r="GYA76" s="28"/>
      <c r="GYB76" s="28"/>
      <c r="GYC76" s="28"/>
      <c r="GYD76" s="28"/>
      <c r="GYE76" s="28"/>
      <c r="GYF76" s="28"/>
      <c r="GYG76" s="28"/>
      <c r="GYH76" s="28"/>
      <c r="GYI76" s="28"/>
      <c r="GYJ76" s="28"/>
      <c r="GYK76" s="28"/>
      <c r="GYL76" s="28"/>
      <c r="GYM76" s="28"/>
      <c r="GYN76" s="28"/>
      <c r="GYO76" s="28"/>
      <c r="GYP76" s="28"/>
      <c r="GYQ76" s="28"/>
      <c r="GYR76" s="28"/>
      <c r="GYS76" s="28"/>
      <c r="GYT76" s="28"/>
      <c r="GYU76" s="28"/>
      <c r="GYV76" s="28"/>
      <c r="GYW76" s="28"/>
      <c r="GYX76" s="28"/>
      <c r="GYY76" s="28"/>
      <c r="GYZ76" s="28"/>
      <c r="GZA76" s="28"/>
      <c r="GZB76" s="28"/>
      <c r="GZC76" s="28"/>
      <c r="GZD76" s="28"/>
      <c r="GZE76" s="28"/>
      <c r="GZF76" s="28"/>
      <c r="GZG76" s="28"/>
      <c r="GZH76" s="28"/>
      <c r="GZI76" s="28"/>
      <c r="GZJ76" s="28"/>
      <c r="GZK76" s="28"/>
      <c r="GZL76" s="28"/>
      <c r="GZM76" s="28"/>
      <c r="GZN76" s="28"/>
      <c r="GZO76" s="28"/>
      <c r="GZP76" s="28"/>
      <c r="GZQ76" s="28"/>
      <c r="GZR76" s="28"/>
      <c r="GZS76" s="28"/>
      <c r="GZT76" s="28"/>
      <c r="GZU76" s="28"/>
      <c r="GZV76" s="28"/>
      <c r="GZW76" s="28"/>
      <c r="GZX76" s="28"/>
      <c r="GZY76" s="28"/>
      <c r="GZZ76" s="28"/>
      <c r="HAA76" s="28"/>
      <c r="HAB76" s="28"/>
      <c r="HAC76" s="28"/>
      <c r="HAD76" s="28"/>
      <c r="HAE76" s="28"/>
      <c r="HAF76" s="28"/>
      <c r="HAG76" s="28"/>
      <c r="HAH76" s="28"/>
      <c r="HAI76" s="28"/>
      <c r="HAJ76" s="28"/>
      <c r="HAK76" s="28"/>
      <c r="HAL76" s="28"/>
      <c r="HAM76" s="28"/>
      <c r="HAN76" s="28"/>
      <c r="HAO76" s="28"/>
      <c r="HAP76" s="28"/>
      <c r="HAQ76" s="28"/>
      <c r="HAR76" s="28"/>
      <c r="HAS76" s="28"/>
      <c r="HAT76" s="28"/>
      <c r="HAU76" s="28"/>
      <c r="HAV76" s="28"/>
      <c r="HAW76" s="28"/>
      <c r="HAX76" s="28"/>
      <c r="HAY76" s="28"/>
      <c r="HAZ76" s="28"/>
      <c r="HBA76" s="28"/>
      <c r="HBB76" s="28"/>
      <c r="HBC76" s="28"/>
      <c r="HBD76" s="28"/>
      <c r="HBE76" s="28"/>
      <c r="HBF76" s="28"/>
      <c r="HBG76" s="28"/>
      <c r="HBH76" s="28"/>
      <c r="HBI76" s="28"/>
      <c r="HBJ76" s="28"/>
      <c r="HBK76" s="28"/>
      <c r="HBL76" s="28"/>
      <c r="HBM76" s="28"/>
      <c r="HBN76" s="28"/>
      <c r="HBO76" s="28"/>
      <c r="HBP76" s="28"/>
      <c r="HBQ76" s="28"/>
      <c r="HBR76" s="28"/>
      <c r="HBS76" s="28"/>
      <c r="HBT76" s="28"/>
      <c r="HBU76" s="28"/>
      <c r="HBV76" s="28"/>
      <c r="HBW76" s="28"/>
      <c r="HBX76" s="28"/>
      <c r="HBY76" s="28"/>
      <c r="HBZ76" s="28"/>
      <c r="HCA76" s="28"/>
      <c r="HCB76" s="28"/>
      <c r="HCC76" s="28"/>
      <c r="HCD76" s="28"/>
      <c r="HCE76" s="28"/>
      <c r="HCF76" s="28"/>
      <c r="HCG76" s="28"/>
      <c r="HCH76" s="28"/>
      <c r="HCI76" s="28"/>
      <c r="HCJ76" s="28"/>
      <c r="HCK76" s="28"/>
      <c r="HCL76" s="28"/>
      <c r="HCM76" s="28"/>
      <c r="HCN76" s="28"/>
      <c r="HCO76" s="28"/>
      <c r="HCP76" s="28"/>
      <c r="HCQ76" s="28"/>
      <c r="HCR76" s="28"/>
      <c r="HCS76" s="28"/>
      <c r="HCT76" s="28"/>
      <c r="HCU76" s="28"/>
      <c r="HCV76" s="28"/>
      <c r="HCW76" s="28"/>
      <c r="HCX76" s="28"/>
      <c r="HCY76" s="28"/>
      <c r="HCZ76" s="28"/>
      <c r="HDA76" s="28"/>
      <c r="HDB76" s="28"/>
      <c r="HDC76" s="28"/>
      <c r="HDD76" s="28"/>
      <c r="HDE76" s="28"/>
      <c r="HDF76" s="28"/>
      <c r="HDG76" s="28"/>
      <c r="HDH76" s="28"/>
      <c r="HDI76" s="28"/>
      <c r="HDJ76" s="28"/>
      <c r="HDK76" s="28"/>
      <c r="HDL76" s="28"/>
      <c r="HDM76" s="28"/>
      <c r="HDN76" s="28"/>
      <c r="HDO76" s="28"/>
      <c r="HDP76" s="28"/>
      <c r="HDQ76" s="28"/>
      <c r="HDR76" s="28"/>
      <c r="HDS76" s="28"/>
      <c r="HDT76" s="28"/>
      <c r="HDU76" s="28"/>
      <c r="HDV76" s="28"/>
      <c r="HDW76" s="28"/>
      <c r="HDX76" s="28"/>
      <c r="HDY76" s="28"/>
      <c r="HDZ76" s="28"/>
      <c r="HEA76" s="28"/>
      <c r="HEB76" s="28"/>
      <c r="HEC76" s="28"/>
      <c r="HED76" s="28"/>
      <c r="HEE76" s="28"/>
      <c r="HEF76" s="28"/>
      <c r="HEG76" s="28"/>
      <c r="HEH76" s="28"/>
      <c r="HEI76" s="28"/>
      <c r="HEJ76" s="28"/>
      <c r="HEK76" s="28"/>
      <c r="HEL76" s="28"/>
      <c r="HEM76" s="28"/>
      <c r="HEN76" s="28"/>
      <c r="HEO76" s="28"/>
      <c r="HEP76" s="28"/>
      <c r="HEQ76" s="28"/>
      <c r="HER76" s="28"/>
      <c r="HES76" s="28"/>
      <c r="HET76" s="28"/>
      <c r="HEU76" s="28"/>
      <c r="HEV76" s="28"/>
      <c r="HEW76" s="28"/>
      <c r="HEX76" s="28"/>
      <c r="HEY76" s="28"/>
      <c r="HEZ76" s="28"/>
      <c r="HFA76" s="28"/>
      <c r="HFB76" s="28"/>
      <c r="HFC76" s="28"/>
      <c r="HFD76" s="28"/>
      <c r="HFE76" s="28"/>
      <c r="HFF76" s="28"/>
      <c r="HFG76" s="28"/>
      <c r="HFH76" s="28"/>
      <c r="HFI76" s="28"/>
      <c r="HFJ76" s="28"/>
      <c r="HFK76" s="28"/>
      <c r="HFL76" s="28"/>
      <c r="HFM76" s="28"/>
      <c r="HFN76" s="28"/>
      <c r="HFO76" s="28"/>
      <c r="HFP76" s="28"/>
      <c r="HFQ76" s="28"/>
      <c r="HFR76" s="28"/>
      <c r="HFS76" s="28"/>
      <c r="HFT76" s="28"/>
      <c r="HFU76" s="28"/>
      <c r="HFV76" s="28"/>
      <c r="HFW76" s="28"/>
      <c r="HFX76" s="28"/>
      <c r="HFY76" s="28"/>
      <c r="HFZ76" s="28"/>
      <c r="HGA76" s="28"/>
      <c r="HGB76" s="28"/>
      <c r="HGC76" s="28"/>
      <c r="HGD76" s="28"/>
      <c r="HGE76" s="28"/>
      <c r="HGF76" s="28"/>
      <c r="HGG76" s="28"/>
      <c r="HGH76" s="28"/>
      <c r="HGI76" s="28"/>
      <c r="HGJ76" s="28"/>
      <c r="HGK76" s="28"/>
      <c r="HGL76" s="28"/>
      <c r="HGM76" s="28"/>
      <c r="HGN76" s="28"/>
      <c r="HGO76" s="28"/>
      <c r="HGP76" s="28"/>
      <c r="HGQ76" s="28"/>
      <c r="HGR76" s="28"/>
      <c r="HGS76" s="28"/>
      <c r="HGT76" s="28"/>
      <c r="HGU76" s="28"/>
      <c r="HGV76" s="28"/>
      <c r="HGW76" s="28"/>
      <c r="HGX76" s="28"/>
      <c r="HGY76" s="28"/>
      <c r="HGZ76" s="28"/>
      <c r="HHA76" s="28"/>
      <c r="HHB76" s="28"/>
      <c r="HHC76" s="28"/>
      <c r="HHD76" s="28"/>
      <c r="HHE76" s="28"/>
      <c r="HHF76" s="28"/>
      <c r="HHG76" s="28"/>
      <c r="HHH76" s="28"/>
      <c r="HHI76" s="28"/>
      <c r="HHJ76" s="28"/>
      <c r="HHK76" s="28"/>
      <c r="HHL76" s="28"/>
      <c r="HHM76" s="28"/>
      <c r="HHN76" s="28"/>
      <c r="HHO76" s="28"/>
      <c r="HHP76" s="28"/>
      <c r="HHQ76" s="28"/>
      <c r="HHR76" s="28"/>
      <c r="HHS76" s="28"/>
      <c r="HHT76" s="28"/>
      <c r="HHU76" s="28"/>
      <c r="HHV76" s="28"/>
      <c r="HHW76" s="28"/>
      <c r="HHX76" s="28"/>
      <c r="HHY76" s="28"/>
      <c r="HHZ76" s="28"/>
      <c r="HIA76" s="28"/>
      <c r="HIB76" s="28"/>
      <c r="HIC76" s="28"/>
      <c r="HID76" s="28"/>
      <c r="HIE76" s="28"/>
      <c r="HIF76" s="28"/>
      <c r="HIG76" s="28"/>
      <c r="HIH76" s="28"/>
      <c r="HII76" s="28"/>
      <c r="HIJ76" s="28"/>
      <c r="HIK76" s="28"/>
      <c r="HIL76" s="28"/>
      <c r="HIM76" s="28"/>
      <c r="HIN76" s="28"/>
      <c r="HIO76" s="28"/>
      <c r="HIP76" s="28"/>
      <c r="HIQ76" s="28"/>
      <c r="HIR76" s="28"/>
      <c r="HIS76" s="28"/>
      <c r="HIT76" s="28"/>
      <c r="HIU76" s="28"/>
      <c r="HIV76" s="28"/>
      <c r="HIW76" s="28"/>
      <c r="HIX76" s="28"/>
      <c r="HIY76" s="28"/>
      <c r="HIZ76" s="28"/>
      <c r="HJA76" s="28"/>
      <c r="HJB76" s="28"/>
      <c r="HJC76" s="28"/>
      <c r="HJD76" s="28"/>
      <c r="HJE76" s="28"/>
      <c r="HJF76" s="28"/>
      <c r="HJG76" s="28"/>
      <c r="HJH76" s="28"/>
      <c r="HJI76" s="28"/>
      <c r="HJJ76" s="28"/>
      <c r="HJK76" s="28"/>
      <c r="HJL76" s="28"/>
      <c r="HJM76" s="28"/>
      <c r="HJN76" s="28"/>
      <c r="HJO76" s="28"/>
      <c r="HJP76" s="28"/>
      <c r="HJQ76" s="28"/>
      <c r="HJR76" s="28"/>
      <c r="HJS76" s="28"/>
      <c r="HJT76" s="28"/>
      <c r="HJU76" s="28"/>
      <c r="HJV76" s="28"/>
      <c r="HJW76" s="28"/>
      <c r="HJX76" s="28"/>
      <c r="HJY76" s="28"/>
      <c r="HJZ76" s="28"/>
      <c r="HKA76" s="28"/>
      <c r="HKB76" s="28"/>
      <c r="HKC76" s="28"/>
      <c r="HKD76" s="28"/>
      <c r="HKE76" s="28"/>
      <c r="HKF76" s="28"/>
      <c r="HKG76" s="28"/>
      <c r="HKH76" s="28"/>
      <c r="HKI76" s="28"/>
      <c r="HKJ76" s="28"/>
      <c r="HKK76" s="28"/>
      <c r="HKL76" s="28"/>
      <c r="HKM76" s="28"/>
      <c r="HKN76" s="28"/>
      <c r="HKO76" s="28"/>
      <c r="HKP76" s="28"/>
      <c r="HKQ76" s="28"/>
      <c r="HKR76" s="28"/>
      <c r="HKS76" s="28"/>
      <c r="HKT76" s="28"/>
      <c r="HKU76" s="28"/>
      <c r="HKV76" s="28"/>
      <c r="HKW76" s="28"/>
      <c r="HKX76" s="28"/>
      <c r="HKY76" s="28"/>
      <c r="HKZ76" s="28"/>
      <c r="HLA76" s="28"/>
      <c r="HLB76" s="28"/>
      <c r="HLC76" s="28"/>
      <c r="HLD76" s="28"/>
      <c r="HLE76" s="28"/>
      <c r="HLF76" s="28"/>
      <c r="HLG76" s="28"/>
      <c r="HLH76" s="28"/>
      <c r="HLI76" s="28"/>
      <c r="HLJ76" s="28"/>
      <c r="HLK76" s="28"/>
      <c r="HLL76" s="28"/>
      <c r="HLM76" s="28"/>
      <c r="HLN76" s="28"/>
      <c r="HLO76" s="28"/>
      <c r="HLP76" s="28"/>
      <c r="HLQ76" s="28"/>
      <c r="HLR76" s="28"/>
      <c r="HLS76" s="28"/>
      <c r="HLT76" s="28"/>
      <c r="HLU76" s="28"/>
      <c r="HLV76" s="28"/>
      <c r="HLW76" s="28"/>
      <c r="HLX76" s="28"/>
      <c r="HLY76" s="28"/>
      <c r="HLZ76" s="28"/>
      <c r="HMA76" s="28"/>
      <c r="HMB76" s="28"/>
      <c r="HMC76" s="28"/>
      <c r="HMD76" s="28"/>
      <c r="HME76" s="28"/>
      <c r="HMF76" s="28"/>
      <c r="HMG76" s="28"/>
      <c r="HMH76" s="28"/>
      <c r="HMI76" s="28"/>
      <c r="HMJ76" s="28"/>
      <c r="HMK76" s="28"/>
      <c r="HML76" s="28"/>
      <c r="HMM76" s="28"/>
      <c r="HMN76" s="28"/>
      <c r="HMO76" s="28"/>
      <c r="HMP76" s="28"/>
      <c r="HMQ76" s="28"/>
      <c r="HMR76" s="28"/>
      <c r="HMS76" s="28"/>
      <c r="HMT76" s="28"/>
      <c r="HMU76" s="28"/>
      <c r="HMV76" s="28"/>
      <c r="HMW76" s="28"/>
      <c r="HMX76" s="28"/>
      <c r="HMY76" s="28"/>
      <c r="HMZ76" s="28"/>
      <c r="HNA76" s="28"/>
      <c r="HNB76" s="28"/>
      <c r="HNC76" s="28"/>
      <c r="HND76" s="28"/>
      <c r="HNE76" s="28"/>
      <c r="HNF76" s="28"/>
      <c r="HNG76" s="28"/>
      <c r="HNH76" s="28"/>
      <c r="HNI76" s="28"/>
      <c r="HNJ76" s="28"/>
      <c r="HNK76" s="28"/>
      <c r="HNL76" s="28"/>
      <c r="HNM76" s="28"/>
      <c r="HNN76" s="28"/>
      <c r="HNO76" s="28"/>
      <c r="HNP76" s="28"/>
      <c r="HNQ76" s="28"/>
      <c r="HNR76" s="28"/>
      <c r="HNS76" s="28"/>
      <c r="HNT76" s="28"/>
      <c r="HNU76" s="28"/>
      <c r="HNV76" s="28"/>
      <c r="HNW76" s="28"/>
      <c r="HNX76" s="28"/>
      <c r="HNY76" s="28"/>
      <c r="HNZ76" s="28"/>
      <c r="HOA76" s="28"/>
      <c r="HOB76" s="28"/>
      <c r="HOC76" s="28"/>
      <c r="HOD76" s="28"/>
      <c r="HOE76" s="28"/>
      <c r="HOF76" s="28"/>
      <c r="HOG76" s="28"/>
      <c r="HOH76" s="28"/>
      <c r="HOI76" s="28"/>
      <c r="HOJ76" s="28"/>
      <c r="HOK76" s="28"/>
      <c r="HOL76" s="28"/>
      <c r="HOM76" s="28"/>
      <c r="HON76" s="28"/>
      <c r="HOO76" s="28"/>
      <c r="HOP76" s="28"/>
      <c r="HOQ76" s="28"/>
      <c r="HOR76" s="28"/>
      <c r="HOS76" s="28"/>
      <c r="HOT76" s="28"/>
      <c r="HOU76" s="28"/>
      <c r="HOV76" s="28"/>
      <c r="HOW76" s="28"/>
      <c r="HOX76" s="28"/>
      <c r="HOY76" s="28"/>
      <c r="HOZ76" s="28"/>
      <c r="HPA76" s="28"/>
      <c r="HPB76" s="28"/>
      <c r="HPC76" s="28"/>
      <c r="HPD76" s="28"/>
      <c r="HPE76" s="28"/>
      <c r="HPF76" s="28"/>
      <c r="HPG76" s="28"/>
      <c r="HPH76" s="28"/>
      <c r="HPI76" s="28"/>
      <c r="HPJ76" s="28"/>
      <c r="HPK76" s="28"/>
      <c r="HPL76" s="28"/>
      <c r="HPM76" s="28"/>
      <c r="HPN76" s="28"/>
      <c r="HPO76" s="28"/>
      <c r="HPP76" s="28"/>
      <c r="HPQ76" s="28"/>
      <c r="HPR76" s="28"/>
      <c r="HPS76" s="28"/>
      <c r="HPT76" s="28"/>
      <c r="HPU76" s="28"/>
      <c r="HPV76" s="28"/>
      <c r="HPW76" s="28"/>
      <c r="HPX76" s="28"/>
      <c r="HPY76" s="28"/>
      <c r="HPZ76" s="28"/>
      <c r="HQA76" s="28"/>
      <c r="HQB76" s="28"/>
      <c r="HQC76" s="28"/>
      <c r="HQD76" s="28"/>
      <c r="HQE76" s="28"/>
      <c r="HQF76" s="28"/>
      <c r="HQG76" s="28"/>
      <c r="HQH76" s="28"/>
      <c r="HQI76" s="28"/>
      <c r="HQJ76" s="28"/>
      <c r="HQK76" s="28"/>
      <c r="HQL76" s="28"/>
      <c r="HQM76" s="28"/>
      <c r="HQN76" s="28"/>
      <c r="HQO76" s="28"/>
      <c r="HQP76" s="28"/>
      <c r="HQQ76" s="28"/>
      <c r="HQR76" s="28"/>
      <c r="HQS76" s="28"/>
      <c r="HQT76" s="28"/>
      <c r="HQU76" s="28"/>
      <c r="HQV76" s="28"/>
      <c r="HQW76" s="28"/>
      <c r="HQX76" s="28"/>
      <c r="HQY76" s="28"/>
      <c r="HQZ76" s="28"/>
      <c r="HRA76" s="28"/>
      <c r="HRB76" s="28"/>
      <c r="HRC76" s="28"/>
      <c r="HRD76" s="28"/>
      <c r="HRE76" s="28"/>
      <c r="HRF76" s="28"/>
      <c r="HRG76" s="28"/>
      <c r="HRH76" s="28"/>
      <c r="HRI76" s="28"/>
      <c r="HRJ76" s="28"/>
      <c r="HRK76" s="28"/>
      <c r="HRL76" s="28"/>
      <c r="HRM76" s="28"/>
      <c r="HRN76" s="28"/>
      <c r="HRO76" s="28"/>
      <c r="HRP76" s="28"/>
      <c r="HRQ76" s="28"/>
      <c r="HRR76" s="28"/>
      <c r="HRS76" s="28"/>
      <c r="HRT76" s="28"/>
      <c r="HRU76" s="28"/>
      <c r="HRV76" s="28"/>
      <c r="HRW76" s="28"/>
      <c r="HRX76" s="28"/>
      <c r="HRY76" s="28"/>
      <c r="HRZ76" s="28"/>
      <c r="HSA76" s="28"/>
      <c r="HSB76" s="28"/>
      <c r="HSC76" s="28"/>
      <c r="HSD76" s="28"/>
      <c r="HSE76" s="28"/>
      <c r="HSF76" s="28"/>
      <c r="HSG76" s="28"/>
      <c r="HSH76" s="28"/>
      <c r="HSI76" s="28"/>
      <c r="HSJ76" s="28"/>
      <c r="HSK76" s="28"/>
      <c r="HSL76" s="28"/>
      <c r="HSM76" s="28"/>
      <c r="HSN76" s="28"/>
      <c r="HSO76" s="28"/>
      <c r="HSP76" s="28"/>
      <c r="HSQ76" s="28"/>
      <c r="HSR76" s="28"/>
      <c r="HSS76" s="28"/>
      <c r="HST76" s="28"/>
      <c r="HSU76" s="28"/>
      <c r="HSV76" s="28"/>
      <c r="HSW76" s="28"/>
      <c r="HSX76" s="28"/>
      <c r="HSY76" s="28"/>
      <c r="HSZ76" s="28"/>
      <c r="HTA76" s="28"/>
      <c r="HTB76" s="28"/>
      <c r="HTC76" s="28"/>
      <c r="HTD76" s="28"/>
      <c r="HTE76" s="28"/>
      <c r="HTF76" s="28"/>
      <c r="HTG76" s="28"/>
      <c r="HTH76" s="28"/>
      <c r="HTI76" s="28"/>
      <c r="HTJ76" s="28"/>
      <c r="HTK76" s="28"/>
      <c r="HTL76" s="28"/>
      <c r="HTM76" s="28"/>
      <c r="HTN76" s="28"/>
      <c r="HTO76" s="28"/>
      <c r="HTP76" s="28"/>
      <c r="HTQ76" s="28"/>
      <c r="HTR76" s="28"/>
      <c r="HTS76" s="28"/>
      <c r="HTT76" s="28"/>
      <c r="HTU76" s="28"/>
      <c r="HTV76" s="28"/>
      <c r="HTW76" s="28"/>
      <c r="HTX76" s="28"/>
      <c r="HTY76" s="28"/>
      <c r="HTZ76" s="28"/>
      <c r="HUA76" s="28"/>
      <c r="HUB76" s="28"/>
      <c r="HUC76" s="28"/>
      <c r="HUD76" s="28"/>
      <c r="HUE76" s="28"/>
      <c r="HUF76" s="28"/>
      <c r="HUG76" s="28"/>
      <c r="HUH76" s="28"/>
      <c r="HUI76" s="28"/>
      <c r="HUJ76" s="28"/>
      <c r="HUK76" s="28"/>
      <c r="HUL76" s="28"/>
      <c r="HUM76" s="28"/>
      <c r="HUN76" s="28"/>
      <c r="HUO76" s="28"/>
      <c r="HUP76" s="28"/>
      <c r="HUQ76" s="28"/>
      <c r="HUR76" s="28"/>
      <c r="HUS76" s="28"/>
      <c r="HUT76" s="28"/>
      <c r="HUU76" s="28"/>
      <c r="HUV76" s="28"/>
      <c r="HUW76" s="28"/>
      <c r="HUX76" s="28"/>
      <c r="HUY76" s="28"/>
      <c r="HUZ76" s="28"/>
      <c r="HVA76" s="28"/>
      <c r="HVB76" s="28"/>
      <c r="HVC76" s="28"/>
      <c r="HVD76" s="28"/>
      <c r="HVE76" s="28"/>
      <c r="HVF76" s="28"/>
      <c r="HVG76" s="28"/>
      <c r="HVH76" s="28"/>
      <c r="HVI76" s="28"/>
      <c r="HVJ76" s="28"/>
      <c r="HVK76" s="28"/>
      <c r="HVL76" s="28"/>
      <c r="HVM76" s="28"/>
      <c r="HVN76" s="28"/>
      <c r="HVO76" s="28"/>
      <c r="HVP76" s="28"/>
      <c r="HVQ76" s="28"/>
      <c r="HVR76" s="28"/>
      <c r="HVS76" s="28"/>
      <c r="HVT76" s="28"/>
      <c r="HVU76" s="28"/>
      <c r="HVV76" s="28"/>
      <c r="HVW76" s="28"/>
      <c r="HVX76" s="28"/>
      <c r="HVY76" s="28"/>
      <c r="HVZ76" s="28"/>
      <c r="HWA76" s="28"/>
      <c r="HWB76" s="28"/>
      <c r="HWC76" s="28"/>
      <c r="HWD76" s="28"/>
      <c r="HWE76" s="28"/>
      <c r="HWF76" s="28"/>
      <c r="HWG76" s="28"/>
      <c r="HWH76" s="28"/>
      <c r="HWI76" s="28"/>
      <c r="HWJ76" s="28"/>
      <c r="HWK76" s="28"/>
      <c r="HWL76" s="28"/>
      <c r="HWM76" s="28"/>
      <c r="HWN76" s="28"/>
      <c r="HWO76" s="28"/>
      <c r="HWP76" s="28"/>
      <c r="HWQ76" s="28"/>
      <c r="HWR76" s="28"/>
      <c r="HWS76" s="28"/>
      <c r="HWT76" s="28"/>
      <c r="HWU76" s="28"/>
      <c r="HWV76" s="28"/>
      <c r="HWW76" s="28"/>
      <c r="HWX76" s="28"/>
      <c r="HWY76" s="28"/>
      <c r="HWZ76" s="28"/>
      <c r="HXA76" s="28"/>
      <c r="HXB76" s="28"/>
      <c r="HXC76" s="28"/>
      <c r="HXD76" s="28"/>
      <c r="HXE76" s="28"/>
      <c r="HXF76" s="28"/>
      <c r="HXG76" s="28"/>
      <c r="HXH76" s="28"/>
      <c r="HXI76" s="28"/>
      <c r="HXJ76" s="28"/>
      <c r="HXK76" s="28"/>
      <c r="HXL76" s="28"/>
      <c r="HXM76" s="28"/>
      <c r="HXN76" s="28"/>
      <c r="HXO76" s="28"/>
      <c r="HXP76" s="28"/>
      <c r="HXQ76" s="28"/>
      <c r="HXR76" s="28"/>
      <c r="HXS76" s="28"/>
      <c r="HXT76" s="28"/>
      <c r="HXU76" s="28"/>
      <c r="HXV76" s="28"/>
      <c r="HXW76" s="28"/>
      <c r="HXX76" s="28"/>
      <c r="HXY76" s="28"/>
      <c r="HXZ76" s="28"/>
      <c r="HYA76" s="28"/>
      <c r="HYB76" s="28"/>
      <c r="HYC76" s="28"/>
      <c r="HYD76" s="28"/>
      <c r="HYE76" s="28"/>
      <c r="HYF76" s="28"/>
      <c r="HYG76" s="28"/>
      <c r="HYH76" s="28"/>
      <c r="HYI76" s="28"/>
      <c r="HYJ76" s="28"/>
      <c r="HYK76" s="28"/>
      <c r="HYL76" s="28"/>
      <c r="HYM76" s="28"/>
      <c r="HYN76" s="28"/>
      <c r="HYO76" s="28"/>
      <c r="HYP76" s="28"/>
      <c r="HYQ76" s="28"/>
      <c r="HYR76" s="28"/>
      <c r="HYS76" s="28"/>
      <c r="HYT76" s="28"/>
      <c r="HYU76" s="28"/>
      <c r="HYV76" s="28"/>
      <c r="HYW76" s="28"/>
      <c r="HYX76" s="28"/>
      <c r="HYY76" s="28"/>
      <c r="HYZ76" s="28"/>
      <c r="HZA76" s="28"/>
      <c r="HZB76" s="28"/>
      <c r="HZC76" s="28"/>
      <c r="HZD76" s="28"/>
      <c r="HZE76" s="28"/>
      <c r="HZF76" s="28"/>
      <c r="HZG76" s="28"/>
      <c r="HZH76" s="28"/>
      <c r="HZI76" s="28"/>
      <c r="HZJ76" s="28"/>
      <c r="HZK76" s="28"/>
      <c r="HZL76" s="28"/>
      <c r="HZM76" s="28"/>
      <c r="HZN76" s="28"/>
      <c r="HZO76" s="28"/>
      <c r="HZP76" s="28"/>
      <c r="HZQ76" s="28"/>
      <c r="HZR76" s="28"/>
      <c r="HZS76" s="28"/>
      <c r="HZT76" s="28"/>
      <c r="HZU76" s="28"/>
      <c r="HZV76" s="28"/>
      <c r="HZW76" s="28"/>
      <c r="HZX76" s="28"/>
      <c r="HZY76" s="28"/>
      <c r="HZZ76" s="28"/>
      <c r="IAA76" s="28"/>
      <c r="IAB76" s="28"/>
      <c r="IAC76" s="28"/>
      <c r="IAD76" s="28"/>
      <c r="IAE76" s="28"/>
      <c r="IAF76" s="28"/>
      <c r="IAG76" s="28"/>
      <c r="IAH76" s="28"/>
      <c r="IAI76" s="28"/>
      <c r="IAJ76" s="28"/>
      <c r="IAK76" s="28"/>
      <c r="IAL76" s="28"/>
      <c r="IAM76" s="28"/>
      <c r="IAN76" s="28"/>
      <c r="IAO76" s="28"/>
      <c r="IAP76" s="28"/>
      <c r="IAQ76" s="28"/>
      <c r="IAR76" s="28"/>
      <c r="IAS76" s="28"/>
      <c r="IAT76" s="28"/>
      <c r="IAU76" s="28"/>
      <c r="IAV76" s="28"/>
      <c r="IAW76" s="28"/>
      <c r="IAX76" s="28"/>
      <c r="IAY76" s="28"/>
      <c r="IAZ76" s="28"/>
      <c r="IBA76" s="28"/>
      <c r="IBB76" s="28"/>
      <c r="IBC76" s="28"/>
      <c r="IBD76" s="28"/>
      <c r="IBE76" s="28"/>
      <c r="IBF76" s="28"/>
      <c r="IBG76" s="28"/>
      <c r="IBH76" s="28"/>
      <c r="IBI76" s="28"/>
      <c r="IBJ76" s="28"/>
      <c r="IBK76" s="28"/>
      <c r="IBL76" s="28"/>
      <c r="IBM76" s="28"/>
      <c r="IBN76" s="28"/>
      <c r="IBO76" s="28"/>
      <c r="IBP76" s="28"/>
      <c r="IBQ76" s="28"/>
      <c r="IBR76" s="28"/>
      <c r="IBS76" s="28"/>
      <c r="IBT76" s="28"/>
      <c r="IBU76" s="28"/>
      <c r="IBV76" s="28"/>
      <c r="IBW76" s="28"/>
      <c r="IBX76" s="28"/>
      <c r="IBY76" s="28"/>
      <c r="IBZ76" s="28"/>
      <c r="ICA76" s="28"/>
      <c r="ICB76" s="28"/>
      <c r="ICC76" s="28"/>
      <c r="ICD76" s="28"/>
      <c r="ICE76" s="28"/>
      <c r="ICF76" s="28"/>
      <c r="ICG76" s="28"/>
      <c r="ICH76" s="28"/>
      <c r="ICI76" s="28"/>
      <c r="ICJ76" s="28"/>
      <c r="ICK76" s="28"/>
      <c r="ICL76" s="28"/>
      <c r="ICM76" s="28"/>
      <c r="ICN76" s="28"/>
      <c r="ICO76" s="28"/>
      <c r="ICP76" s="28"/>
      <c r="ICQ76" s="28"/>
      <c r="ICR76" s="28"/>
      <c r="ICS76" s="28"/>
      <c r="ICT76" s="28"/>
      <c r="ICU76" s="28"/>
      <c r="ICV76" s="28"/>
      <c r="ICW76" s="28"/>
      <c r="ICX76" s="28"/>
      <c r="ICY76" s="28"/>
      <c r="ICZ76" s="28"/>
      <c r="IDA76" s="28"/>
      <c r="IDB76" s="28"/>
      <c r="IDC76" s="28"/>
      <c r="IDD76" s="28"/>
      <c r="IDE76" s="28"/>
      <c r="IDF76" s="28"/>
      <c r="IDG76" s="28"/>
      <c r="IDH76" s="28"/>
      <c r="IDI76" s="28"/>
      <c r="IDJ76" s="28"/>
      <c r="IDK76" s="28"/>
      <c r="IDL76" s="28"/>
      <c r="IDM76" s="28"/>
      <c r="IDN76" s="28"/>
      <c r="IDO76" s="28"/>
      <c r="IDP76" s="28"/>
      <c r="IDQ76" s="28"/>
      <c r="IDR76" s="28"/>
      <c r="IDS76" s="28"/>
      <c r="IDT76" s="28"/>
      <c r="IDU76" s="28"/>
      <c r="IDV76" s="28"/>
      <c r="IDW76" s="28"/>
      <c r="IDX76" s="28"/>
      <c r="IDY76" s="28"/>
      <c r="IDZ76" s="28"/>
      <c r="IEA76" s="28"/>
      <c r="IEB76" s="28"/>
      <c r="IEC76" s="28"/>
      <c r="IED76" s="28"/>
      <c r="IEE76" s="28"/>
      <c r="IEF76" s="28"/>
      <c r="IEG76" s="28"/>
      <c r="IEH76" s="28"/>
      <c r="IEI76" s="28"/>
      <c r="IEJ76" s="28"/>
      <c r="IEK76" s="28"/>
      <c r="IEL76" s="28"/>
      <c r="IEM76" s="28"/>
      <c r="IEN76" s="28"/>
      <c r="IEO76" s="28"/>
      <c r="IEP76" s="28"/>
      <c r="IEQ76" s="28"/>
      <c r="IER76" s="28"/>
      <c r="IES76" s="28"/>
      <c r="IET76" s="28"/>
      <c r="IEU76" s="28"/>
      <c r="IEV76" s="28"/>
      <c r="IEW76" s="28"/>
      <c r="IEX76" s="28"/>
      <c r="IEY76" s="28"/>
      <c r="IEZ76" s="28"/>
      <c r="IFA76" s="28"/>
      <c r="IFB76" s="28"/>
      <c r="IFC76" s="28"/>
      <c r="IFD76" s="28"/>
      <c r="IFE76" s="28"/>
      <c r="IFF76" s="28"/>
      <c r="IFG76" s="28"/>
      <c r="IFH76" s="28"/>
      <c r="IFI76" s="28"/>
      <c r="IFJ76" s="28"/>
      <c r="IFK76" s="28"/>
      <c r="IFL76" s="28"/>
      <c r="IFM76" s="28"/>
      <c r="IFN76" s="28"/>
      <c r="IFO76" s="28"/>
      <c r="IFP76" s="28"/>
      <c r="IFQ76" s="28"/>
      <c r="IFR76" s="28"/>
      <c r="IFS76" s="28"/>
      <c r="IFT76" s="28"/>
      <c r="IFU76" s="28"/>
      <c r="IFV76" s="28"/>
      <c r="IFW76" s="28"/>
      <c r="IFX76" s="28"/>
      <c r="IFY76" s="28"/>
      <c r="IFZ76" s="28"/>
      <c r="IGA76" s="28"/>
      <c r="IGB76" s="28"/>
      <c r="IGC76" s="28"/>
      <c r="IGD76" s="28"/>
      <c r="IGE76" s="28"/>
      <c r="IGF76" s="28"/>
      <c r="IGG76" s="28"/>
      <c r="IGH76" s="28"/>
      <c r="IGI76" s="28"/>
      <c r="IGJ76" s="28"/>
      <c r="IGK76" s="28"/>
      <c r="IGL76" s="28"/>
      <c r="IGM76" s="28"/>
      <c r="IGN76" s="28"/>
      <c r="IGO76" s="28"/>
      <c r="IGP76" s="28"/>
      <c r="IGQ76" s="28"/>
      <c r="IGR76" s="28"/>
      <c r="IGS76" s="28"/>
      <c r="IGT76" s="28"/>
      <c r="IGU76" s="28"/>
      <c r="IGV76" s="28"/>
      <c r="IGW76" s="28"/>
      <c r="IGX76" s="28"/>
      <c r="IGY76" s="28"/>
      <c r="IGZ76" s="28"/>
      <c r="IHA76" s="28"/>
      <c r="IHB76" s="28"/>
      <c r="IHC76" s="28"/>
      <c r="IHD76" s="28"/>
      <c r="IHE76" s="28"/>
      <c r="IHF76" s="28"/>
      <c r="IHG76" s="28"/>
      <c r="IHH76" s="28"/>
      <c r="IHI76" s="28"/>
      <c r="IHJ76" s="28"/>
      <c r="IHK76" s="28"/>
      <c r="IHL76" s="28"/>
      <c r="IHM76" s="28"/>
      <c r="IHN76" s="28"/>
      <c r="IHO76" s="28"/>
      <c r="IHP76" s="28"/>
      <c r="IHQ76" s="28"/>
      <c r="IHR76" s="28"/>
      <c r="IHS76" s="28"/>
      <c r="IHT76" s="28"/>
      <c r="IHU76" s="28"/>
      <c r="IHV76" s="28"/>
      <c r="IHW76" s="28"/>
      <c r="IHX76" s="28"/>
      <c r="IHY76" s="28"/>
      <c r="IHZ76" s="28"/>
      <c r="IIA76" s="28"/>
      <c r="IIB76" s="28"/>
      <c r="IIC76" s="28"/>
      <c r="IID76" s="28"/>
      <c r="IIE76" s="28"/>
      <c r="IIF76" s="28"/>
      <c r="IIG76" s="28"/>
      <c r="IIH76" s="28"/>
      <c r="III76" s="28"/>
      <c r="IIJ76" s="28"/>
      <c r="IIK76" s="28"/>
      <c r="IIL76" s="28"/>
      <c r="IIM76" s="28"/>
      <c r="IIN76" s="28"/>
      <c r="IIO76" s="28"/>
      <c r="IIP76" s="28"/>
      <c r="IIQ76" s="28"/>
      <c r="IIR76" s="28"/>
      <c r="IIS76" s="28"/>
      <c r="IIT76" s="28"/>
      <c r="IIU76" s="28"/>
      <c r="IIV76" s="28"/>
      <c r="IIW76" s="28"/>
      <c r="IIX76" s="28"/>
      <c r="IIY76" s="28"/>
      <c r="IIZ76" s="28"/>
      <c r="IJA76" s="28"/>
      <c r="IJB76" s="28"/>
      <c r="IJC76" s="28"/>
      <c r="IJD76" s="28"/>
      <c r="IJE76" s="28"/>
      <c r="IJF76" s="28"/>
      <c r="IJG76" s="28"/>
      <c r="IJH76" s="28"/>
      <c r="IJI76" s="28"/>
      <c r="IJJ76" s="28"/>
      <c r="IJK76" s="28"/>
      <c r="IJL76" s="28"/>
      <c r="IJM76" s="28"/>
      <c r="IJN76" s="28"/>
      <c r="IJO76" s="28"/>
      <c r="IJP76" s="28"/>
      <c r="IJQ76" s="28"/>
      <c r="IJR76" s="28"/>
      <c r="IJS76" s="28"/>
      <c r="IJT76" s="28"/>
      <c r="IJU76" s="28"/>
      <c r="IJV76" s="28"/>
      <c r="IJW76" s="28"/>
      <c r="IJX76" s="28"/>
      <c r="IJY76" s="28"/>
      <c r="IJZ76" s="28"/>
      <c r="IKA76" s="28"/>
      <c r="IKB76" s="28"/>
      <c r="IKC76" s="28"/>
      <c r="IKD76" s="28"/>
      <c r="IKE76" s="28"/>
      <c r="IKF76" s="28"/>
      <c r="IKG76" s="28"/>
      <c r="IKH76" s="28"/>
      <c r="IKI76" s="28"/>
      <c r="IKJ76" s="28"/>
      <c r="IKK76" s="28"/>
      <c r="IKL76" s="28"/>
      <c r="IKM76" s="28"/>
      <c r="IKN76" s="28"/>
      <c r="IKO76" s="28"/>
      <c r="IKP76" s="28"/>
      <c r="IKQ76" s="28"/>
      <c r="IKR76" s="28"/>
      <c r="IKS76" s="28"/>
      <c r="IKT76" s="28"/>
      <c r="IKU76" s="28"/>
      <c r="IKV76" s="28"/>
      <c r="IKW76" s="28"/>
      <c r="IKX76" s="28"/>
      <c r="IKY76" s="28"/>
      <c r="IKZ76" s="28"/>
      <c r="ILA76" s="28"/>
      <c r="ILB76" s="28"/>
      <c r="ILC76" s="28"/>
      <c r="ILD76" s="28"/>
      <c r="ILE76" s="28"/>
      <c r="ILF76" s="28"/>
      <c r="ILG76" s="28"/>
      <c r="ILH76" s="28"/>
      <c r="ILI76" s="28"/>
      <c r="ILJ76" s="28"/>
      <c r="ILK76" s="28"/>
      <c r="ILL76" s="28"/>
      <c r="ILM76" s="28"/>
      <c r="ILN76" s="28"/>
      <c r="ILO76" s="28"/>
      <c r="ILP76" s="28"/>
      <c r="ILQ76" s="28"/>
      <c r="ILR76" s="28"/>
      <c r="ILS76" s="28"/>
      <c r="ILT76" s="28"/>
      <c r="ILU76" s="28"/>
      <c r="ILV76" s="28"/>
      <c r="ILW76" s="28"/>
      <c r="ILX76" s="28"/>
      <c r="ILY76" s="28"/>
      <c r="ILZ76" s="28"/>
      <c r="IMA76" s="28"/>
      <c r="IMB76" s="28"/>
      <c r="IMC76" s="28"/>
      <c r="IMD76" s="28"/>
      <c r="IME76" s="28"/>
      <c r="IMF76" s="28"/>
      <c r="IMG76" s="28"/>
      <c r="IMH76" s="28"/>
      <c r="IMI76" s="28"/>
      <c r="IMJ76" s="28"/>
      <c r="IMK76" s="28"/>
      <c r="IML76" s="28"/>
      <c r="IMM76" s="28"/>
      <c r="IMN76" s="28"/>
      <c r="IMO76" s="28"/>
      <c r="IMP76" s="28"/>
      <c r="IMQ76" s="28"/>
      <c r="IMR76" s="28"/>
      <c r="IMS76" s="28"/>
      <c r="IMT76" s="28"/>
      <c r="IMU76" s="28"/>
      <c r="IMV76" s="28"/>
      <c r="IMW76" s="28"/>
      <c r="IMX76" s="28"/>
      <c r="IMY76" s="28"/>
      <c r="IMZ76" s="28"/>
      <c r="INA76" s="28"/>
      <c r="INB76" s="28"/>
      <c r="INC76" s="28"/>
      <c r="IND76" s="28"/>
      <c r="INE76" s="28"/>
      <c r="INF76" s="28"/>
      <c r="ING76" s="28"/>
      <c r="INH76" s="28"/>
      <c r="INI76" s="28"/>
      <c r="INJ76" s="28"/>
      <c r="INK76" s="28"/>
      <c r="INL76" s="28"/>
      <c r="INM76" s="28"/>
      <c r="INN76" s="28"/>
      <c r="INO76" s="28"/>
      <c r="INP76" s="28"/>
      <c r="INQ76" s="28"/>
      <c r="INR76" s="28"/>
      <c r="INS76" s="28"/>
      <c r="INT76" s="28"/>
      <c r="INU76" s="28"/>
      <c r="INV76" s="28"/>
      <c r="INW76" s="28"/>
      <c r="INX76" s="28"/>
      <c r="INY76" s="28"/>
      <c r="INZ76" s="28"/>
      <c r="IOA76" s="28"/>
      <c r="IOB76" s="28"/>
      <c r="IOC76" s="28"/>
      <c r="IOD76" s="28"/>
      <c r="IOE76" s="28"/>
      <c r="IOF76" s="28"/>
      <c r="IOG76" s="28"/>
      <c r="IOH76" s="28"/>
      <c r="IOI76" s="28"/>
      <c r="IOJ76" s="28"/>
      <c r="IOK76" s="28"/>
      <c r="IOL76" s="28"/>
      <c r="IOM76" s="28"/>
      <c r="ION76" s="28"/>
      <c r="IOO76" s="28"/>
      <c r="IOP76" s="28"/>
      <c r="IOQ76" s="28"/>
      <c r="IOR76" s="28"/>
      <c r="IOS76" s="28"/>
      <c r="IOT76" s="28"/>
      <c r="IOU76" s="28"/>
      <c r="IOV76" s="28"/>
      <c r="IOW76" s="28"/>
      <c r="IOX76" s="28"/>
      <c r="IOY76" s="28"/>
      <c r="IOZ76" s="28"/>
      <c r="IPA76" s="28"/>
      <c r="IPB76" s="28"/>
      <c r="IPC76" s="28"/>
      <c r="IPD76" s="28"/>
      <c r="IPE76" s="28"/>
      <c r="IPF76" s="28"/>
      <c r="IPG76" s="28"/>
      <c r="IPH76" s="28"/>
      <c r="IPI76" s="28"/>
      <c r="IPJ76" s="28"/>
      <c r="IPK76" s="28"/>
      <c r="IPL76" s="28"/>
      <c r="IPM76" s="28"/>
      <c r="IPN76" s="28"/>
      <c r="IPO76" s="28"/>
      <c r="IPP76" s="28"/>
      <c r="IPQ76" s="28"/>
      <c r="IPR76" s="28"/>
      <c r="IPS76" s="28"/>
      <c r="IPT76" s="28"/>
      <c r="IPU76" s="28"/>
      <c r="IPV76" s="28"/>
      <c r="IPW76" s="28"/>
      <c r="IPX76" s="28"/>
      <c r="IPY76" s="28"/>
      <c r="IPZ76" s="28"/>
      <c r="IQA76" s="28"/>
      <c r="IQB76" s="28"/>
      <c r="IQC76" s="28"/>
      <c r="IQD76" s="28"/>
      <c r="IQE76" s="28"/>
      <c r="IQF76" s="28"/>
      <c r="IQG76" s="28"/>
      <c r="IQH76" s="28"/>
      <c r="IQI76" s="28"/>
      <c r="IQJ76" s="28"/>
      <c r="IQK76" s="28"/>
      <c r="IQL76" s="28"/>
      <c r="IQM76" s="28"/>
      <c r="IQN76" s="28"/>
      <c r="IQO76" s="28"/>
      <c r="IQP76" s="28"/>
      <c r="IQQ76" s="28"/>
      <c r="IQR76" s="28"/>
      <c r="IQS76" s="28"/>
      <c r="IQT76" s="28"/>
      <c r="IQU76" s="28"/>
      <c r="IQV76" s="28"/>
      <c r="IQW76" s="28"/>
      <c r="IQX76" s="28"/>
      <c r="IQY76" s="28"/>
      <c r="IQZ76" s="28"/>
      <c r="IRA76" s="28"/>
      <c r="IRB76" s="28"/>
      <c r="IRC76" s="28"/>
      <c r="IRD76" s="28"/>
      <c r="IRE76" s="28"/>
      <c r="IRF76" s="28"/>
      <c r="IRG76" s="28"/>
      <c r="IRH76" s="28"/>
      <c r="IRI76" s="28"/>
      <c r="IRJ76" s="28"/>
      <c r="IRK76" s="28"/>
      <c r="IRL76" s="28"/>
      <c r="IRM76" s="28"/>
      <c r="IRN76" s="28"/>
      <c r="IRO76" s="28"/>
      <c r="IRP76" s="28"/>
      <c r="IRQ76" s="28"/>
      <c r="IRR76" s="28"/>
      <c r="IRS76" s="28"/>
      <c r="IRT76" s="28"/>
      <c r="IRU76" s="28"/>
      <c r="IRV76" s="28"/>
      <c r="IRW76" s="28"/>
      <c r="IRX76" s="28"/>
      <c r="IRY76" s="28"/>
      <c r="IRZ76" s="28"/>
      <c r="ISA76" s="28"/>
      <c r="ISB76" s="28"/>
      <c r="ISC76" s="28"/>
      <c r="ISD76" s="28"/>
      <c r="ISE76" s="28"/>
      <c r="ISF76" s="28"/>
      <c r="ISG76" s="28"/>
      <c r="ISH76" s="28"/>
      <c r="ISI76" s="28"/>
      <c r="ISJ76" s="28"/>
      <c r="ISK76" s="28"/>
      <c r="ISL76" s="28"/>
      <c r="ISM76" s="28"/>
      <c r="ISN76" s="28"/>
      <c r="ISO76" s="28"/>
      <c r="ISP76" s="28"/>
      <c r="ISQ76" s="28"/>
      <c r="ISR76" s="28"/>
      <c r="ISS76" s="28"/>
      <c r="IST76" s="28"/>
      <c r="ISU76" s="28"/>
      <c r="ISV76" s="28"/>
      <c r="ISW76" s="28"/>
      <c r="ISX76" s="28"/>
      <c r="ISY76" s="28"/>
      <c r="ISZ76" s="28"/>
      <c r="ITA76" s="28"/>
      <c r="ITB76" s="28"/>
      <c r="ITC76" s="28"/>
      <c r="ITD76" s="28"/>
      <c r="ITE76" s="28"/>
      <c r="ITF76" s="28"/>
      <c r="ITG76" s="28"/>
      <c r="ITH76" s="28"/>
      <c r="ITI76" s="28"/>
      <c r="ITJ76" s="28"/>
      <c r="ITK76" s="28"/>
      <c r="ITL76" s="28"/>
      <c r="ITM76" s="28"/>
      <c r="ITN76" s="28"/>
      <c r="ITO76" s="28"/>
      <c r="ITP76" s="28"/>
      <c r="ITQ76" s="28"/>
      <c r="ITR76" s="28"/>
      <c r="ITS76" s="28"/>
      <c r="ITT76" s="28"/>
      <c r="ITU76" s="28"/>
      <c r="ITV76" s="28"/>
      <c r="ITW76" s="28"/>
      <c r="ITX76" s="28"/>
      <c r="ITY76" s="28"/>
      <c r="ITZ76" s="28"/>
      <c r="IUA76" s="28"/>
      <c r="IUB76" s="28"/>
      <c r="IUC76" s="28"/>
      <c r="IUD76" s="28"/>
      <c r="IUE76" s="28"/>
      <c r="IUF76" s="28"/>
      <c r="IUG76" s="28"/>
      <c r="IUH76" s="28"/>
      <c r="IUI76" s="28"/>
      <c r="IUJ76" s="28"/>
      <c r="IUK76" s="28"/>
      <c r="IUL76" s="28"/>
      <c r="IUM76" s="28"/>
      <c r="IUN76" s="28"/>
      <c r="IUO76" s="28"/>
      <c r="IUP76" s="28"/>
      <c r="IUQ76" s="28"/>
      <c r="IUR76" s="28"/>
      <c r="IUS76" s="28"/>
      <c r="IUT76" s="28"/>
      <c r="IUU76" s="28"/>
      <c r="IUV76" s="28"/>
      <c r="IUW76" s="28"/>
      <c r="IUX76" s="28"/>
      <c r="IUY76" s="28"/>
      <c r="IUZ76" s="28"/>
      <c r="IVA76" s="28"/>
      <c r="IVB76" s="28"/>
      <c r="IVC76" s="28"/>
      <c r="IVD76" s="28"/>
      <c r="IVE76" s="28"/>
      <c r="IVF76" s="28"/>
      <c r="IVG76" s="28"/>
      <c r="IVH76" s="28"/>
      <c r="IVI76" s="28"/>
      <c r="IVJ76" s="28"/>
      <c r="IVK76" s="28"/>
      <c r="IVL76" s="28"/>
      <c r="IVM76" s="28"/>
      <c r="IVN76" s="28"/>
      <c r="IVO76" s="28"/>
      <c r="IVP76" s="28"/>
      <c r="IVQ76" s="28"/>
      <c r="IVR76" s="28"/>
      <c r="IVS76" s="28"/>
      <c r="IVT76" s="28"/>
      <c r="IVU76" s="28"/>
      <c r="IVV76" s="28"/>
      <c r="IVW76" s="28"/>
      <c r="IVX76" s="28"/>
      <c r="IVY76" s="28"/>
      <c r="IVZ76" s="28"/>
      <c r="IWA76" s="28"/>
      <c r="IWB76" s="28"/>
      <c r="IWC76" s="28"/>
      <c r="IWD76" s="28"/>
      <c r="IWE76" s="28"/>
      <c r="IWF76" s="28"/>
      <c r="IWG76" s="28"/>
      <c r="IWH76" s="28"/>
      <c r="IWI76" s="28"/>
      <c r="IWJ76" s="28"/>
      <c r="IWK76" s="28"/>
      <c r="IWL76" s="28"/>
      <c r="IWM76" s="28"/>
      <c r="IWN76" s="28"/>
      <c r="IWO76" s="28"/>
      <c r="IWP76" s="28"/>
      <c r="IWQ76" s="28"/>
      <c r="IWR76" s="28"/>
      <c r="IWS76" s="28"/>
      <c r="IWT76" s="28"/>
      <c r="IWU76" s="28"/>
      <c r="IWV76" s="28"/>
      <c r="IWW76" s="28"/>
      <c r="IWX76" s="28"/>
      <c r="IWY76" s="28"/>
      <c r="IWZ76" s="28"/>
      <c r="IXA76" s="28"/>
      <c r="IXB76" s="28"/>
      <c r="IXC76" s="28"/>
      <c r="IXD76" s="28"/>
      <c r="IXE76" s="28"/>
      <c r="IXF76" s="28"/>
      <c r="IXG76" s="28"/>
      <c r="IXH76" s="28"/>
      <c r="IXI76" s="28"/>
      <c r="IXJ76" s="28"/>
      <c r="IXK76" s="28"/>
      <c r="IXL76" s="28"/>
      <c r="IXM76" s="28"/>
      <c r="IXN76" s="28"/>
      <c r="IXO76" s="28"/>
      <c r="IXP76" s="28"/>
      <c r="IXQ76" s="28"/>
      <c r="IXR76" s="28"/>
      <c r="IXS76" s="28"/>
      <c r="IXT76" s="28"/>
      <c r="IXU76" s="28"/>
      <c r="IXV76" s="28"/>
      <c r="IXW76" s="28"/>
      <c r="IXX76" s="28"/>
      <c r="IXY76" s="28"/>
      <c r="IXZ76" s="28"/>
      <c r="IYA76" s="28"/>
      <c r="IYB76" s="28"/>
      <c r="IYC76" s="28"/>
      <c r="IYD76" s="28"/>
      <c r="IYE76" s="28"/>
      <c r="IYF76" s="28"/>
      <c r="IYG76" s="28"/>
      <c r="IYH76" s="28"/>
      <c r="IYI76" s="28"/>
      <c r="IYJ76" s="28"/>
      <c r="IYK76" s="28"/>
      <c r="IYL76" s="28"/>
      <c r="IYM76" s="28"/>
      <c r="IYN76" s="28"/>
      <c r="IYO76" s="28"/>
      <c r="IYP76" s="28"/>
      <c r="IYQ76" s="28"/>
      <c r="IYR76" s="28"/>
      <c r="IYS76" s="28"/>
      <c r="IYT76" s="28"/>
      <c r="IYU76" s="28"/>
      <c r="IYV76" s="28"/>
      <c r="IYW76" s="28"/>
      <c r="IYX76" s="28"/>
      <c r="IYY76" s="28"/>
      <c r="IYZ76" s="28"/>
      <c r="IZA76" s="28"/>
      <c r="IZB76" s="28"/>
      <c r="IZC76" s="28"/>
      <c r="IZD76" s="28"/>
      <c r="IZE76" s="28"/>
      <c r="IZF76" s="28"/>
      <c r="IZG76" s="28"/>
      <c r="IZH76" s="28"/>
      <c r="IZI76" s="28"/>
      <c r="IZJ76" s="28"/>
      <c r="IZK76" s="28"/>
      <c r="IZL76" s="28"/>
      <c r="IZM76" s="28"/>
      <c r="IZN76" s="28"/>
      <c r="IZO76" s="28"/>
      <c r="IZP76" s="28"/>
      <c r="IZQ76" s="28"/>
      <c r="IZR76" s="28"/>
      <c r="IZS76" s="28"/>
      <c r="IZT76" s="28"/>
      <c r="IZU76" s="28"/>
      <c r="IZV76" s="28"/>
      <c r="IZW76" s="28"/>
      <c r="IZX76" s="28"/>
      <c r="IZY76" s="28"/>
      <c r="IZZ76" s="28"/>
      <c r="JAA76" s="28"/>
      <c r="JAB76" s="28"/>
      <c r="JAC76" s="28"/>
      <c r="JAD76" s="28"/>
      <c r="JAE76" s="28"/>
      <c r="JAF76" s="28"/>
      <c r="JAG76" s="28"/>
      <c r="JAH76" s="28"/>
      <c r="JAI76" s="28"/>
      <c r="JAJ76" s="28"/>
      <c r="JAK76" s="28"/>
      <c r="JAL76" s="28"/>
      <c r="JAM76" s="28"/>
      <c r="JAN76" s="28"/>
      <c r="JAO76" s="28"/>
      <c r="JAP76" s="28"/>
      <c r="JAQ76" s="28"/>
      <c r="JAR76" s="28"/>
      <c r="JAS76" s="28"/>
      <c r="JAT76" s="28"/>
      <c r="JAU76" s="28"/>
      <c r="JAV76" s="28"/>
      <c r="JAW76" s="28"/>
      <c r="JAX76" s="28"/>
      <c r="JAY76" s="28"/>
      <c r="JAZ76" s="28"/>
      <c r="JBA76" s="28"/>
      <c r="JBB76" s="28"/>
      <c r="JBC76" s="28"/>
      <c r="JBD76" s="28"/>
      <c r="JBE76" s="28"/>
      <c r="JBF76" s="28"/>
      <c r="JBG76" s="28"/>
      <c r="JBH76" s="28"/>
      <c r="JBI76" s="28"/>
      <c r="JBJ76" s="28"/>
      <c r="JBK76" s="28"/>
      <c r="JBL76" s="28"/>
      <c r="JBM76" s="28"/>
      <c r="JBN76" s="28"/>
      <c r="JBO76" s="28"/>
      <c r="JBP76" s="28"/>
      <c r="JBQ76" s="28"/>
      <c r="JBR76" s="28"/>
      <c r="JBS76" s="28"/>
      <c r="JBT76" s="28"/>
      <c r="JBU76" s="28"/>
      <c r="JBV76" s="28"/>
      <c r="JBW76" s="28"/>
      <c r="JBX76" s="28"/>
      <c r="JBY76" s="28"/>
      <c r="JBZ76" s="28"/>
      <c r="JCA76" s="28"/>
      <c r="JCB76" s="28"/>
      <c r="JCC76" s="28"/>
      <c r="JCD76" s="28"/>
      <c r="JCE76" s="28"/>
      <c r="JCF76" s="28"/>
      <c r="JCG76" s="28"/>
      <c r="JCH76" s="28"/>
      <c r="JCI76" s="28"/>
      <c r="JCJ76" s="28"/>
      <c r="JCK76" s="28"/>
      <c r="JCL76" s="28"/>
      <c r="JCM76" s="28"/>
      <c r="JCN76" s="28"/>
      <c r="JCO76" s="28"/>
      <c r="JCP76" s="28"/>
      <c r="JCQ76" s="28"/>
      <c r="JCR76" s="28"/>
      <c r="JCS76" s="28"/>
      <c r="JCT76" s="28"/>
      <c r="JCU76" s="28"/>
      <c r="JCV76" s="28"/>
      <c r="JCW76" s="28"/>
      <c r="JCX76" s="28"/>
      <c r="JCY76" s="28"/>
      <c r="JCZ76" s="28"/>
      <c r="JDA76" s="28"/>
      <c r="JDB76" s="28"/>
      <c r="JDC76" s="28"/>
      <c r="JDD76" s="28"/>
      <c r="JDE76" s="28"/>
      <c r="JDF76" s="28"/>
      <c r="JDG76" s="28"/>
      <c r="JDH76" s="28"/>
      <c r="JDI76" s="28"/>
      <c r="JDJ76" s="28"/>
      <c r="JDK76" s="28"/>
      <c r="JDL76" s="28"/>
      <c r="JDM76" s="28"/>
      <c r="JDN76" s="28"/>
      <c r="JDO76" s="28"/>
      <c r="JDP76" s="28"/>
      <c r="JDQ76" s="28"/>
      <c r="JDR76" s="28"/>
      <c r="JDS76" s="28"/>
      <c r="JDT76" s="28"/>
      <c r="JDU76" s="28"/>
      <c r="JDV76" s="28"/>
      <c r="JDW76" s="28"/>
      <c r="JDX76" s="28"/>
      <c r="JDY76" s="28"/>
      <c r="JDZ76" s="28"/>
      <c r="JEA76" s="28"/>
      <c r="JEB76" s="28"/>
      <c r="JEC76" s="28"/>
      <c r="JED76" s="28"/>
      <c r="JEE76" s="28"/>
      <c r="JEF76" s="28"/>
      <c r="JEG76" s="28"/>
      <c r="JEH76" s="28"/>
      <c r="JEI76" s="28"/>
      <c r="JEJ76" s="28"/>
      <c r="JEK76" s="28"/>
      <c r="JEL76" s="28"/>
      <c r="JEM76" s="28"/>
      <c r="JEN76" s="28"/>
      <c r="JEO76" s="28"/>
      <c r="JEP76" s="28"/>
      <c r="JEQ76" s="28"/>
      <c r="JER76" s="28"/>
      <c r="JES76" s="28"/>
      <c r="JET76" s="28"/>
      <c r="JEU76" s="28"/>
      <c r="JEV76" s="28"/>
      <c r="JEW76" s="28"/>
      <c r="JEX76" s="28"/>
      <c r="JEY76" s="28"/>
      <c r="JEZ76" s="28"/>
      <c r="JFA76" s="28"/>
      <c r="JFB76" s="28"/>
      <c r="JFC76" s="28"/>
      <c r="JFD76" s="28"/>
      <c r="JFE76" s="28"/>
      <c r="JFF76" s="28"/>
      <c r="JFG76" s="28"/>
      <c r="JFH76" s="28"/>
      <c r="JFI76" s="28"/>
      <c r="JFJ76" s="28"/>
      <c r="JFK76" s="28"/>
      <c r="JFL76" s="28"/>
      <c r="JFM76" s="28"/>
      <c r="JFN76" s="28"/>
      <c r="JFO76" s="28"/>
      <c r="JFP76" s="28"/>
      <c r="JFQ76" s="28"/>
      <c r="JFR76" s="28"/>
      <c r="JFS76" s="28"/>
      <c r="JFT76" s="28"/>
      <c r="JFU76" s="28"/>
      <c r="JFV76" s="28"/>
      <c r="JFW76" s="28"/>
      <c r="JFX76" s="28"/>
      <c r="JFY76" s="28"/>
      <c r="JFZ76" s="28"/>
      <c r="JGA76" s="28"/>
      <c r="JGB76" s="28"/>
      <c r="JGC76" s="28"/>
      <c r="JGD76" s="28"/>
      <c r="JGE76" s="28"/>
      <c r="JGF76" s="28"/>
      <c r="JGG76" s="28"/>
      <c r="JGH76" s="28"/>
      <c r="JGI76" s="28"/>
      <c r="JGJ76" s="28"/>
      <c r="JGK76" s="28"/>
      <c r="JGL76" s="28"/>
      <c r="JGM76" s="28"/>
      <c r="JGN76" s="28"/>
      <c r="JGO76" s="28"/>
      <c r="JGP76" s="28"/>
      <c r="JGQ76" s="28"/>
      <c r="JGR76" s="28"/>
      <c r="JGS76" s="28"/>
      <c r="JGT76" s="28"/>
      <c r="JGU76" s="28"/>
      <c r="JGV76" s="28"/>
      <c r="JGW76" s="28"/>
      <c r="JGX76" s="28"/>
      <c r="JGY76" s="28"/>
      <c r="JGZ76" s="28"/>
      <c r="JHA76" s="28"/>
      <c r="JHB76" s="28"/>
      <c r="JHC76" s="28"/>
      <c r="JHD76" s="28"/>
      <c r="JHE76" s="28"/>
      <c r="JHF76" s="28"/>
      <c r="JHG76" s="28"/>
      <c r="JHH76" s="28"/>
      <c r="JHI76" s="28"/>
      <c r="JHJ76" s="28"/>
      <c r="JHK76" s="28"/>
      <c r="JHL76" s="28"/>
      <c r="JHM76" s="28"/>
      <c r="JHN76" s="28"/>
      <c r="JHO76" s="28"/>
      <c r="JHP76" s="28"/>
      <c r="JHQ76" s="28"/>
      <c r="JHR76" s="28"/>
      <c r="JHS76" s="28"/>
      <c r="JHT76" s="28"/>
      <c r="JHU76" s="28"/>
      <c r="JHV76" s="28"/>
      <c r="JHW76" s="28"/>
      <c r="JHX76" s="28"/>
      <c r="JHY76" s="28"/>
      <c r="JHZ76" s="28"/>
      <c r="JIA76" s="28"/>
      <c r="JIB76" s="28"/>
      <c r="JIC76" s="28"/>
      <c r="JID76" s="28"/>
      <c r="JIE76" s="28"/>
      <c r="JIF76" s="28"/>
      <c r="JIG76" s="28"/>
      <c r="JIH76" s="28"/>
      <c r="JII76" s="28"/>
      <c r="JIJ76" s="28"/>
      <c r="JIK76" s="28"/>
      <c r="JIL76" s="28"/>
      <c r="JIM76" s="28"/>
      <c r="JIN76" s="28"/>
      <c r="JIO76" s="28"/>
      <c r="JIP76" s="28"/>
      <c r="JIQ76" s="28"/>
      <c r="JIR76" s="28"/>
      <c r="JIS76" s="28"/>
      <c r="JIT76" s="28"/>
      <c r="JIU76" s="28"/>
      <c r="JIV76" s="28"/>
      <c r="JIW76" s="28"/>
      <c r="JIX76" s="28"/>
      <c r="JIY76" s="28"/>
      <c r="JIZ76" s="28"/>
      <c r="JJA76" s="28"/>
      <c r="JJB76" s="28"/>
      <c r="JJC76" s="28"/>
      <c r="JJD76" s="28"/>
      <c r="JJE76" s="28"/>
      <c r="JJF76" s="28"/>
      <c r="JJG76" s="28"/>
      <c r="JJH76" s="28"/>
      <c r="JJI76" s="28"/>
      <c r="JJJ76" s="28"/>
      <c r="JJK76" s="28"/>
      <c r="JJL76" s="28"/>
      <c r="JJM76" s="28"/>
      <c r="JJN76" s="28"/>
      <c r="JJO76" s="28"/>
      <c r="JJP76" s="28"/>
      <c r="JJQ76" s="28"/>
      <c r="JJR76" s="28"/>
      <c r="JJS76" s="28"/>
      <c r="JJT76" s="28"/>
      <c r="JJU76" s="28"/>
      <c r="JJV76" s="28"/>
      <c r="JJW76" s="28"/>
      <c r="JJX76" s="28"/>
      <c r="JJY76" s="28"/>
      <c r="JJZ76" s="28"/>
      <c r="JKA76" s="28"/>
      <c r="JKB76" s="28"/>
      <c r="JKC76" s="28"/>
      <c r="JKD76" s="28"/>
      <c r="JKE76" s="28"/>
      <c r="JKF76" s="28"/>
      <c r="JKG76" s="28"/>
      <c r="JKH76" s="28"/>
      <c r="JKI76" s="28"/>
      <c r="JKJ76" s="28"/>
      <c r="JKK76" s="28"/>
      <c r="JKL76" s="28"/>
      <c r="JKM76" s="28"/>
      <c r="JKN76" s="28"/>
      <c r="JKO76" s="28"/>
      <c r="JKP76" s="28"/>
      <c r="JKQ76" s="28"/>
      <c r="JKR76" s="28"/>
      <c r="JKS76" s="28"/>
      <c r="JKT76" s="28"/>
      <c r="JKU76" s="28"/>
      <c r="JKV76" s="28"/>
      <c r="JKW76" s="28"/>
      <c r="JKX76" s="28"/>
      <c r="JKY76" s="28"/>
      <c r="JKZ76" s="28"/>
      <c r="JLA76" s="28"/>
      <c r="JLB76" s="28"/>
      <c r="JLC76" s="28"/>
      <c r="JLD76" s="28"/>
      <c r="JLE76" s="28"/>
      <c r="JLF76" s="28"/>
      <c r="JLG76" s="28"/>
      <c r="JLH76" s="28"/>
      <c r="JLI76" s="28"/>
      <c r="JLJ76" s="28"/>
      <c r="JLK76" s="28"/>
      <c r="JLL76" s="28"/>
      <c r="JLM76" s="28"/>
      <c r="JLN76" s="28"/>
      <c r="JLO76" s="28"/>
      <c r="JLP76" s="28"/>
      <c r="JLQ76" s="28"/>
      <c r="JLR76" s="28"/>
      <c r="JLS76" s="28"/>
      <c r="JLT76" s="28"/>
      <c r="JLU76" s="28"/>
      <c r="JLV76" s="28"/>
      <c r="JLW76" s="28"/>
      <c r="JLX76" s="28"/>
      <c r="JLY76" s="28"/>
      <c r="JLZ76" s="28"/>
      <c r="JMA76" s="28"/>
      <c r="JMB76" s="28"/>
      <c r="JMC76" s="28"/>
      <c r="JMD76" s="28"/>
      <c r="JME76" s="28"/>
      <c r="JMF76" s="28"/>
      <c r="JMG76" s="28"/>
      <c r="JMH76" s="28"/>
      <c r="JMI76" s="28"/>
      <c r="JMJ76" s="28"/>
      <c r="JMK76" s="28"/>
      <c r="JML76" s="28"/>
      <c r="JMM76" s="28"/>
      <c r="JMN76" s="28"/>
      <c r="JMO76" s="28"/>
      <c r="JMP76" s="28"/>
      <c r="JMQ76" s="28"/>
      <c r="JMR76" s="28"/>
      <c r="JMS76" s="28"/>
      <c r="JMT76" s="28"/>
      <c r="JMU76" s="28"/>
      <c r="JMV76" s="28"/>
      <c r="JMW76" s="28"/>
      <c r="JMX76" s="28"/>
      <c r="JMY76" s="28"/>
      <c r="JMZ76" s="28"/>
      <c r="JNA76" s="28"/>
      <c r="JNB76" s="28"/>
      <c r="JNC76" s="28"/>
      <c r="JND76" s="28"/>
      <c r="JNE76" s="28"/>
      <c r="JNF76" s="28"/>
      <c r="JNG76" s="28"/>
      <c r="JNH76" s="28"/>
      <c r="JNI76" s="28"/>
      <c r="JNJ76" s="28"/>
      <c r="JNK76" s="28"/>
      <c r="JNL76" s="28"/>
      <c r="JNM76" s="28"/>
      <c r="JNN76" s="28"/>
      <c r="JNO76" s="28"/>
      <c r="JNP76" s="28"/>
      <c r="JNQ76" s="28"/>
      <c r="JNR76" s="28"/>
      <c r="JNS76" s="28"/>
      <c r="JNT76" s="28"/>
      <c r="JNU76" s="28"/>
      <c r="JNV76" s="28"/>
      <c r="JNW76" s="28"/>
      <c r="JNX76" s="28"/>
      <c r="JNY76" s="28"/>
      <c r="JNZ76" s="28"/>
      <c r="JOA76" s="28"/>
      <c r="JOB76" s="28"/>
      <c r="JOC76" s="28"/>
      <c r="JOD76" s="28"/>
      <c r="JOE76" s="28"/>
      <c r="JOF76" s="28"/>
      <c r="JOG76" s="28"/>
      <c r="JOH76" s="28"/>
      <c r="JOI76" s="28"/>
      <c r="JOJ76" s="28"/>
      <c r="JOK76" s="28"/>
      <c r="JOL76" s="28"/>
      <c r="JOM76" s="28"/>
      <c r="JON76" s="28"/>
      <c r="JOO76" s="28"/>
      <c r="JOP76" s="28"/>
      <c r="JOQ76" s="28"/>
      <c r="JOR76" s="28"/>
      <c r="JOS76" s="28"/>
      <c r="JOT76" s="28"/>
      <c r="JOU76" s="28"/>
      <c r="JOV76" s="28"/>
      <c r="JOW76" s="28"/>
      <c r="JOX76" s="28"/>
      <c r="JOY76" s="28"/>
      <c r="JOZ76" s="28"/>
      <c r="JPA76" s="28"/>
      <c r="JPB76" s="28"/>
      <c r="JPC76" s="28"/>
      <c r="JPD76" s="28"/>
      <c r="JPE76" s="28"/>
      <c r="JPF76" s="28"/>
      <c r="JPG76" s="28"/>
      <c r="JPH76" s="28"/>
      <c r="JPI76" s="28"/>
      <c r="JPJ76" s="28"/>
      <c r="JPK76" s="28"/>
      <c r="JPL76" s="28"/>
      <c r="JPM76" s="28"/>
      <c r="JPN76" s="28"/>
      <c r="JPO76" s="28"/>
      <c r="JPP76" s="28"/>
      <c r="JPQ76" s="28"/>
      <c r="JPR76" s="28"/>
      <c r="JPS76" s="28"/>
      <c r="JPT76" s="28"/>
      <c r="JPU76" s="28"/>
      <c r="JPV76" s="28"/>
      <c r="JPW76" s="28"/>
      <c r="JPX76" s="28"/>
      <c r="JPY76" s="28"/>
      <c r="JPZ76" s="28"/>
      <c r="JQA76" s="28"/>
      <c r="JQB76" s="28"/>
      <c r="JQC76" s="28"/>
      <c r="JQD76" s="28"/>
      <c r="JQE76" s="28"/>
      <c r="JQF76" s="28"/>
      <c r="JQG76" s="28"/>
      <c r="JQH76" s="28"/>
      <c r="JQI76" s="28"/>
      <c r="JQJ76" s="28"/>
      <c r="JQK76" s="28"/>
      <c r="JQL76" s="28"/>
      <c r="JQM76" s="28"/>
      <c r="JQN76" s="28"/>
      <c r="JQO76" s="28"/>
      <c r="JQP76" s="28"/>
      <c r="JQQ76" s="28"/>
      <c r="JQR76" s="28"/>
      <c r="JQS76" s="28"/>
      <c r="JQT76" s="28"/>
      <c r="JQU76" s="28"/>
      <c r="JQV76" s="28"/>
      <c r="JQW76" s="28"/>
      <c r="JQX76" s="28"/>
      <c r="JQY76" s="28"/>
      <c r="JQZ76" s="28"/>
      <c r="JRA76" s="28"/>
      <c r="JRB76" s="28"/>
      <c r="JRC76" s="28"/>
      <c r="JRD76" s="28"/>
      <c r="JRE76" s="28"/>
      <c r="JRF76" s="28"/>
      <c r="JRG76" s="28"/>
      <c r="JRH76" s="28"/>
      <c r="JRI76" s="28"/>
      <c r="JRJ76" s="28"/>
      <c r="JRK76" s="28"/>
      <c r="JRL76" s="28"/>
      <c r="JRM76" s="28"/>
      <c r="JRN76" s="28"/>
      <c r="JRO76" s="28"/>
      <c r="JRP76" s="28"/>
      <c r="JRQ76" s="28"/>
      <c r="JRR76" s="28"/>
      <c r="JRS76" s="28"/>
      <c r="JRT76" s="28"/>
      <c r="JRU76" s="28"/>
      <c r="JRV76" s="28"/>
      <c r="JRW76" s="28"/>
      <c r="JRX76" s="28"/>
      <c r="JRY76" s="28"/>
      <c r="JRZ76" s="28"/>
      <c r="JSA76" s="28"/>
      <c r="JSB76" s="28"/>
      <c r="JSC76" s="28"/>
      <c r="JSD76" s="28"/>
      <c r="JSE76" s="28"/>
      <c r="JSF76" s="28"/>
      <c r="JSG76" s="28"/>
      <c r="JSH76" s="28"/>
      <c r="JSI76" s="28"/>
      <c r="JSJ76" s="28"/>
      <c r="JSK76" s="28"/>
      <c r="JSL76" s="28"/>
      <c r="JSM76" s="28"/>
      <c r="JSN76" s="28"/>
      <c r="JSO76" s="28"/>
      <c r="JSP76" s="28"/>
      <c r="JSQ76" s="28"/>
      <c r="JSR76" s="28"/>
      <c r="JSS76" s="28"/>
      <c r="JST76" s="28"/>
      <c r="JSU76" s="28"/>
      <c r="JSV76" s="28"/>
      <c r="JSW76" s="28"/>
      <c r="JSX76" s="28"/>
      <c r="JSY76" s="28"/>
      <c r="JSZ76" s="28"/>
      <c r="JTA76" s="28"/>
      <c r="JTB76" s="28"/>
      <c r="JTC76" s="28"/>
      <c r="JTD76" s="28"/>
      <c r="JTE76" s="28"/>
      <c r="JTF76" s="28"/>
      <c r="JTG76" s="28"/>
      <c r="JTH76" s="28"/>
      <c r="JTI76" s="28"/>
      <c r="JTJ76" s="28"/>
      <c r="JTK76" s="28"/>
      <c r="JTL76" s="28"/>
      <c r="JTM76" s="28"/>
      <c r="JTN76" s="28"/>
      <c r="JTO76" s="28"/>
      <c r="JTP76" s="28"/>
      <c r="JTQ76" s="28"/>
      <c r="JTR76" s="28"/>
      <c r="JTS76" s="28"/>
      <c r="JTT76" s="28"/>
      <c r="JTU76" s="28"/>
      <c r="JTV76" s="28"/>
      <c r="JTW76" s="28"/>
      <c r="JTX76" s="28"/>
      <c r="JTY76" s="28"/>
      <c r="JTZ76" s="28"/>
      <c r="JUA76" s="28"/>
      <c r="JUB76" s="28"/>
      <c r="JUC76" s="28"/>
      <c r="JUD76" s="28"/>
      <c r="JUE76" s="28"/>
      <c r="JUF76" s="28"/>
      <c r="JUG76" s="28"/>
      <c r="JUH76" s="28"/>
      <c r="JUI76" s="28"/>
      <c r="JUJ76" s="28"/>
      <c r="JUK76" s="28"/>
      <c r="JUL76" s="28"/>
      <c r="JUM76" s="28"/>
      <c r="JUN76" s="28"/>
      <c r="JUO76" s="28"/>
      <c r="JUP76" s="28"/>
      <c r="JUQ76" s="28"/>
      <c r="JUR76" s="28"/>
      <c r="JUS76" s="28"/>
      <c r="JUT76" s="28"/>
      <c r="JUU76" s="28"/>
      <c r="JUV76" s="28"/>
      <c r="JUW76" s="28"/>
      <c r="JUX76" s="28"/>
      <c r="JUY76" s="28"/>
      <c r="JUZ76" s="28"/>
      <c r="JVA76" s="28"/>
      <c r="JVB76" s="28"/>
      <c r="JVC76" s="28"/>
      <c r="JVD76" s="28"/>
      <c r="JVE76" s="28"/>
      <c r="JVF76" s="28"/>
      <c r="JVG76" s="28"/>
      <c r="JVH76" s="28"/>
      <c r="JVI76" s="28"/>
      <c r="JVJ76" s="28"/>
      <c r="JVK76" s="28"/>
      <c r="JVL76" s="28"/>
      <c r="JVM76" s="28"/>
      <c r="JVN76" s="28"/>
      <c r="JVO76" s="28"/>
      <c r="JVP76" s="28"/>
      <c r="JVQ76" s="28"/>
      <c r="JVR76" s="28"/>
      <c r="JVS76" s="28"/>
      <c r="JVT76" s="28"/>
      <c r="JVU76" s="28"/>
      <c r="JVV76" s="28"/>
      <c r="JVW76" s="28"/>
      <c r="JVX76" s="28"/>
      <c r="JVY76" s="28"/>
      <c r="JVZ76" s="28"/>
      <c r="JWA76" s="28"/>
      <c r="JWB76" s="28"/>
      <c r="JWC76" s="28"/>
      <c r="JWD76" s="28"/>
      <c r="JWE76" s="28"/>
      <c r="JWF76" s="28"/>
      <c r="JWG76" s="28"/>
      <c r="JWH76" s="28"/>
      <c r="JWI76" s="28"/>
      <c r="JWJ76" s="28"/>
      <c r="JWK76" s="28"/>
      <c r="JWL76" s="28"/>
      <c r="JWM76" s="28"/>
      <c r="JWN76" s="28"/>
      <c r="JWO76" s="28"/>
      <c r="JWP76" s="28"/>
      <c r="JWQ76" s="28"/>
      <c r="JWR76" s="28"/>
      <c r="JWS76" s="28"/>
      <c r="JWT76" s="28"/>
      <c r="JWU76" s="28"/>
      <c r="JWV76" s="28"/>
      <c r="JWW76" s="28"/>
      <c r="JWX76" s="28"/>
      <c r="JWY76" s="28"/>
      <c r="JWZ76" s="28"/>
      <c r="JXA76" s="28"/>
      <c r="JXB76" s="28"/>
      <c r="JXC76" s="28"/>
      <c r="JXD76" s="28"/>
      <c r="JXE76" s="28"/>
      <c r="JXF76" s="28"/>
      <c r="JXG76" s="28"/>
      <c r="JXH76" s="28"/>
      <c r="JXI76" s="28"/>
      <c r="JXJ76" s="28"/>
      <c r="JXK76" s="28"/>
      <c r="JXL76" s="28"/>
      <c r="JXM76" s="28"/>
      <c r="JXN76" s="28"/>
      <c r="JXO76" s="28"/>
      <c r="JXP76" s="28"/>
      <c r="JXQ76" s="28"/>
      <c r="JXR76" s="28"/>
      <c r="JXS76" s="28"/>
      <c r="JXT76" s="28"/>
      <c r="JXU76" s="28"/>
      <c r="JXV76" s="28"/>
      <c r="JXW76" s="28"/>
      <c r="JXX76" s="28"/>
      <c r="JXY76" s="28"/>
      <c r="JXZ76" s="28"/>
      <c r="JYA76" s="28"/>
      <c r="JYB76" s="28"/>
      <c r="JYC76" s="28"/>
      <c r="JYD76" s="28"/>
      <c r="JYE76" s="28"/>
      <c r="JYF76" s="28"/>
      <c r="JYG76" s="28"/>
      <c r="JYH76" s="28"/>
      <c r="JYI76" s="28"/>
      <c r="JYJ76" s="28"/>
      <c r="JYK76" s="28"/>
      <c r="JYL76" s="28"/>
      <c r="JYM76" s="28"/>
      <c r="JYN76" s="28"/>
      <c r="JYO76" s="28"/>
      <c r="JYP76" s="28"/>
      <c r="JYQ76" s="28"/>
      <c r="JYR76" s="28"/>
      <c r="JYS76" s="28"/>
      <c r="JYT76" s="28"/>
      <c r="JYU76" s="28"/>
      <c r="JYV76" s="28"/>
      <c r="JYW76" s="28"/>
      <c r="JYX76" s="28"/>
      <c r="JYY76" s="28"/>
      <c r="JYZ76" s="28"/>
      <c r="JZA76" s="28"/>
      <c r="JZB76" s="28"/>
      <c r="JZC76" s="28"/>
      <c r="JZD76" s="28"/>
      <c r="JZE76" s="28"/>
      <c r="JZF76" s="28"/>
      <c r="JZG76" s="28"/>
      <c r="JZH76" s="28"/>
      <c r="JZI76" s="28"/>
      <c r="JZJ76" s="28"/>
      <c r="JZK76" s="28"/>
      <c r="JZL76" s="28"/>
      <c r="JZM76" s="28"/>
      <c r="JZN76" s="28"/>
      <c r="JZO76" s="28"/>
      <c r="JZP76" s="28"/>
      <c r="JZQ76" s="28"/>
      <c r="JZR76" s="28"/>
      <c r="JZS76" s="28"/>
      <c r="JZT76" s="28"/>
      <c r="JZU76" s="28"/>
      <c r="JZV76" s="28"/>
      <c r="JZW76" s="28"/>
      <c r="JZX76" s="28"/>
      <c r="JZY76" s="28"/>
      <c r="JZZ76" s="28"/>
      <c r="KAA76" s="28"/>
      <c r="KAB76" s="28"/>
      <c r="KAC76" s="28"/>
      <c r="KAD76" s="28"/>
      <c r="KAE76" s="28"/>
      <c r="KAF76" s="28"/>
      <c r="KAG76" s="28"/>
      <c r="KAH76" s="28"/>
      <c r="KAI76" s="28"/>
      <c r="KAJ76" s="28"/>
      <c r="KAK76" s="28"/>
      <c r="KAL76" s="28"/>
      <c r="KAM76" s="28"/>
      <c r="KAN76" s="28"/>
      <c r="KAO76" s="28"/>
      <c r="KAP76" s="28"/>
      <c r="KAQ76" s="28"/>
      <c r="KAR76" s="28"/>
      <c r="KAS76" s="28"/>
      <c r="KAT76" s="28"/>
      <c r="KAU76" s="28"/>
      <c r="KAV76" s="28"/>
      <c r="KAW76" s="28"/>
      <c r="KAX76" s="28"/>
      <c r="KAY76" s="28"/>
      <c r="KAZ76" s="28"/>
      <c r="KBA76" s="28"/>
      <c r="KBB76" s="28"/>
      <c r="KBC76" s="28"/>
      <c r="KBD76" s="28"/>
      <c r="KBE76" s="28"/>
      <c r="KBF76" s="28"/>
      <c r="KBG76" s="28"/>
      <c r="KBH76" s="28"/>
      <c r="KBI76" s="28"/>
      <c r="KBJ76" s="28"/>
      <c r="KBK76" s="28"/>
      <c r="KBL76" s="28"/>
      <c r="KBM76" s="28"/>
      <c r="KBN76" s="28"/>
      <c r="KBO76" s="28"/>
      <c r="KBP76" s="28"/>
      <c r="KBQ76" s="28"/>
      <c r="KBR76" s="28"/>
      <c r="KBS76" s="28"/>
      <c r="KBT76" s="28"/>
      <c r="KBU76" s="28"/>
      <c r="KBV76" s="28"/>
      <c r="KBW76" s="28"/>
      <c r="KBX76" s="28"/>
      <c r="KBY76" s="28"/>
      <c r="KBZ76" s="28"/>
      <c r="KCA76" s="28"/>
      <c r="KCB76" s="28"/>
      <c r="KCC76" s="28"/>
      <c r="KCD76" s="28"/>
      <c r="KCE76" s="28"/>
      <c r="KCF76" s="28"/>
      <c r="KCG76" s="28"/>
      <c r="KCH76" s="28"/>
      <c r="KCI76" s="28"/>
      <c r="KCJ76" s="28"/>
      <c r="KCK76" s="28"/>
      <c r="KCL76" s="28"/>
      <c r="KCM76" s="28"/>
      <c r="KCN76" s="28"/>
      <c r="KCO76" s="28"/>
      <c r="KCP76" s="28"/>
      <c r="KCQ76" s="28"/>
      <c r="KCR76" s="28"/>
      <c r="KCS76" s="28"/>
      <c r="KCT76" s="28"/>
      <c r="KCU76" s="28"/>
      <c r="KCV76" s="28"/>
      <c r="KCW76" s="28"/>
      <c r="KCX76" s="28"/>
      <c r="KCY76" s="28"/>
      <c r="KCZ76" s="28"/>
      <c r="KDA76" s="28"/>
      <c r="KDB76" s="28"/>
      <c r="KDC76" s="28"/>
      <c r="KDD76" s="28"/>
      <c r="KDE76" s="28"/>
      <c r="KDF76" s="28"/>
      <c r="KDG76" s="28"/>
      <c r="KDH76" s="28"/>
      <c r="KDI76" s="28"/>
      <c r="KDJ76" s="28"/>
      <c r="KDK76" s="28"/>
      <c r="KDL76" s="28"/>
      <c r="KDM76" s="28"/>
      <c r="KDN76" s="28"/>
      <c r="KDO76" s="28"/>
      <c r="KDP76" s="28"/>
      <c r="KDQ76" s="28"/>
      <c r="KDR76" s="28"/>
      <c r="KDS76" s="28"/>
      <c r="KDT76" s="28"/>
      <c r="KDU76" s="28"/>
      <c r="KDV76" s="28"/>
      <c r="KDW76" s="28"/>
      <c r="KDX76" s="28"/>
      <c r="KDY76" s="28"/>
      <c r="KDZ76" s="28"/>
      <c r="KEA76" s="28"/>
      <c r="KEB76" s="28"/>
      <c r="KEC76" s="28"/>
      <c r="KED76" s="28"/>
      <c r="KEE76" s="28"/>
      <c r="KEF76" s="28"/>
      <c r="KEG76" s="28"/>
      <c r="KEH76" s="28"/>
      <c r="KEI76" s="28"/>
      <c r="KEJ76" s="28"/>
      <c r="KEK76" s="28"/>
      <c r="KEL76" s="28"/>
      <c r="KEM76" s="28"/>
      <c r="KEN76" s="28"/>
      <c r="KEO76" s="28"/>
      <c r="KEP76" s="28"/>
      <c r="KEQ76" s="28"/>
      <c r="KER76" s="28"/>
      <c r="KES76" s="28"/>
      <c r="KET76" s="28"/>
      <c r="KEU76" s="28"/>
      <c r="KEV76" s="28"/>
      <c r="KEW76" s="28"/>
      <c r="KEX76" s="28"/>
      <c r="KEY76" s="28"/>
      <c r="KEZ76" s="28"/>
      <c r="KFA76" s="28"/>
      <c r="KFB76" s="28"/>
      <c r="KFC76" s="28"/>
      <c r="KFD76" s="28"/>
      <c r="KFE76" s="28"/>
      <c r="KFF76" s="28"/>
      <c r="KFG76" s="28"/>
      <c r="KFH76" s="28"/>
      <c r="KFI76" s="28"/>
      <c r="KFJ76" s="28"/>
      <c r="KFK76" s="28"/>
      <c r="KFL76" s="28"/>
      <c r="KFM76" s="28"/>
      <c r="KFN76" s="28"/>
      <c r="KFO76" s="28"/>
      <c r="KFP76" s="28"/>
      <c r="KFQ76" s="28"/>
      <c r="KFR76" s="28"/>
      <c r="KFS76" s="28"/>
      <c r="KFT76" s="28"/>
      <c r="KFU76" s="28"/>
      <c r="KFV76" s="28"/>
      <c r="KFW76" s="28"/>
      <c r="KFX76" s="28"/>
      <c r="KFY76" s="28"/>
      <c r="KFZ76" s="28"/>
      <c r="KGA76" s="28"/>
      <c r="KGB76" s="28"/>
      <c r="KGC76" s="28"/>
      <c r="KGD76" s="28"/>
      <c r="KGE76" s="28"/>
      <c r="KGF76" s="28"/>
      <c r="KGG76" s="28"/>
      <c r="KGH76" s="28"/>
      <c r="KGI76" s="28"/>
      <c r="KGJ76" s="28"/>
      <c r="KGK76" s="28"/>
      <c r="KGL76" s="28"/>
      <c r="KGM76" s="28"/>
      <c r="KGN76" s="28"/>
      <c r="KGO76" s="28"/>
      <c r="KGP76" s="28"/>
      <c r="KGQ76" s="28"/>
      <c r="KGR76" s="28"/>
      <c r="KGS76" s="28"/>
      <c r="KGT76" s="28"/>
      <c r="KGU76" s="28"/>
      <c r="KGV76" s="28"/>
      <c r="KGW76" s="28"/>
      <c r="KGX76" s="28"/>
      <c r="KGY76" s="28"/>
      <c r="KGZ76" s="28"/>
      <c r="KHA76" s="28"/>
      <c r="KHB76" s="28"/>
      <c r="KHC76" s="28"/>
      <c r="KHD76" s="28"/>
      <c r="KHE76" s="28"/>
      <c r="KHF76" s="28"/>
      <c r="KHG76" s="28"/>
      <c r="KHH76" s="28"/>
      <c r="KHI76" s="28"/>
      <c r="KHJ76" s="28"/>
      <c r="KHK76" s="28"/>
      <c r="KHL76" s="28"/>
      <c r="KHM76" s="28"/>
      <c r="KHN76" s="28"/>
      <c r="KHO76" s="28"/>
      <c r="KHP76" s="28"/>
      <c r="KHQ76" s="28"/>
      <c r="KHR76" s="28"/>
      <c r="KHS76" s="28"/>
      <c r="KHT76" s="28"/>
      <c r="KHU76" s="28"/>
      <c r="KHV76" s="28"/>
      <c r="KHW76" s="28"/>
      <c r="KHX76" s="28"/>
      <c r="KHY76" s="28"/>
      <c r="KHZ76" s="28"/>
      <c r="KIA76" s="28"/>
      <c r="KIB76" s="28"/>
      <c r="KIC76" s="28"/>
      <c r="KID76" s="28"/>
      <c r="KIE76" s="28"/>
      <c r="KIF76" s="28"/>
      <c r="KIG76" s="28"/>
      <c r="KIH76" s="28"/>
      <c r="KII76" s="28"/>
      <c r="KIJ76" s="28"/>
      <c r="KIK76" s="28"/>
      <c r="KIL76" s="28"/>
      <c r="KIM76" s="28"/>
      <c r="KIN76" s="28"/>
      <c r="KIO76" s="28"/>
      <c r="KIP76" s="28"/>
      <c r="KIQ76" s="28"/>
      <c r="KIR76" s="28"/>
      <c r="KIS76" s="28"/>
      <c r="KIT76" s="28"/>
      <c r="KIU76" s="28"/>
      <c r="KIV76" s="28"/>
      <c r="KIW76" s="28"/>
      <c r="KIX76" s="28"/>
      <c r="KIY76" s="28"/>
      <c r="KIZ76" s="28"/>
      <c r="KJA76" s="28"/>
      <c r="KJB76" s="28"/>
      <c r="KJC76" s="28"/>
      <c r="KJD76" s="28"/>
      <c r="KJE76" s="28"/>
      <c r="KJF76" s="28"/>
      <c r="KJG76" s="28"/>
      <c r="KJH76" s="28"/>
      <c r="KJI76" s="28"/>
      <c r="KJJ76" s="28"/>
      <c r="KJK76" s="28"/>
      <c r="KJL76" s="28"/>
      <c r="KJM76" s="28"/>
      <c r="KJN76" s="28"/>
      <c r="KJO76" s="28"/>
      <c r="KJP76" s="28"/>
      <c r="KJQ76" s="28"/>
      <c r="KJR76" s="28"/>
      <c r="KJS76" s="28"/>
      <c r="KJT76" s="28"/>
      <c r="KJU76" s="28"/>
      <c r="KJV76" s="28"/>
      <c r="KJW76" s="28"/>
      <c r="KJX76" s="28"/>
      <c r="KJY76" s="28"/>
      <c r="KJZ76" s="28"/>
      <c r="KKA76" s="28"/>
      <c r="KKB76" s="28"/>
      <c r="KKC76" s="28"/>
      <c r="KKD76" s="28"/>
      <c r="KKE76" s="28"/>
      <c r="KKF76" s="28"/>
      <c r="KKG76" s="28"/>
      <c r="KKH76" s="28"/>
      <c r="KKI76" s="28"/>
      <c r="KKJ76" s="28"/>
      <c r="KKK76" s="28"/>
      <c r="KKL76" s="28"/>
      <c r="KKM76" s="28"/>
      <c r="KKN76" s="28"/>
      <c r="KKO76" s="28"/>
      <c r="KKP76" s="28"/>
      <c r="KKQ76" s="28"/>
      <c r="KKR76" s="28"/>
      <c r="KKS76" s="28"/>
      <c r="KKT76" s="28"/>
      <c r="KKU76" s="28"/>
      <c r="KKV76" s="28"/>
      <c r="KKW76" s="28"/>
      <c r="KKX76" s="28"/>
      <c r="KKY76" s="28"/>
      <c r="KKZ76" s="28"/>
      <c r="KLA76" s="28"/>
      <c r="KLB76" s="28"/>
      <c r="KLC76" s="28"/>
      <c r="KLD76" s="28"/>
      <c r="KLE76" s="28"/>
      <c r="KLF76" s="28"/>
      <c r="KLG76" s="28"/>
      <c r="KLH76" s="28"/>
      <c r="KLI76" s="28"/>
      <c r="KLJ76" s="28"/>
      <c r="KLK76" s="28"/>
      <c r="KLL76" s="28"/>
      <c r="KLM76" s="28"/>
      <c r="KLN76" s="28"/>
      <c r="KLO76" s="28"/>
      <c r="KLP76" s="28"/>
      <c r="KLQ76" s="28"/>
      <c r="KLR76" s="28"/>
      <c r="KLS76" s="28"/>
      <c r="KLT76" s="28"/>
      <c r="KLU76" s="28"/>
      <c r="KLV76" s="28"/>
      <c r="KLW76" s="28"/>
      <c r="KLX76" s="28"/>
      <c r="KLY76" s="28"/>
      <c r="KLZ76" s="28"/>
      <c r="KMA76" s="28"/>
      <c r="KMB76" s="28"/>
      <c r="KMC76" s="28"/>
      <c r="KMD76" s="28"/>
      <c r="KME76" s="28"/>
      <c r="KMF76" s="28"/>
      <c r="KMG76" s="28"/>
      <c r="KMH76" s="28"/>
      <c r="KMI76" s="28"/>
      <c r="KMJ76" s="28"/>
      <c r="KMK76" s="28"/>
      <c r="KML76" s="28"/>
      <c r="KMM76" s="28"/>
      <c r="KMN76" s="28"/>
      <c r="KMO76" s="28"/>
      <c r="KMP76" s="28"/>
      <c r="KMQ76" s="28"/>
      <c r="KMR76" s="28"/>
      <c r="KMS76" s="28"/>
      <c r="KMT76" s="28"/>
      <c r="KMU76" s="28"/>
      <c r="KMV76" s="28"/>
      <c r="KMW76" s="28"/>
      <c r="KMX76" s="28"/>
      <c r="KMY76" s="28"/>
      <c r="KMZ76" s="28"/>
      <c r="KNA76" s="28"/>
      <c r="KNB76" s="28"/>
      <c r="KNC76" s="28"/>
      <c r="KND76" s="28"/>
      <c r="KNE76" s="28"/>
      <c r="KNF76" s="28"/>
      <c r="KNG76" s="28"/>
      <c r="KNH76" s="28"/>
      <c r="KNI76" s="28"/>
      <c r="KNJ76" s="28"/>
      <c r="KNK76" s="28"/>
      <c r="KNL76" s="28"/>
      <c r="KNM76" s="28"/>
      <c r="KNN76" s="28"/>
      <c r="KNO76" s="28"/>
      <c r="KNP76" s="28"/>
      <c r="KNQ76" s="28"/>
      <c r="KNR76" s="28"/>
      <c r="KNS76" s="28"/>
      <c r="KNT76" s="28"/>
      <c r="KNU76" s="28"/>
      <c r="KNV76" s="28"/>
      <c r="KNW76" s="28"/>
      <c r="KNX76" s="28"/>
      <c r="KNY76" s="28"/>
      <c r="KNZ76" s="28"/>
      <c r="KOA76" s="28"/>
      <c r="KOB76" s="28"/>
      <c r="KOC76" s="28"/>
      <c r="KOD76" s="28"/>
      <c r="KOE76" s="28"/>
      <c r="KOF76" s="28"/>
      <c r="KOG76" s="28"/>
      <c r="KOH76" s="28"/>
      <c r="KOI76" s="28"/>
      <c r="KOJ76" s="28"/>
      <c r="KOK76" s="28"/>
      <c r="KOL76" s="28"/>
      <c r="KOM76" s="28"/>
      <c r="KON76" s="28"/>
      <c r="KOO76" s="28"/>
      <c r="KOP76" s="28"/>
      <c r="KOQ76" s="28"/>
      <c r="KOR76" s="28"/>
      <c r="KOS76" s="28"/>
      <c r="KOT76" s="28"/>
      <c r="KOU76" s="28"/>
      <c r="KOV76" s="28"/>
      <c r="KOW76" s="28"/>
      <c r="KOX76" s="28"/>
      <c r="KOY76" s="28"/>
      <c r="KOZ76" s="28"/>
      <c r="KPA76" s="28"/>
      <c r="KPB76" s="28"/>
      <c r="KPC76" s="28"/>
      <c r="KPD76" s="28"/>
      <c r="KPE76" s="28"/>
      <c r="KPF76" s="28"/>
      <c r="KPG76" s="28"/>
      <c r="KPH76" s="28"/>
      <c r="KPI76" s="28"/>
      <c r="KPJ76" s="28"/>
      <c r="KPK76" s="28"/>
      <c r="KPL76" s="28"/>
      <c r="KPM76" s="28"/>
      <c r="KPN76" s="28"/>
      <c r="KPO76" s="28"/>
      <c r="KPP76" s="28"/>
      <c r="KPQ76" s="28"/>
      <c r="KPR76" s="28"/>
      <c r="KPS76" s="28"/>
      <c r="KPT76" s="28"/>
      <c r="KPU76" s="28"/>
      <c r="KPV76" s="28"/>
      <c r="KPW76" s="28"/>
      <c r="KPX76" s="28"/>
      <c r="KPY76" s="28"/>
      <c r="KPZ76" s="28"/>
      <c r="KQA76" s="28"/>
      <c r="KQB76" s="28"/>
      <c r="KQC76" s="28"/>
      <c r="KQD76" s="28"/>
      <c r="KQE76" s="28"/>
      <c r="KQF76" s="28"/>
      <c r="KQG76" s="28"/>
      <c r="KQH76" s="28"/>
      <c r="KQI76" s="28"/>
      <c r="KQJ76" s="28"/>
      <c r="KQK76" s="28"/>
      <c r="KQL76" s="28"/>
      <c r="KQM76" s="28"/>
      <c r="KQN76" s="28"/>
      <c r="KQO76" s="28"/>
      <c r="KQP76" s="28"/>
      <c r="KQQ76" s="28"/>
      <c r="KQR76" s="28"/>
      <c r="KQS76" s="28"/>
      <c r="KQT76" s="28"/>
      <c r="KQU76" s="28"/>
      <c r="KQV76" s="28"/>
      <c r="KQW76" s="28"/>
      <c r="KQX76" s="28"/>
      <c r="KQY76" s="28"/>
      <c r="KQZ76" s="28"/>
      <c r="KRA76" s="28"/>
      <c r="KRB76" s="28"/>
      <c r="KRC76" s="28"/>
      <c r="KRD76" s="28"/>
      <c r="KRE76" s="28"/>
      <c r="KRF76" s="28"/>
      <c r="KRG76" s="28"/>
      <c r="KRH76" s="28"/>
      <c r="KRI76" s="28"/>
      <c r="KRJ76" s="28"/>
      <c r="KRK76" s="28"/>
      <c r="KRL76" s="28"/>
      <c r="KRM76" s="28"/>
      <c r="KRN76" s="28"/>
      <c r="KRO76" s="28"/>
      <c r="KRP76" s="28"/>
      <c r="KRQ76" s="28"/>
      <c r="KRR76" s="28"/>
      <c r="KRS76" s="28"/>
      <c r="KRT76" s="28"/>
      <c r="KRU76" s="28"/>
      <c r="KRV76" s="28"/>
      <c r="KRW76" s="28"/>
      <c r="KRX76" s="28"/>
      <c r="KRY76" s="28"/>
      <c r="KRZ76" s="28"/>
      <c r="KSA76" s="28"/>
      <c r="KSB76" s="28"/>
      <c r="KSC76" s="28"/>
      <c r="KSD76" s="28"/>
      <c r="KSE76" s="28"/>
      <c r="KSF76" s="28"/>
      <c r="KSG76" s="28"/>
      <c r="KSH76" s="28"/>
      <c r="KSI76" s="28"/>
      <c r="KSJ76" s="28"/>
      <c r="KSK76" s="28"/>
      <c r="KSL76" s="28"/>
      <c r="KSM76" s="28"/>
      <c r="KSN76" s="28"/>
      <c r="KSO76" s="28"/>
      <c r="KSP76" s="28"/>
      <c r="KSQ76" s="28"/>
      <c r="KSR76" s="28"/>
      <c r="KSS76" s="28"/>
      <c r="KST76" s="28"/>
      <c r="KSU76" s="28"/>
      <c r="KSV76" s="28"/>
      <c r="KSW76" s="28"/>
      <c r="KSX76" s="28"/>
      <c r="KSY76" s="28"/>
      <c r="KSZ76" s="28"/>
      <c r="KTA76" s="28"/>
      <c r="KTB76" s="28"/>
      <c r="KTC76" s="28"/>
      <c r="KTD76" s="28"/>
      <c r="KTE76" s="28"/>
      <c r="KTF76" s="28"/>
      <c r="KTG76" s="28"/>
      <c r="KTH76" s="28"/>
      <c r="KTI76" s="28"/>
      <c r="KTJ76" s="28"/>
      <c r="KTK76" s="28"/>
      <c r="KTL76" s="28"/>
      <c r="KTM76" s="28"/>
      <c r="KTN76" s="28"/>
      <c r="KTO76" s="28"/>
      <c r="KTP76" s="28"/>
      <c r="KTQ76" s="28"/>
      <c r="KTR76" s="28"/>
      <c r="KTS76" s="28"/>
      <c r="KTT76" s="28"/>
      <c r="KTU76" s="28"/>
      <c r="KTV76" s="28"/>
      <c r="KTW76" s="28"/>
      <c r="KTX76" s="28"/>
      <c r="KTY76" s="28"/>
      <c r="KTZ76" s="28"/>
      <c r="KUA76" s="28"/>
      <c r="KUB76" s="28"/>
      <c r="KUC76" s="28"/>
      <c r="KUD76" s="28"/>
      <c r="KUE76" s="28"/>
      <c r="KUF76" s="28"/>
      <c r="KUG76" s="28"/>
      <c r="KUH76" s="28"/>
      <c r="KUI76" s="28"/>
      <c r="KUJ76" s="28"/>
      <c r="KUK76" s="28"/>
      <c r="KUL76" s="28"/>
      <c r="KUM76" s="28"/>
      <c r="KUN76" s="28"/>
      <c r="KUO76" s="28"/>
      <c r="KUP76" s="28"/>
      <c r="KUQ76" s="28"/>
      <c r="KUR76" s="28"/>
      <c r="KUS76" s="28"/>
      <c r="KUT76" s="28"/>
      <c r="KUU76" s="28"/>
      <c r="KUV76" s="28"/>
      <c r="KUW76" s="28"/>
      <c r="KUX76" s="28"/>
      <c r="KUY76" s="28"/>
      <c r="KUZ76" s="28"/>
      <c r="KVA76" s="28"/>
      <c r="KVB76" s="28"/>
      <c r="KVC76" s="28"/>
      <c r="KVD76" s="28"/>
      <c r="KVE76" s="28"/>
      <c r="KVF76" s="28"/>
      <c r="KVG76" s="28"/>
      <c r="KVH76" s="28"/>
      <c r="KVI76" s="28"/>
      <c r="KVJ76" s="28"/>
      <c r="KVK76" s="28"/>
      <c r="KVL76" s="28"/>
      <c r="KVM76" s="28"/>
      <c r="KVN76" s="28"/>
      <c r="KVO76" s="28"/>
      <c r="KVP76" s="28"/>
      <c r="KVQ76" s="28"/>
      <c r="KVR76" s="28"/>
      <c r="KVS76" s="28"/>
      <c r="KVT76" s="28"/>
      <c r="KVU76" s="28"/>
      <c r="KVV76" s="28"/>
      <c r="KVW76" s="28"/>
      <c r="KVX76" s="28"/>
      <c r="KVY76" s="28"/>
      <c r="KVZ76" s="28"/>
      <c r="KWA76" s="28"/>
      <c r="KWB76" s="28"/>
      <c r="KWC76" s="28"/>
      <c r="KWD76" s="28"/>
      <c r="KWE76" s="28"/>
      <c r="KWF76" s="28"/>
      <c r="KWG76" s="28"/>
      <c r="KWH76" s="28"/>
      <c r="KWI76" s="28"/>
      <c r="KWJ76" s="28"/>
      <c r="KWK76" s="28"/>
      <c r="KWL76" s="28"/>
      <c r="KWM76" s="28"/>
      <c r="KWN76" s="28"/>
      <c r="KWO76" s="28"/>
      <c r="KWP76" s="28"/>
      <c r="KWQ76" s="28"/>
      <c r="KWR76" s="28"/>
      <c r="KWS76" s="28"/>
      <c r="KWT76" s="28"/>
      <c r="KWU76" s="28"/>
      <c r="KWV76" s="28"/>
      <c r="KWW76" s="28"/>
      <c r="KWX76" s="28"/>
      <c r="KWY76" s="28"/>
      <c r="KWZ76" s="28"/>
      <c r="KXA76" s="28"/>
      <c r="KXB76" s="28"/>
      <c r="KXC76" s="28"/>
      <c r="KXD76" s="28"/>
      <c r="KXE76" s="28"/>
      <c r="KXF76" s="28"/>
      <c r="KXG76" s="28"/>
      <c r="KXH76" s="28"/>
      <c r="KXI76" s="28"/>
      <c r="KXJ76" s="28"/>
      <c r="KXK76" s="28"/>
      <c r="KXL76" s="28"/>
      <c r="KXM76" s="28"/>
      <c r="KXN76" s="28"/>
      <c r="KXO76" s="28"/>
      <c r="KXP76" s="28"/>
      <c r="KXQ76" s="28"/>
      <c r="KXR76" s="28"/>
      <c r="KXS76" s="28"/>
      <c r="KXT76" s="28"/>
      <c r="KXU76" s="28"/>
      <c r="KXV76" s="28"/>
      <c r="KXW76" s="28"/>
      <c r="KXX76" s="28"/>
      <c r="KXY76" s="28"/>
      <c r="KXZ76" s="28"/>
      <c r="KYA76" s="28"/>
      <c r="KYB76" s="28"/>
      <c r="KYC76" s="28"/>
      <c r="KYD76" s="28"/>
      <c r="KYE76" s="28"/>
      <c r="KYF76" s="28"/>
      <c r="KYG76" s="28"/>
      <c r="KYH76" s="28"/>
      <c r="KYI76" s="28"/>
      <c r="KYJ76" s="28"/>
      <c r="KYK76" s="28"/>
      <c r="KYL76" s="28"/>
      <c r="KYM76" s="28"/>
      <c r="KYN76" s="28"/>
      <c r="KYO76" s="28"/>
      <c r="KYP76" s="28"/>
      <c r="KYQ76" s="28"/>
      <c r="KYR76" s="28"/>
      <c r="KYS76" s="28"/>
      <c r="KYT76" s="28"/>
      <c r="KYU76" s="28"/>
      <c r="KYV76" s="28"/>
      <c r="KYW76" s="28"/>
      <c r="KYX76" s="28"/>
      <c r="KYY76" s="28"/>
      <c r="KYZ76" s="28"/>
      <c r="KZA76" s="28"/>
      <c r="KZB76" s="28"/>
      <c r="KZC76" s="28"/>
      <c r="KZD76" s="28"/>
      <c r="KZE76" s="28"/>
      <c r="KZF76" s="28"/>
      <c r="KZG76" s="28"/>
      <c r="KZH76" s="28"/>
      <c r="KZI76" s="28"/>
      <c r="KZJ76" s="28"/>
      <c r="KZK76" s="28"/>
      <c r="KZL76" s="28"/>
      <c r="KZM76" s="28"/>
      <c r="KZN76" s="28"/>
      <c r="KZO76" s="28"/>
      <c r="KZP76" s="28"/>
      <c r="KZQ76" s="28"/>
      <c r="KZR76" s="28"/>
      <c r="KZS76" s="28"/>
      <c r="KZT76" s="28"/>
      <c r="KZU76" s="28"/>
      <c r="KZV76" s="28"/>
      <c r="KZW76" s="28"/>
      <c r="KZX76" s="28"/>
      <c r="KZY76" s="28"/>
      <c r="KZZ76" s="28"/>
      <c r="LAA76" s="28"/>
      <c r="LAB76" s="28"/>
      <c r="LAC76" s="28"/>
      <c r="LAD76" s="28"/>
      <c r="LAE76" s="28"/>
      <c r="LAF76" s="28"/>
      <c r="LAG76" s="28"/>
      <c r="LAH76" s="28"/>
      <c r="LAI76" s="28"/>
      <c r="LAJ76" s="28"/>
      <c r="LAK76" s="28"/>
      <c r="LAL76" s="28"/>
      <c r="LAM76" s="28"/>
      <c r="LAN76" s="28"/>
      <c r="LAO76" s="28"/>
      <c r="LAP76" s="28"/>
      <c r="LAQ76" s="28"/>
      <c r="LAR76" s="28"/>
      <c r="LAS76" s="28"/>
      <c r="LAT76" s="28"/>
      <c r="LAU76" s="28"/>
      <c r="LAV76" s="28"/>
      <c r="LAW76" s="28"/>
      <c r="LAX76" s="28"/>
      <c r="LAY76" s="28"/>
      <c r="LAZ76" s="28"/>
      <c r="LBA76" s="28"/>
      <c r="LBB76" s="28"/>
      <c r="LBC76" s="28"/>
      <c r="LBD76" s="28"/>
      <c r="LBE76" s="28"/>
      <c r="LBF76" s="28"/>
      <c r="LBG76" s="28"/>
      <c r="LBH76" s="28"/>
      <c r="LBI76" s="28"/>
      <c r="LBJ76" s="28"/>
      <c r="LBK76" s="28"/>
      <c r="LBL76" s="28"/>
      <c r="LBM76" s="28"/>
      <c r="LBN76" s="28"/>
      <c r="LBO76" s="28"/>
      <c r="LBP76" s="28"/>
      <c r="LBQ76" s="28"/>
      <c r="LBR76" s="28"/>
      <c r="LBS76" s="28"/>
      <c r="LBT76" s="28"/>
      <c r="LBU76" s="28"/>
      <c r="LBV76" s="28"/>
      <c r="LBW76" s="28"/>
      <c r="LBX76" s="28"/>
      <c r="LBY76" s="28"/>
      <c r="LBZ76" s="28"/>
      <c r="LCA76" s="28"/>
      <c r="LCB76" s="28"/>
      <c r="LCC76" s="28"/>
      <c r="LCD76" s="28"/>
      <c r="LCE76" s="28"/>
      <c r="LCF76" s="28"/>
      <c r="LCG76" s="28"/>
      <c r="LCH76" s="28"/>
      <c r="LCI76" s="28"/>
      <c r="LCJ76" s="28"/>
      <c r="LCK76" s="28"/>
      <c r="LCL76" s="28"/>
      <c r="LCM76" s="28"/>
      <c r="LCN76" s="28"/>
      <c r="LCO76" s="28"/>
      <c r="LCP76" s="28"/>
      <c r="LCQ76" s="28"/>
      <c r="LCR76" s="28"/>
      <c r="LCS76" s="28"/>
      <c r="LCT76" s="28"/>
      <c r="LCU76" s="28"/>
      <c r="LCV76" s="28"/>
      <c r="LCW76" s="28"/>
      <c r="LCX76" s="28"/>
      <c r="LCY76" s="28"/>
      <c r="LCZ76" s="28"/>
      <c r="LDA76" s="28"/>
      <c r="LDB76" s="28"/>
      <c r="LDC76" s="28"/>
      <c r="LDD76" s="28"/>
      <c r="LDE76" s="28"/>
      <c r="LDF76" s="28"/>
      <c r="LDG76" s="28"/>
      <c r="LDH76" s="28"/>
      <c r="LDI76" s="28"/>
      <c r="LDJ76" s="28"/>
      <c r="LDK76" s="28"/>
      <c r="LDL76" s="28"/>
      <c r="LDM76" s="28"/>
      <c r="LDN76" s="28"/>
      <c r="LDO76" s="28"/>
      <c r="LDP76" s="28"/>
      <c r="LDQ76" s="28"/>
      <c r="LDR76" s="28"/>
      <c r="LDS76" s="28"/>
      <c r="LDT76" s="28"/>
      <c r="LDU76" s="28"/>
      <c r="LDV76" s="28"/>
      <c r="LDW76" s="28"/>
      <c r="LDX76" s="28"/>
      <c r="LDY76" s="28"/>
      <c r="LDZ76" s="28"/>
      <c r="LEA76" s="28"/>
      <c r="LEB76" s="28"/>
      <c r="LEC76" s="28"/>
      <c r="LED76" s="28"/>
      <c r="LEE76" s="28"/>
      <c r="LEF76" s="28"/>
      <c r="LEG76" s="28"/>
      <c r="LEH76" s="28"/>
      <c r="LEI76" s="28"/>
      <c r="LEJ76" s="28"/>
      <c r="LEK76" s="28"/>
      <c r="LEL76" s="28"/>
      <c r="LEM76" s="28"/>
      <c r="LEN76" s="28"/>
      <c r="LEO76" s="28"/>
      <c r="LEP76" s="28"/>
      <c r="LEQ76" s="28"/>
      <c r="LER76" s="28"/>
      <c r="LES76" s="28"/>
      <c r="LET76" s="28"/>
      <c r="LEU76" s="28"/>
      <c r="LEV76" s="28"/>
      <c r="LEW76" s="28"/>
      <c r="LEX76" s="28"/>
      <c r="LEY76" s="28"/>
      <c r="LEZ76" s="28"/>
      <c r="LFA76" s="28"/>
      <c r="LFB76" s="28"/>
      <c r="LFC76" s="28"/>
      <c r="LFD76" s="28"/>
      <c r="LFE76" s="28"/>
      <c r="LFF76" s="28"/>
      <c r="LFG76" s="28"/>
      <c r="LFH76" s="28"/>
      <c r="LFI76" s="28"/>
      <c r="LFJ76" s="28"/>
      <c r="LFK76" s="28"/>
      <c r="LFL76" s="28"/>
      <c r="LFM76" s="28"/>
      <c r="LFN76" s="28"/>
      <c r="LFO76" s="28"/>
      <c r="LFP76" s="28"/>
      <c r="LFQ76" s="28"/>
      <c r="LFR76" s="28"/>
      <c r="LFS76" s="28"/>
      <c r="LFT76" s="28"/>
      <c r="LFU76" s="28"/>
      <c r="LFV76" s="28"/>
      <c r="LFW76" s="28"/>
      <c r="LFX76" s="28"/>
      <c r="LFY76" s="28"/>
      <c r="LFZ76" s="28"/>
      <c r="LGA76" s="28"/>
      <c r="LGB76" s="28"/>
      <c r="LGC76" s="28"/>
      <c r="LGD76" s="28"/>
      <c r="LGE76" s="28"/>
      <c r="LGF76" s="28"/>
      <c r="LGG76" s="28"/>
      <c r="LGH76" s="28"/>
      <c r="LGI76" s="28"/>
      <c r="LGJ76" s="28"/>
      <c r="LGK76" s="28"/>
      <c r="LGL76" s="28"/>
      <c r="LGM76" s="28"/>
      <c r="LGN76" s="28"/>
      <c r="LGO76" s="28"/>
      <c r="LGP76" s="28"/>
      <c r="LGQ76" s="28"/>
      <c r="LGR76" s="28"/>
      <c r="LGS76" s="28"/>
      <c r="LGT76" s="28"/>
      <c r="LGU76" s="28"/>
      <c r="LGV76" s="28"/>
      <c r="LGW76" s="28"/>
      <c r="LGX76" s="28"/>
      <c r="LGY76" s="28"/>
      <c r="LGZ76" s="28"/>
      <c r="LHA76" s="28"/>
      <c r="LHB76" s="28"/>
      <c r="LHC76" s="28"/>
      <c r="LHD76" s="28"/>
      <c r="LHE76" s="28"/>
      <c r="LHF76" s="28"/>
      <c r="LHG76" s="28"/>
      <c r="LHH76" s="28"/>
      <c r="LHI76" s="28"/>
      <c r="LHJ76" s="28"/>
      <c r="LHK76" s="28"/>
      <c r="LHL76" s="28"/>
      <c r="LHM76" s="28"/>
      <c r="LHN76" s="28"/>
      <c r="LHO76" s="28"/>
      <c r="LHP76" s="28"/>
      <c r="LHQ76" s="28"/>
      <c r="LHR76" s="28"/>
      <c r="LHS76" s="28"/>
      <c r="LHT76" s="28"/>
      <c r="LHU76" s="28"/>
      <c r="LHV76" s="28"/>
      <c r="LHW76" s="28"/>
      <c r="LHX76" s="28"/>
      <c r="LHY76" s="28"/>
      <c r="LHZ76" s="28"/>
      <c r="LIA76" s="28"/>
      <c r="LIB76" s="28"/>
      <c r="LIC76" s="28"/>
      <c r="LID76" s="28"/>
      <c r="LIE76" s="28"/>
      <c r="LIF76" s="28"/>
      <c r="LIG76" s="28"/>
      <c r="LIH76" s="28"/>
      <c r="LII76" s="28"/>
      <c r="LIJ76" s="28"/>
      <c r="LIK76" s="28"/>
      <c r="LIL76" s="28"/>
      <c r="LIM76" s="28"/>
      <c r="LIN76" s="28"/>
      <c r="LIO76" s="28"/>
      <c r="LIP76" s="28"/>
      <c r="LIQ76" s="28"/>
      <c r="LIR76" s="28"/>
      <c r="LIS76" s="28"/>
      <c r="LIT76" s="28"/>
      <c r="LIU76" s="28"/>
      <c r="LIV76" s="28"/>
      <c r="LIW76" s="28"/>
      <c r="LIX76" s="28"/>
      <c r="LIY76" s="28"/>
      <c r="LIZ76" s="28"/>
      <c r="LJA76" s="28"/>
      <c r="LJB76" s="28"/>
      <c r="LJC76" s="28"/>
      <c r="LJD76" s="28"/>
      <c r="LJE76" s="28"/>
      <c r="LJF76" s="28"/>
      <c r="LJG76" s="28"/>
      <c r="LJH76" s="28"/>
      <c r="LJI76" s="28"/>
      <c r="LJJ76" s="28"/>
      <c r="LJK76" s="28"/>
      <c r="LJL76" s="28"/>
      <c r="LJM76" s="28"/>
      <c r="LJN76" s="28"/>
      <c r="LJO76" s="28"/>
      <c r="LJP76" s="28"/>
      <c r="LJQ76" s="28"/>
      <c r="LJR76" s="28"/>
      <c r="LJS76" s="28"/>
      <c r="LJT76" s="28"/>
      <c r="LJU76" s="28"/>
      <c r="LJV76" s="28"/>
      <c r="LJW76" s="28"/>
      <c r="LJX76" s="28"/>
      <c r="LJY76" s="28"/>
      <c r="LJZ76" s="28"/>
      <c r="LKA76" s="28"/>
      <c r="LKB76" s="28"/>
      <c r="LKC76" s="28"/>
      <c r="LKD76" s="28"/>
      <c r="LKE76" s="28"/>
      <c r="LKF76" s="28"/>
      <c r="LKG76" s="28"/>
      <c r="LKH76" s="28"/>
      <c r="LKI76" s="28"/>
      <c r="LKJ76" s="28"/>
      <c r="LKK76" s="28"/>
      <c r="LKL76" s="28"/>
      <c r="LKM76" s="28"/>
      <c r="LKN76" s="28"/>
      <c r="LKO76" s="28"/>
      <c r="LKP76" s="28"/>
      <c r="LKQ76" s="28"/>
      <c r="LKR76" s="28"/>
      <c r="LKS76" s="28"/>
      <c r="LKT76" s="28"/>
      <c r="LKU76" s="28"/>
      <c r="LKV76" s="28"/>
      <c r="LKW76" s="28"/>
      <c r="LKX76" s="28"/>
      <c r="LKY76" s="28"/>
      <c r="LKZ76" s="28"/>
      <c r="LLA76" s="28"/>
      <c r="LLB76" s="28"/>
      <c r="LLC76" s="28"/>
      <c r="LLD76" s="28"/>
      <c r="LLE76" s="28"/>
      <c r="LLF76" s="28"/>
      <c r="LLG76" s="28"/>
      <c r="LLH76" s="28"/>
      <c r="LLI76" s="28"/>
      <c r="LLJ76" s="28"/>
      <c r="LLK76" s="28"/>
      <c r="LLL76" s="28"/>
      <c r="LLM76" s="28"/>
      <c r="LLN76" s="28"/>
      <c r="LLO76" s="28"/>
      <c r="LLP76" s="28"/>
      <c r="LLQ76" s="28"/>
      <c r="LLR76" s="28"/>
      <c r="LLS76" s="28"/>
      <c r="LLT76" s="28"/>
      <c r="LLU76" s="28"/>
      <c r="LLV76" s="28"/>
      <c r="LLW76" s="28"/>
      <c r="LLX76" s="28"/>
      <c r="LLY76" s="28"/>
      <c r="LLZ76" s="28"/>
      <c r="LMA76" s="28"/>
      <c r="LMB76" s="28"/>
      <c r="LMC76" s="28"/>
      <c r="LMD76" s="28"/>
      <c r="LME76" s="28"/>
      <c r="LMF76" s="28"/>
      <c r="LMG76" s="28"/>
      <c r="LMH76" s="28"/>
      <c r="LMI76" s="28"/>
      <c r="LMJ76" s="28"/>
      <c r="LMK76" s="28"/>
      <c r="LML76" s="28"/>
      <c r="LMM76" s="28"/>
      <c r="LMN76" s="28"/>
      <c r="LMO76" s="28"/>
      <c r="LMP76" s="28"/>
      <c r="LMQ76" s="28"/>
      <c r="LMR76" s="28"/>
      <c r="LMS76" s="28"/>
      <c r="LMT76" s="28"/>
      <c r="LMU76" s="28"/>
      <c r="LMV76" s="28"/>
      <c r="LMW76" s="28"/>
      <c r="LMX76" s="28"/>
      <c r="LMY76" s="28"/>
      <c r="LMZ76" s="28"/>
      <c r="LNA76" s="28"/>
      <c r="LNB76" s="28"/>
      <c r="LNC76" s="28"/>
      <c r="LND76" s="28"/>
      <c r="LNE76" s="28"/>
      <c r="LNF76" s="28"/>
      <c r="LNG76" s="28"/>
      <c r="LNH76" s="28"/>
      <c r="LNI76" s="28"/>
      <c r="LNJ76" s="28"/>
      <c r="LNK76" s="28"/>
      <c r="LNL76" s="28"/>
      <c r="LNM76" s="28"/>
      <c r="LNN76" s="28"/>
      <c r="LNO76" s="28"/>
      <c r="LNP76" s="28"/>
      <c r="LNQ76" s="28"/>
      <c r="LNR76" s="28"/>
      <c r="LNS76" s="28"/>
      <c r="LNT76" s="28"/>
      <c r="LNU76" s="28"/>
      <c r="LNV76" s="28"/>
      <c r="LNW76" s="28"/>
      <c r="LNX76" s="28"/>
      <c r="LNY76" s="28"/>
      <c r="LNZ76" s="28"/>
      <c r="LOA76" s="28"/>
      <c r="LOB76" s="28"/>
      <c r="LOC76" s="28"/>
      <c r="LOD76" s="28"/>
      <c r="LOE76" s="28"/>
      <c r="LOF76" s="28"/>
      <c r="LOG76" s="28"/>
      <c r="LOH76" s="28"/>
      <c r="LOI76" s="28"/>
      <c r="LOJ76" s="28"/>
      <c r="LOK76" s="28"/>
      <c r="LOL76" s="28"/>
      <c r="LOM76" s="28"/>
      <c r="LON76" s="28"/>
      <c r="LOO76" s="28"/>
      <c r="LOP76" s="28"/>
      <c r="LOQ76" s="28"/>
      <c r="LOR76" s="28"/>
      <c r="LOS76" s="28"/>
      <c r="LOT76" s="28"/>
      <c r="LOU76" s="28"/>
      <c r="LOV76" s="28"/>
      <c r="LOW76" s="28"/>
      <c r="LOX76" s="28"/>
      <c r="LOY76" s="28"/>
      <c r="LOZ76" s="28"/>
      <c r="LPA76" s="28"/>
      <c r="LPB76" s="28"/>
      <c r="LPC76" s="28"/>
      <c r="LPD76" s="28"/>
      <c r="LPE76" s="28"/>
      <c r="LPF76" s="28"/>
      <c r="LPG76" s="28"/>
      <c r="LPH76" s="28"/>
      <c r="LPI76" s="28"/>
      <c r="LPJ76" s="28"/>
      <c r="LPK76" s="28"/>
      <c r="LPL76" s="28"/>
      <c r="LPM76" s="28"/>
      <c r="LPN76" s="28"/>
      <c r="LPO76" s="28"/>
      <c r="LPP76" s="28"/>
      <c r="LPQ76" s="28"/>
      <c r="LPR76" s="28"/>
      <c r="LPS76" s="28"/>
      <c r="LPT76" s="28"/>
      <c r="LPU76" s="28"/>
      <c r="LPV76" s="28"/>
      <c r="LPW76" s="28"/>
      <c r="LPX76" s="28"/>
      <c r="LPY76" s="28"/>
      <c r="LPZ76" s="28"/>
      <c r="LQA76" s="28"/>
      <c r="LQB76" s="28"/>
      <c r="LQC76" s="28"/>
      <c r="LQD76" s="28"/>
      <c r="LQE76" s="28"/>
      <c r="LQF76" s="28"/>
      <c r="LQG76" s="28"/>
      <c r="LQH76" s="28"/>
      <c r="LQI76" s="28"/>
      <c r="LQJ76" s="28"/>
      <c r="LQK76" s="28"/>
      <c r="LQL76" s="28"/>
      <c r="LQM76" s="28"/>
      <c r="LQN76" s="28"/>
      <c r="LQO76" s="28"/>
      <c r="LQP76" s="28"/>
      <c r="LQQ76" s="28"/>
      <c r="LQR76" s="28"/>
      <c r="LQS76" s="28"/>
      <c r="LQT76" s="28"/>
      <c r="LQU76" s="28"/>
      <c r="LQV76" s="28"/>
      <c r="LQW76" s="28"/>
      <c r="LQX76" s="28"/>
      <c r="LQY76" s="28"/>
      <c r="LQZ76" s="28"/>
      <c r="LRA76" s="28"/>
      <c r="LRB76" s="28"/>
      <c r="LRC76" s="28"/>
      <c r="LRD76" s="28"/>
      <c r="LRE76" s="28"/>
      <c r="LRF76" s="28"/>
      <c r="LRG76" s="28"/>
      <c r="LRH76" s="28"/>
      <c r="LRI76" s="28"/>
      <c r="LRJ76" s="28"/>
      <c r="LRK76" s="28"/>
      <c r="LRL76" s="28"/>
      <c r="LRM76" s="28"/>
      <c r="LRN76" s="28"/>
      <c r="LRO76" s="28"/>
      <c r="LRP76" s="28"/>
      <c r="LRQ76" s="28"/>
      <c r="LRR76" s="28"/>
      <c r="LRS76" s="28"/>
      <c r="LRT76" s="28"/>
      <c r="LRU76" s="28"/>
      <c r="LRV76" s="28"/>
      <c r="LRW76" s="28"/>
      <c r="LRX76" s="28"/>
      <c r="LRY76" s="28"/>
      <c r="LRZ76" s="28"/>
      <c r="LSA76" s="28"/>
      <c r="LSB76" s="28"/>
      <c r="LSC76" s="28"/>
      <c r="LSD76" s="28"/>
      <c r="LSE76" s="28"/>
      <c r="LSF76" s="28"/>
      <c r="LSG76" s="28"/>
      <c r="LSH76" s="28"/>
      <c r="LSI76" s="28"/>
      <c r="LSJ76" s="28"/>
      <c r="LSK76" s="28"/>
      <c r="LSL76" s="28"/>
      <c r="LSM76" s="28"/>
      <c r="LSN76" s="28"/>
      <c r="LSO76" s="28"/>
      <c r="LSP76" s="28"/>
      <c r="LSQ76" s="28"/>
      <c r="LSR76" s="28"/>
      <c r="LSS76" s="28"/>
      <c r="LST76" s="28"/>
      <c r="LSU76" s="28"/>
      <c r="LSV76" s="28"/>
      <c r="LSW76" s="28"/>
      <c r="LSX76" s="28"/>
      <c r="LSY76" s="28"/>
      <c r="LSZ76" s="28"/>
      <c r="LTA76" s="28"/>
      <c r="LTB76" s="28"/>
      <c r="LTC76" s="28"/>
      <c r="LTD76" s="28"/>
      <c r="LTE76" s="28"/>
      <c r="LTF76" s="28"/>
      <c r="LTG76" s="28"/>
      <c r="LTH76" s="28"/>
      <c r="LTI76" s="28"/>
      <c r="LTJ76" s="28"/>
      <c r="LTK76" s="28"/>
      <c r="LTL76" s="28"/>
      <c r="LTM76" s="28"/>
      <c r="LTN76" s="28"/>
      <c r="LTO76" s="28"/>
      <c r="LTP76" s="28"/>
      <c r="LTQ76" s="28"/>
      <c r="LTR76" s="28"/>
      <c r="LTS76" s="28"/>
      <c r="LTT76" s="28"/>
      <c r="LTU76" s="28"/>
      <c r="LTV76" s="28"/>
      <c r="LTW76" s="28"/>
      <c r="LTX76" s="28"/>
      <c r="LTY76" s="28"/>
      <c r="LTZ76" s="28"/>
      <c r="LUA76" s="28"/>
      <c r="LUB76" s="28"/>
      <c r="LUC76" s="28"/>
      <c r="LUD76" s="28"/>
      <c r="LUE76" s="28"/>
      <c r="LUF76" s="28"/>
      <c r="LUG76" s="28"/>
      <c r="LUH76" s="28"/>
      <c r="LUI76" s="28"/>
      <c r="LUJ76" s="28"/>
      <c r="LUK76" s="28"/>
      <c r="LUL76" s="28"/>
      <c r="LUM76" s="28"/>
      <c r="LUN76" s="28"/>
      <c r="LUO76" s="28"/>
      <c r="LUP76" s="28"/>
      <c r="LUQ76" s="28"/>
      <c r="LUR76" s="28"/>
      <c r="LUS76" s="28"/>
      <c r="LUT76" s="28"/>
      <c r="LUU76" s="28"/>
      <c r="LUV76" s="28"/>
      <c r="LUW76" s="28"/>
      <c r="LUX76" s="28"/>
      <c r="LUY76" s="28"/>
      <c r="LUZ76" s="28"/>
      <c r="LVA76" s="28"/>
      <c r="LVB76" s="28"/>
      <c r="LVC76" s="28"/>
      <c r="LVD76" s="28"/>
      <c r="LVE76" s="28"/>
      <c r="LVF76" s="28"/>
      <c r="LVG76" s="28"/>
      <c r="LVH76" s="28"/>
      <c r="LVI76" s="28"/>
      <c r="LVJ76" s="28"/>
      <c r="LVK76" s="28"/>
      <c r="LVL76" s="28"/>
      <c r="LVM76" s="28"/>
      <c r="LVN76" s="28"/>
      <c r="LVO76" s="28"/>
      <c r="LVP76" s="28"/>
      <c r="LVQ76" s="28"/>
      <c r="LVR76" s="28"/>
      <c r="LVS76" s="28"/>
      <c r="LVT76" s="28"/>
      <c r="LVU76" s="28"/>
      <c r="LVV76" s="28"/>
      <c r="LVW76" s="28"/>
      <c r="LVX76" s="28"/>
      <c r="LVY76" s="28"/>
      <c r="LVZ76" s="28"/>
      <c r="LWA76" s="28"/>
      <c r="LWB76" s="28"/>
      <c r="LWC76" s="28"/>
      <c r="LWD76" s="28"/>
      <c r="LWE76" s="28"/>
      <c r="LWF76" s="28"/>
      <c r="LWG76" s="28"/>
      <c r="LWH76" s="28"/>
      <c r="LWI76" s="28"/>
      <c r="LWJ76" s="28"/>
      <c r="LWK76" s="28"/>
      <c r="LWL76" s="28"/>
      <c r="LWM76" s="28"/>
      <c r="LWN76" s="28"/>
      <c r="LWO76" s="28"/>
      <c r="LWP76" s="28"/>
      <c r="LWQ76" s="28"/>
      <c r="LWR76" s="28"/>
      <c r="LWS76" s="28"/>
      <c r="LWT76" s="28"/>
      <c r="LWU76" s="28"/>
      <c r="LWV76" s="28"/>
      <c r="LWW76" s="28"/>
      <c r="LWX76" s="28"/>
      <c r="LWY76" s="28"/>
      <c r="LWZ76" s="28"/>
      <c r="LXA76" s="28"/>
      <c r="LXB76" s="28"/>
      <c r="LXC76" s="28"/>
      <c r="LXD76" s="28"/>
      <c r="LXE76" s="28"/>
      <c r="LXF76" s="28"/>
      <c r="LXG76" s="28"/>
      <c r="LXH76" s="28"/>
      <c r="LXI76" s="28"/>
      <c r="LXJ76" s="28"/>
      <c r="LXK76" s="28"/>
      <c r="LXL76" s="28"/>
      <c r="LXM76" s="28"/>
      <c r="LXN76" s="28"/>
      <c r="LXO76" s="28"/>
      <c r="LXP76" s="28"/>
      <c r="LXQ76" s="28"/>
      <c r="LXR76" s="28"/>
      <c r="LXS76" s="28"/>
      <c r="LXT76" s="28"/>
      <c r="LXU76" s="28"/>
      <c r="LXV76" s="28"/>
      <c r="LXW76" s="28"/>
      <c r="LXX76" s="28"/>
      <c r="LXY76" s="28"/>
      <c r="LXZ76" s="28"/>
      <c r="LYA76" s="28"/>
      <c r="LYB76" s="28"/>
      <c r="LYC76" s="28"/>
      <c r="LYD76" s="28"/>
      <c r="LYE76" s="28"/>
      <c r="LYF76" s="28"/>
      <c r="LYG76" s="28"/>
      <c r="LYH76" s="28"/>
      <c r="LYI76" s="28"/>
      <c r="LYJ76" s="28"/>
      <c r="LYK76" s="28"/>
      <c r="LYL76" s="28"/>
      <c r="LYM76" s="28"/>
      <c r="LYN76" s="28"/>
      <c r="LYO76" s="28"/>
      <c r="LYP76" s="28"/>
      <c r="LYQ76" s="28"/>
      <c r="LYR76" s="28"/>
      <c r="LYS76" s="28"/>
      <c r="LYT76" s="28"/>
      <c r="LYU76" s="28"/>
      <c r="LYV76" s="28"/>
      <c r="LYW76" s="28"/>
      <c r="LYX76" s="28"/>
      <c r="LYY76" s="28"/>
      <c r="LYZ76" s="28"/>
      <c r="LZA76" s="28"/>
      <c r="LZB76" s="28"/>
      <c r="LZC76" s="28"/>
      <c r="LZD76" s="28"/>
      <c r="LZE76" s="28"/>
      <c r="LZF76" s="28"/>
      <c r="LZG76" s="28"/>
      <c r="LZH76" s="28"/>
      <c r="LZI76" s="28"/>
      <c r="LZJ76" s="28"/>
      <c r="LZK76" s="28"/>
      <c r="LZL76" s="28"/>
      <c r="LZM76" s="28"/>
      <c r="LZN76" s="28"/>
      <c r="LZO76" s="28"/>
      <c r="LZP76" s="28"/>
      <c r="LZQ76" s="28"/>
      <c r="LZR76" s="28"/>
      <c r="LZS76" s="28"/>
      <c r="LZT76" s="28"/>
      <c r="LZU76" s="28"/>
      <c r="LZV76" s="28"/>
      <c r="LZW76" s="28"/>
      <c r="LZX76" s="28"/>
      <c r="LZY76" s="28"/>
      <c r="LZZ76" s="28"/>
      <c r="MAA76" s="28"/>
      <c r="MAB76" s="28"/>
      <c r="MAC76" s="28"/>
      <c r="MAD76" s="28"/>
      <c r="MAE76" s="28"/>
      <c r="MAF76" s="28"/>
      <c r="MAG76" s="28"/>
      <c r="MAH76" s="28"/>
      <c r="MAI76" s="28"/>
      <c r="MAJ76" s="28"/>
      <c r="MAK76" s="28"/>
      <c r="MAL76" s="28"/>
      <c r="MAM76" s="28"/>
      <c r="MAN76" s="28"/>
      <c r="MAO76" s="28"/>
      <c r="MAP76" s="28"/>
      <c r="MAQ76" s="28"/>
      <c r="MAR76" s="28"/>
      <c r="MAS76" s="28"/>
      <c r="MAT76" s="28"/>
      <c r="MAU76" s="28"/>
      <c r="MAV76" s="28"/>
      <c r="MAW76" s="28"/>
      <c r="MAX76" s="28"/>
      <c r="MAY76" s="28"/>
      <c r="MAZ76" s="28"/>
      <c r="MBA76" s="28"/>
      <c r="MBB76" s="28"/>
      <c r="MBC76" s="28"/>
      <c r="MBD76" s="28"/>
      <c r="MBE76" s="28"/>
      <c r="MBF76" s="28"/>
      <c r="MBG76" s="28"/>
      <c r="MBH76" s="28"/>
      <c r="MBI76" s="28"/>
      <c r="MBJ76" s="28"/>
      <c r="MBK76" s="28"/>
      <c r="MBL76" s="28"/>
      <c r="MBM76" s="28"/>
      <c r="MBN76" s="28"/>
      <c r="MBO76" s="28"/>
      <c r="MBP76" s="28"/>
      <c r="MBQ76" s="28"/>
      <c r="MBR76" s="28"/>
      <c r="MBS76" s="28"/>
      <c r="MBT76" s="28"/>
      <c r="MBU76" s="28"/>
      <c r="MBV76" s="28"/>
      <c r="MBW76" s="28"/>
      <c r="MBX76" s="28"/>
      <c r="MBY76" s="28"/>
      <c r="MBZ76" s="28"/>
      <c r="MCA76" s="28"/>
      <c r="MCB76" s="28"/>
      <c r="MCC76" s="28"/>
      <c r="MCD76" s="28"/>
      <c r="MCE76" s="28"/>
      <c r="MCF76" s="28"/>
      <c r="MCG76" s="28"/>
      <c r="MCH76" s="28"/>
      <c r="MCI76" s="28"/>
      <c r="MCJ76" s="28"/>
      <c r="MCK76" s="28"/>
      <c r="MCL76" s="28"/>
      <c r="MCM76" s="28"/>
      <c r="MCN76" s="28"/>
      <c r="MCO76" s="28"/>
      <c r="MCP76" s="28"/>
      <c r="MCQ76" s="28"/>
      <c r="MCR76" s="28"/>
      <c r="MCS76" s="28"/>
      <c r="MCT76" s="28"/>
      <c r="MCU76" s="28"/>
      <c r="MCV76" s="28"/>
      <c r="MCW76" s="28"/>
      <c r="MCX76" s="28"/>
      <c r="MCY76" s="28"/>
      <c r="MCZ76" s="28"/>
      <c r="MDA76" s="28"/>
      <c r="MDB76" s="28"/>
      <c r="MDC76" s="28"/>
      <c r="MDD76" s="28"/>
      <c r="MDE76" s="28"/>
      <c r="MDF76" s="28"/>
      <c r="MDG76" s="28"/>
      <c r="MDH76" s="28"/>
      <c r="MDI76" s="28"/>
      <c r="MDJ76" s="28"/>
      <c r="MDK76" s="28"/>
      <c r="MDL76" s="28"/>
      <c r="MDM76" s="28"/>
      <c r="MDN76" s="28"/>
      <c r="MDO76" s="28"/>
      <c r="MDP76" s="28"/>
      <c r="MDQ76" s="28"/>
      <c r="MDR76" s="28"/>
      <c r="MDS76" s="28"/>
      <c r="MDT76" s="28"/>
      <c r="MDU76" s="28"/>
      <c r="MDV76" s="28"/>
      <c r="MDW76" s="28"/>
      <c r="MDX76" s="28"/>
      <c r="MDY76" s="28"/>
      <c r="MDZ76" s="28"/>
      <c r="MEA76" s="28"/>
      <c r="MEB76" s="28"/>
      <c r="MEC76" s="28"/>
      <c r="MED76" s="28"/>
      <c r="MEE76" s="28"/>
      <c r="MEF76" s="28"/>
      <c r="MEG76" s="28"/>
      <c r="MEH76" s="28"/>
      <c r="MEI76" s="28"/>
      <c r="MEJ76" s="28"/>
      <c r="MEK76" s="28"/>
      <c r="MEL76" s="28"/>
      <c r="MEM76" s="28"/>
      <c r="MEN76" s="28"/>
      <c r="MEO76" s="28"/>
      <c r="MEP76" s="28"/>
      <c r="MEQ76" s="28"/>
      <c r="MER76" s="28"/>
      <c r="MES76" s="28"/>
      <c r="MET76" s="28"/>
      <c r="MEU76" s="28"/>
      <c r="MEV76" s="28"/>
      <c r="MEW76" s="28"/>
      <c r="MEX76" s="28"/>
      <c r="MEY76" s="28"/>
      <c r="MEZ76" s="28"/>
      <c r="MFA76" s="28"/>
      <c r="MFB76" s="28"/>
      <c r="MFC76" s="28"/>
      <c r="MFD76" s="28"/>
      <c r="MFE76" s="28"/>
      <c r="MFF76" s="28"/>
      <c r="MFG76" s="28"/>
      <c r="MFH76" s="28"/>
      <c r="MFI76" s="28"/>
      <c r="MFJ76" s="28"/>
      <c r="MFK76" s="28"/>
      <c r="MFL76" s="28"/>
      <c r="MFM76" s="28"/>
      <c r="MFN76" s="28"/>
      <c r="MFO76" s="28"/>
      <c r="MFP76" s="28"/>
      <c r="MFQ76" s="28"/>
      <c r="MFR76" s="28"/>
      <c r="MFS76" s="28"/>
      <c r="MFT76" s="28"/>
      <c r="MFU76" s="28"/>
      <c r="MFV76" s="28"/>
      <c r="MFW76" s="28"/>
      <c r="MFX76" s="28"/>
      <c r="MFY76" s="28"/>
      <c r="MFZ76" s="28"/>
      <c r="MGA76" s="28"/>
      <c r="MGB76" s="28"/>
      <c r="MGC76" s="28"/>
      <c r="MGD76" s="28"/>
      <c r="MGE76" s="28"/>
      <c r="MGF76" s="28"/>
      <c r="MGG76" s="28"/>
      <c r="MGH76" s="28"/>
      <c r="MGI76" s="28"/>
      <c r="MGJ76" s="28"/>
      <c r="MGK76" s="28"/>
      <c r="MGL76" s="28"/>
      <c r="MGM76" s="28"/>
      <c r="MGN76" s="28"/>
      <c r="MGO76" s="28"/>
      <c r="MGP76" s="28"/>
      <c r="MGQ76" s="28"/>
      <c r="MGR76" s="28"/>
      <c r="MGS76" s="28"/>
      <c r="MGT76" s="28"/>
      <c r="MGU76" s="28"/>
      <c r="MGV76" s="28"/>
      <c r="MGW76" s="28"/>
      <c r="MGX76" s="28"/>
      <c r="MGY76" s="28"/>
      <c r="MGZ76" s="28"/>
      <c r="MHA76" s="28"/>
      <c r="MHB76" s="28"/>
      <c r="MHC76" s="28"/>
      <c r="MHD76" s="28"/>
      <c r="MHE76" s="28"/>
      <c r="MHF76" s="28"/>
      <c r="MHG76" s="28"/>
      <c r="MHH76" s="28"/>
      <c r="MHI76" s="28"/>
      <c r="MHJ76" s="28"/>
      <c r="MHK76" s="28"/>
      <c r="MHL76" s="28"/>
      <c r="MHM76" s="28"/>
      <c r="MHN76" s="28"/>
      <c r="MHO76" s="28"/>
      <c r="MHP76" s="28"/>
      <c r="MHQ76" s="28"/>
      <c r="MHR76" s="28"/>
      <c r="MHS76" s="28"/>
      <c r="MHT76" s="28"/>
      <c r="MHU76" s="28"/>
      <c r="MHV76" s="28"/>
      <c r="MHW76" s="28"/>
      <c r="MHX76" s="28"/>
      <c r="MHY76" s="28"/>
      <c r="MHZ76" s="28"/>
      <c r="MIA76" s="28"/>
      <c r="MIB76" s="28"/>
      <c r="MIC76" s="28"/>
      <c r="MID76" s="28"/>
      <c r="MIE76" s="28"/>
      <c r="MIF76" s="28"/>
      <c r="MIG76" s="28"/>
      <c r="MIH76" s="28"/>
      <c r="MII76" s="28"/>
      <c r="MIJ76" s="28"/>
      <c r="MIK76" s="28"/>
      <c r="MIL76" s="28"/>
      <c r="MIM76" s="28"/>
      <c r="MIN76" s="28"/>
      <c r="MIO76" s="28"/>
      <c r="MIP76" s="28"/>
      <c r="MIQ76" s="28"/>
      <c r="MIR76" s="28"/>
      <c r="MIS76" s="28"/>
      <c r="MIT76" s="28"/>
      <c r="MIU76" s="28"/>
      <c r="MIV76" s="28"/>
      <c r="MIW76" s="28"/>
      <c r="MIX76" s="28"/>
      <c r="MIY76" s="28"/>
      <c r="MIZ76" s="28"/>
      <c r="MJA76" s="28"/>
      <c r="MJB76" s="28"/>
      <c r="MJC76" s="28"/>
      <c r="MJD76" s="28"/>
      <c r="MJE76" s="28"/>
      <c r="MJF76" s="28"/>
      <c r="MJG76" s="28"/>
      <c r="MJH76" s="28"/>
      <c r="MJI76" s="28"/>
      <c r="MJJ76" s="28"/>
      <c r="MJK76" s="28"/>
      <c r="MJL76" s="28"/>
      <c r="MJM76" s="28"/>
      <c r="MJN76" s="28"/>
      <c r="MJO76" s="28"/>
      <c r="MJP76" s="28"/>
      <c r="MJQ76" s="28"/>
      <c r="MJR76" s="28"/>
      <c r="MJS76" s="28"/>
      <c r="MJT76" s="28"/>
      <c r="MJU76" s="28"/>
      <c r="MJV76" s="28"/>
      <c r="MJW76" s="28"/>
      <c r="MJX76" s="28"/>
      <c r="MJY76" s="28"/>
      <c r="MJZ76" s="28"/>
      <c r="MKA76" s="28"/>
      <c r="MKB76" s="28"/>
      <c r="MKC76" s="28"/>
      <c r="MKD76" s="28"/>
      <c r="MKE76" s="28"/>
      <c r="MKF76" s="28"/>
      <c r="MKG76" s="28"/>
      <c r="MKH76" s="28"/>
      <c r="MKI76" s="28"/>
      <c r="MKJ76" s="28"/>
      <c r="MKK76" s="28"/>
      <c r="MKL76" s="28"/>
      <c r="MKM76" s="28"/>
      <c r="MKN76" s="28"/>
      <c r="MKO76" s="28"/>
      <c r="MKP76" s="28"/>
      <c r="MKQ76" s="28"/>
      <c r="MKR76" s="28"/>
      <c r="MKS76" s="28"/>
      <c r="MKT76" s="28"/>
      <c r="MKU76" s="28"/>
      <c r="MKV76" s="28"/>
      <c r="MKW76" s="28"/>
      <c r="MKX76" s="28"/>
      <c r="MKY76" s="28"/>
      <c r="MKZ76" s="28"/>
      <c r="MLA76" s="28"/>
      <c r="MLB76" s="28"/>
      <c r="MLC76" s="28"/>
      <c r="MLD76" s="28"/>
      <c r="MLE76" s="28"/>
      <c r="MLF76" s="28"/>
      <c r="MLG76" s="28"/>
      <c r="MLH76" s="28"/>
      <c r="MLI76" s="28"/>
      <c r="MLJ76" s="28"/>
      <c r="MLK76" s="28"/>
      <c r="MLL76" s="28"/>
      <c r="MLM76" s="28"/>
      <c r="MLN76" s="28"/>
      <c r="MLO76" s="28"/>
      <c r="MLP76" s="28"/>
      <c r="MLQ76" s="28"/>
      <c r="MLR76" s="28"/>
      <c r="MLS76" s="28"/>
      <c r="MLT76" s="28"/>
      <c r="MLU76" s="28"/>
      <c r="MLV76" s="28"/>
      <c r="MLW76" s="28"/>
      <c r="MLX76" s="28"/>
      <c r="MLY76" s="28"/>
      <c r="MLZ76" s="28"/>
      <c r="MMA76" s="28"/>
      <c r="MMB76" s="28"/>
      <c r="MMC76" s="28"/>
      <c r="MMD76" s="28"/>
      <c r="MME76" s="28"/>
      <c r="MMF76" s="28"/>
      <c r="MMG76" s="28"/>
      <c r="MMH76" s="28"/>
      <c r="MMI76" s="28"/>
      <c r="MMJ76" s="28"/>
      <c r="MMK76" s="28"/>
      <c r="MML76" s="28"/>
      <c r="MMM76" s="28"/>
      <c r="MMN76" s="28"/>
      <c r="MMO76" s="28"/>
      <c r="MMP76" s="28"/>
      <c r="MMQ76" s="28"/>
      <c r="MMR76" s="28"/>
      <c r="MMS76" s="28"/>
      <c r="MMT76" s="28"/>
      <c r="MMU76" s="28"/>
      <c r="MMV76" s="28"/>
      <c r="MMW76" s="28"/>
      <c r="MMX76" s="28"/>
      <c r="MMY76" s="28"/>
      <c r="MMZ76" s="28"/>
      <c r="MNA76" s="28"/>
      <c r="MNB76" s="28"/>
      <c r="MNC76" s="28"/>
      <c r="MND76" s="28"/>
      <c r="MNE76" s="28"/>
      <c r="MNF76" s="28"/>
      <c r="MNG76" s="28"/>
      <c r="MNH76" s="28"/>
      <c r="MNI76" s="28"/>
      <c r="MNJ76" s="28"/>
      <c r="MNK76" s="28"/>
      <c r="MNL76" s="28"/>
      <c r="MNM76" s="28"/>
      <c r="MNN76" s="28"/>
      <c r="MNO76" s="28"/>
      <c r="MNP76" s="28"/>
      <c r="MNQ76" s="28"/>
      <c r="MNR76" s="28"/>
      <c r="MNS76" s="28"/>
      <c r="MNT76" s="28"/>
      <c r="MNU76" s="28"/>
      <c r="MNV76" s="28"/>
      <c r="MNW76" s="28"/>
      <c r="MNX76" s="28"/>
      <c r="MNY76" s="28"/>
      <c r="MNZ76" s="28"/>
      <c r="MOA76" s="28"/>
      <c r="MOB76" s="28"/>
      <c r="MOC76" s="28"/>
      <c r="MOD76" s="28"/>
      <c r="MOE76" s="28"/>
      <c r="MOF76" s="28"/>
      <c r="MOG76" s="28"/>
      <c r="MOH76" s="28"/>
      <c r="MOI76" s="28"/>
      <c r="MOJ76" s="28"/>
      <c r="MOK76" s="28"/>
      <c r="MOL76" s="28"/>
      <c r="MOM76" s="28"/>
      <c r="MON76" s="28"/>
      <c r="MOO76" s="28"/>
      <c r="MOP76" s="28"/>
      <c r="MOQ76" s="28"/>
      <c r="MOR76" s="28"/>
      <c r="MOS76" s="28"/>
      <c r="MOT76" s="28"/>
      <c r="MOU76" s="28"/>
      <c r="MOV76" s="28"/>
      <c r="MOW76" s="28"/>
      <c r="MOX76" s="28"/>
      <c r="MOY76" s="28"/>
      <c r="MOZ76" s="28"/>
      <c r="MPA76" s="28"/>
      <c r="MPB76" s="28"/>
      <c r="MPC76" s="28"/>
      <c r="MPD76" s="28"/>
      <c r="MPE76" s="28"/>
      <c r="MPF76" s="28"/>
      <c r="MPG76" s="28"/>
      <c r="MPH76" s="28"/>
      <c r="MPI76" s="28"/>
      <c r="MPJ76" s="28"/>
      <c r="MPK76" s="28"/>
      <c r="MPL76" s="28"/>
      <c r="MPM76" s="28"/>
      <c r="MPN76" s="28"/>
      <c r="MPO76" s="28"/>
      <c r="MPP76" s="28"/>
      <c r="MPQ76" s="28"/>
      <c r="MPR76" s="28"/>
      <c r="MPS76" s="28"/>
      <c r="MPT76" s="28"/>
      <c r="MPU76" s="28"/>
      <c r="MPV76" s="28"/>
      <c r="MPW76" s="28"/>
      <c r="MPX76" s="28"/>
      <c r="MPY76" s="28"/>
      <c r="MPZ76" s="28"/>
      <c r="MQA76" s="28"/>
      <c r="MQB76" s="28"/>
      <c r="MQC76" s="28"/>
      <c r="MQD76" s="28"/>
      <c r="MQE76" s="28"/>
      <c r="MQF76" s="28"/>
      <c r="MQG76" s="28"/>
      <c r="MQH76" s="28"/>
      <c r="MQI76" s="28"/>
      <c r="MQJ76" s="28"/>
      <c r="MQK76" s="28"/>
      <c r="MQL76" s="28"/>
      <c r="MQM76" s="28"/>
      <c r="MQN76" s="28"/>
      <c r="MQO76" s="28"/>
      <c r="MQP76" s="28"/>
      <c r="MQQ76" s="28"/>
      <c r="MQR76" s="28"/>
      <c r="MQS76" s="28"/>
      <c r="MQT76" s="28"/>
      <c r="MQU76" s="28"/>
      <c r="MQV76" s="28"/>
      <c r="MQW76" s="28"/>
      <c r="MQX76" s="28"/>
      <c r="MQY76" s="28"/>
      <c r="MQZ76" s="28"/>
      <c r="MRA76" s="28"/>
      <c r="MRB76" s="28"/>
      <c r="MRC76" s="28"/>
      <c r="MRD76" s="28"/>
      <c r="MRE76" s="28"/>
      <c r="MRF76" s="28"/>
      <c r="MRG76" s="28"/>
      <c r="MRH76" s="28"/>
      <c r="MRI76" s="28"/>
      <c r="MRJ76" s="28"/>
      <c r="MRK76" s="28"/>
      <c r="MRL76" s="28"/>
      <c r="MRM76" s="28"/>
      <c r="MRN76" s="28"/>
      <c r="MRO76" s="28"/>
      <c r="MRP76" s="28"/>
      <c r="MRQ76" s="28"/>
      <c r="MRR76" s="28"/>
      <c r="MRS76" s="28"/>
      <c r="MRT76" s="28"/>
      <c r="MRU76" s="28"/>
      <c r="MRV76" s="28"/>
      <c r="MRW76" s="28"/>
      <c r="MRX76" s="28"/>
      <c r="MRY76" s="28"/>
      <c r="MRZ76" s="28"/>
      <c r="MSA76" s="28"/>
      <c r="MSB76" s="28"/>
      <c r="MSC76" s="28"/>
      <c r="MSD76" s="28"/>
      <c r="MSE76" s="28"/>
      <c r="MSF76" s="28"/>
      <c r="MSG76" s="28"/>
      <c r="MSH76" s="28"/>
      <c r="MSI76" s="28"/>
      <c r="MSJ76" s="28"/>
      <c r="MSK76" s="28"/>
      <c r="MSL76" s="28"/>
      <c r="MSM76" s="28"/>
      <c r="MSN76" s="28"/>
      <c r="MSO76" s="28"/>
      <c r="MSP76" s="28"/>
      <c r="MSQ76" s="28"/>
      <c r="MSR76" s="28"/>
      <c r="MSS76" s="28"/>
      <c r="MST76" s="28"/>
      <c r="MSU76" s="28"/>
      <c r="MSV76" s="28"/>
      <c r="MSW76" s="28"/>
      <c r="MSX76" s="28"/>
      <c r="MSY76" s="28"/>
      <c r="MSZ76" s="28"/>
      <c r="MTA76" s="28"/>
      <c r="MTB76" s="28"/>
      <c r="MTC76" s="28"/>
      <c r="MTD76" s="28"/>
      <c r="MTE76" s="28"/>
      <c r="MTF76" s="28"/>
      <c r="MTG76" s="28"/>
      <c r="MTH76" s="28"/>
      <c r="MTI76" s="28"/>
      <c r="MTJ76" s="28"/>
      <c r="MTK76" s="28"/>
      <c r="MTL76" s="28"/>
      <c r="MTM76" s="28"/>
      <c r="MTN76" s="28"/>
      <c r="MTO76" s="28"/>
      <c r="MTP76" s="28"/>
      <c r="MTQ76" s="28"/>
      <c r="MTR76" s="28"/>
      <c r="MTS76" s="28"/>
      <c r="MTT76" s="28"/>
      <c r="MTU76" s="28"/>
      <c r="MTV76" s="28"/>
      <c r="MTW76" s="28"/>
      <c r="MTX76" s="28"/>
      <c r="MTY76" s="28"/>
      <c r="MTZ76" s="28"/>
      <c r="MUA76" s="28"/>
      <c r="MUB76" s="28"/>
      <c r="MUC76" s="28"/>
      <c r="MUD76" s="28"/>
      <c r="MUE76" s="28"/>
      <c r="MUF76" s="28"/>
      <c r="MUG76" s="28"/>
      <c r="MUH76" s="28"/>
      <c r="MUI76" s="28"/>
      <c r="MUJ76" s="28"/>
      <c r="MUK76" s="28"/>
      <c r="MUL76" s="28"/>
      <c r="MUM76" s="28"/>
      <c r="MUN76" s="28"/>
      <c r="MUO76" s="28"/>
      <c r="MUP76" s="28"/>
      <c r="MUQ76" s="28"/>
      <c r="MUR76" s="28"/>
      <c r="MUS76" s="28"/>
      <c r="MUT76" s="28"/>
      <c r="MUU76" s="28"/>
      <c r="MUV76" s="28"/>
      <c r="MUW76" s="28"/>
      <c r="MUX76" s="28"/>
      <c r="MUY76" s="28"/>
      <c r="MUZ76" s="28"/>
      <c r="MVA76" s="28"/>
      <c r="MVB76" s="28"/>
      <c r="MVC76" s="28"/>
      <c r="MVD76" s="28"/>
      <c r="MVE76" s="28"/>
      <c r="MVF76" s="28"/>
      <c r="MVG76" s="28"/>
      <c r="MVH76" s="28"/>
      <c r="MVI76" s="28"/>
      <c r="MVJ76" s="28"/>
      <c r="MVK76" s="28"/>
      <c r="MVL76" s="28"/>
      <c r="MVM76" s="28"/>
      <c r="MVN76" s="28"/>
      <c r="MVO76" s="28"/>
      <c r="MVP76" s="28"/>
      <c r="MVQ76" s="28"/>
      <c r="MVR76" s="28"/>
      <c r="MVS76" s="28"/>
      <c r="MVT76" s="28"/>
      <c r="MVU76" s="28"/>
      <c r="MVV76" s="28"/>
      <c r="MVW76" s="28"/>
      <c r="MVX76" s="28"/>
      <c r="MVY76" s="28"/>
      <c r="MVZ76" s="28"/>
      <c r="MWA76" s="28"/>
      <c r="MWB76" s="28"/>
      <c r="MWC76" s="28"/>
      <c r="MWD76" s="28"/>
      <c r="MWE76" s="28"/>
      <c r="MWF76" s="28"/>
      <c r="MWG76" s="28"/>
      <c r="MWH76" s="28"/>
      <c r="MWI76" s="28"/>
      <c r="MWJ76" s="28"/>
      <c r="MWK76" s="28"/>
      <c r="MWL76" s="28"/>
      <c r="MWM76" s="28"/>
      <c r="MWN76" s="28"/>
      <c r="MWO76" s="28"/>
      <c r="MWP76" s="28"/>
      <c r="MWQ76" s="28"/>
      <c r="MWR76" s="28"/>
      <c r="MWS76" s="28"/>
      <c r="MWT76" s="28"/>
      <c r="MWU76" s="28"/>
      <c r="MWV76" s="28"/>
      <c r="MWW76" s="28"/>
      <c r="MWX76" s="28"/>
      <c r="MWY76" s="28"/>
      <c r="MWZ76" s="28"/>
      <c r="MXA76" s="28"/>
      <c r="MXB76" s="28"/>
      <c r="MXC76" s="28"/>
      <c r="MXD76" s="28"/>
      <c r="MXE76" s="28"/>
      <c r="MXF76" s="28"/>
      <c r="MXG76" s="28"/>
      <c r="MXH76" s="28"/>
      <c r="MXI76" s="28"/>
      <c r="MXJ76" s="28"/>
      <c r="MXK76" s="28"/>
      <c r="MXL76" s="28"/>
      <c r="MXM76" s="28"/>
      <c r="MXN76" s="28"/>
      <c r="MXO76" s="28"/>
      <c r="MXP76" s="28"/>
      <c r="MXQ76" s="28"/>
      <c r="MXR76" s="28"/>
      <c r="MXS76" s="28"/>
      <c r="MXT76" s="28"/>
      <c r="MXU76" s="28"/>
      <c r="MXV76" s="28"/>
      <c r="MXW76" s="28"/>
      <c r="MXX76" s="28"/>
      <c r="MXY76" s="28"/>
      <c r="MXZ76" s="28"/>
      <c r="MYA76" s="28"/>
      <c r="MYB76" s="28"/>
      <c r="MYC76" s="28"/>
      <c r="MYD76" s="28"/>
      <c r="MYE76" s="28"/>
      <c r="MYF76" s="28"/>
      <c r="MYG76" s="28"/>
      <c r="MYH76" s="28"/>
      <c r="MYI76" s="28"/>
      <c r="MYJ76" s="28"/>
      <c r="MYK76" s="28"/>
      <c r="MYL76" s="28"/>
      <c r="MYM76" s="28"/>
      <c r="MYN76" s="28"/>
      <c r="MYO76" s="28"/>
      <c r="MYP76" s="28"/>
      <c r="MYQ76" s="28"/>
      <c r="MYR76" s="28"/>
      <c r="MYS76" s="28"/>
      <c r="MYT76" s="28"/>
      <c r="MYU76" s="28"/>
      <c r="MYV76" s="28"/>
      <c r="MYW76" s="28"/>
      <c r="MYX76" s="28"/>
      <c r="MYY76" s="28"/>
      <c r="MYZ76" s="28"/>
      <c r="MZA76" s="28"/>
      <c r="MZB76" s="28"/>
      <c r="MZC76" s="28"/>
      <c r="MZD76" s="28"/>
      <c r="MZE76" s="28"/>
      <c r="MZF76" s="28"/>
      <c r="MZG76" s="28"/>
      <c r="MZH76" s="28"/>
      <c r="MZI76" s="28"/>
      <c r="MZJ76" s="28"/>
      <c r="MZK76" s="28"/>
      <c r="MZL76" s="28"/>
      <c r="MZM76" s="28"/>
      <c r="MZN76" s="28"/>
      <c r="MZO76" s="28"/>
      <c r="MZP76" s="28"/>
      <c r="MZQ76" s="28"/>
      <c r="MZR76" s="28"/>
      <c r="MZS76" s="28"/>
      <c r="MZT76" s="28"/>
      <c r="MZU76" s="28"/>
      <c r="MZV76" s="28"/>
      <c r="MZW76" s="28"/>
      <c r="MZX76" s="28"/>
      <c r="MZY76" s="28"/>
      <c r="MZZ76" s="28"/>
      <c r="NAA76" s="28"/>
      <c r="NAB76" s="28"/>
      <c r="NAC76" s="28"/>
      <c r="NAD76" s="28"/>
      <c r="NAE76" s="28"/>
      <c r="NAF76" s="28"/>
      <c r="NAG76" s="28"/>
      <c r="NAH76" s="28"/>
      <c r="NAI76" s="28"/>
      <c r="NAJ76" s="28"/>
      <c r="NAK76" s="28"/>
      <c r="NAL76" s="28"/>
      <c r="NAM76" s="28"/>
      <c r="NAN76" s="28"/>
      <c r="NAO76" s="28"/>
      <c r="NAP76" s="28"/>
      <c r="NAQ76" s="28"/>
      <c r="NAR76" s="28"/>
      <c r="NAS76" s="28"/>
      <c r="NAT76" s="28"/>
      <c r="NAU76" s="28"/>
      <c r="NAV76" s="28"/>
      <c r="NAW76" s="28"/>
      <c r="NAX76" s="28"/>
      <c r="NAY76" s="28"/>
      <c r="NAZ76" s="28"/>
      <c r="NBA76" s="28"/>
      <c r="NBB76" s="28"/>
      <c r="NBC76" s="28"/>
      <c r="NBD76" s="28"/>
      <c r="NBE76" s="28"/>
      <c r="NBF76" s="28"/>
      <c r="NBG76" s="28"/>
      <c r="NBH76" s="28"/>
      <c r="NBI76" s="28"/>
      <c r="NBJ76" s="28"/>
      <c r="NBK76" s="28"/>
      <c r="NBL76" s="28"/>
      <c r="NBM76" s="28"/>
      <c r="NBN76" s="28"/>
      <c r="NBO76" s="28"/>
      <c r="NBP76" s="28"/>
      <c r="NBQ76" s="28"/>
      <c r="NBR76" s="28"/>
      <c r="NBS76" s="28"/>
      <c r="NBT76" s="28"/>
      <c r="NBU76" s="28"/>
      <c r="NBV76" s="28"/>
      <c r="NBW76" s="28"/>
      <c r="NBX76" s="28"/>
      <c r="NBY76" s="28"/>
      <c r="NBZ76" s="28"/>
      <c r="NCA76" s="28"/>
      <c r="NCB76" s="28"/>
      <c r="NCC76" s="28"/>
      <c r="NCD76" s="28"/>
      <c r="NCE76" s="28"/>
      <c r="NCF76" s="28"/>
      <c r="NCG76" s="28"/>
      <c r="NCH76" s="28"/>
      <c r="NCI76" s="28"/>
      <c r="NCJ76" s="28"/>
      <c r="NCK76" s="28"/>
      <c r="NCL76" s="28"/>
      <c r="NCM76" s="28"/>
      <c r="NCN76" s="28"/>
      <c r="NCO76" s="28"/>
      <c r="NCP76" s="28"/>
      <c r="NCQ76" s="28"/>
      <c r="NCR76" s="28"/>
      <c r="NCS76" s="28"/>
      <c r="NCT76" s="28"/>
      <c r="NCU76" s="28"/>
      <c r="NCV76" s="28"/>
      <c r="NCW76" s="28"/>
      <c r="NCX76" s="28"/>
      <c r="NCY76" s="28"/>
      <c r="NCZ76" s="28"/>
      <c r="NDA76" s="28"/>
      <c r="NDB76" s="28"/>
      <c r="NDC76" s="28"/>
      <c r="NDD76" s="28"/>
      <c r="NDE76" s="28"/>
      <c r="NDF76" s="28"/>
      <c r="NDG76" s="28"/>
      <c r="NDH76" s="28"/>
      <c r="NDI76" s="28"/>
      <c r="NDJ76" s="28"/>
      <c r="NDK76" s="28"/>
      <c r="NDL76" s="28"/>
      <c r="NDM76" s="28"/>
      <c r="NDN76" s="28"/>
      <c r="NDO76" s="28"/>
      <c r="NDP76" s="28"/>
      <c r="NDQ76" s="28"/>
      <c r="NDR76" s="28"/>
      <c r="NDS76" s="28"/>
      <c r="NDT76" s="28"/>
      <c r="NDU76" s="28"/>
      <c r="NDV76" s="28"/>
      <c r="NDW76" s="28"/>
      <c r="NDX76" s="28"/>
      <c r="NDY76" s="28"/>
      <c r="NDZ76" s="28"/>
      <c r="NEA76" s="28"/>
      <c r="NEB76" s="28"/>
      <c r="NEC76" s="28"/>
      <c r="NED76" s="28"/>
      <c r="NEE76" s="28"/>
      <c r="NEF76" s="28"/>
      <c r="NEG76" s="28"/>
      <c r="NEH76" s="28"/>
      <c r="NEI76" s="28"/>
      <c r="NEJ76" s="28"/>
      <c r="NEK76" s="28"/>
      <c r="NEL76" s="28"/>
      <c r="NEM76" s="28"/>
      <c r="NEN76" s="28"/>
      <c r="NEO76" s="28"/>
      <c r="NEP76" s="28"/>
      <c r="NEQ76" s="28"/>
      <c r="NER76" s="28"/>
      <c r="NES76" s="28"/>
      <c r="NET76" s="28"/>
      <c r="NEU76" s="28"/>
      <c r="NEV76" s="28"/>
      <c r="NEW76" s="28"/>
      <c r="NEX76" s="28"/>
      <c r="NEY76" s="28"/>
      <c r="NEZ76" s="28"/>
      <c r="NFA76" s="28"/>
      <c r="NFB76" s="28"/>
      <c r="NFC76" s="28"/>
      <c r="NFD76" s="28"/>
      <c r="NFE76" s="28"/>
      <c r="NFF76" s="28"/>
      <c r="NFG76" s="28"/>
      <c r="NFH76" s="28"/>
      <c r="NFI76" s="28"/>
      <c r="NFJ76" s="28"/>
      <c r="NFK76" s="28"/>
      <c r="NFL76" s="28"/>
      <c r="NFM76" s="28"/>
      <c r="NFN76" s="28"/>
      <c r="NFO76" s="28"/>
      <c r="NFP76" s="28"/>
      <c r="NFQ76" s="28"/>
      <c r="NFR76" s="28"/>
      <c r="NFS76" s="28"/>
      <c r="NFT76" s="28"/>
      <c r="NFU76" s="28"/>
      <c r="NFV76" s="28"/>
      <c r="NFW76" s="28"/>
      <c r="NFX76" s="28"/>
      <c r="NFY76" s="28"/>
      <c r="NFZ76" s="28"/>
      <c r="NGA76" s="28"/>
      <c r="NGB76" s="28"/>
      <c r="NGC76" s="28"/>
      <c r="NGD76" s="28"/>
      <c r="NGE76" s="28"/>
      <c r="NGF76" s="28"/>
      <c r="NGG76" s="28"/>
      <c r="NGH76" s="28"/>
      <c r="NGI76" s="28"/>
      <c r="NGJ76" s="28"/>
      <c r="NGK76" s="28"/>
      <c r="NGL76" s="28"/>
      <c r="NGM76" s="28"/>
      <c r="NGN76" s="28"/>
      <c r="NGO76" s="28"/>
      <c r="NGP76" s="28"/>
      <c r="NGQ76" s="28"/>
      <c r="NGR76" s="28"/>
      <c r="NGS76" s="28"/>
      <c r="NGT76" s="28"/>
      <c r="NGU76" s="28"/>
      <c r="NGV76" s="28"/>
      <c r="NGW76" s="28"/>
      <c r="NGX76" s="28"/>
      <c r="NGY76" s="28"/>
      <c r="NGZ76" s="28"/>
      <c r="NHA76" s="28"/>
      <c r="NHB76" s="28"/>
      <c r="NHC76" s="28"/>
      <c r="NHD76" s="28"/>
      <c r="NHE76" s="28"/>
      <c r="NHF76" s="28"/>
      <c r="NHG76" s="28"/>
      <c r="NHH76" s="28"/>
      <c r="NHI76" s="28"/>
      <c r="NHJ76" s="28"/>
      <c r="NHK76" s="28"/>
      <c r="NHL76" s="28"/>
      <c r="NHM76" s="28"/>
      <c r="NHN76" s="28"/>
      <c r="NHO76" s="28"/>
      <c r="NHP76" s="28"/>
      <c r="NHQ76" s="28"/>
      <c r="NHR76" s="28"/>
      <c r="NHS76" s="28"/>
      <c r="NHT76" s="28"/>
      <c r="NHU76" s="28"/>
      <c r="NHV76" s="28"/>
      <c r="NHW76" s="28"/>
      <c r="NHX76" s="28"/>
      <c r="NHY76" s="28"/>
      <c r="NHZ76" s="28"/>
      <c r="NIA76" s="28"/>
      <c r="NIB76" s="28"/>
      <c r="NIC76" s="28"/>
      <c r="NID76" s="28"/>
      <c r="NIE76" s="28"/>
      <c r="NIF76" s="28"/>
      <c r="NIG76" s="28"/>
      <c r="NIH76" s="28"/>
      <c r="NII76" s="28"/>
      <c r="NIJ76" s="28"/>
      <c r="NIK76" s="28"/>
      <c r="NIL76" s="28"/>
      <c r="NIM76" s="28"/>
      <c r="NIN76" s="28"/>
      <c r="NIO76" s="28"/>
      <c r="NIP76" s="28"/>
      <c r="NIQ76" s="28"/>
      <c r="NIR76" s="28"/>
      <c r="NIS76" s="28"/>
      <c r="NIT76" s="28"/>
      <c r="NIU76" s="28"/>
      <c r="NIV76" s="28"/>
      <c r="NIW76" s="28"/>
      <c r="NIX76" s="28"/>
      <c r="NIY76" s="28"/>
      <c r="NIZ76" s="28"/>
      <c r="NJA76" s="28"/>
      <c r="NJB76" s="28"/>
      <c r="NJC76" s="28"/>
      <c r="NJD76" s="28"/>
      <c r="NJE76" s="28"/>
      <c r="NJF76" s="28"/>
      <c r="NJG76" s="28"/>
      <c r="NJH76" s="28"/>
      <c r="NJI76" s="28"/>
      <c r="NJJ76" s="28"/>
      <c r="NJK76" s="28"/>
      <c r="NJL76" s="28"/>
      <c r="NJM76" s="28"/>
      <c r="NJN76" s="28"/>
      <c r="NJO76" s="28"/>
      <c r="NJP76" s="28"/>
      <c r="NJQ76" s="28"/>
      <c r="NJR76" s="28"/>
      <c r="NJS76" s="28"/>
      <c r="NJT76" s="28"/>
      <c r="NJU76" s="28"/>
      <c r="NJV76" s="28"/>
      <c r="NJW76" s="28"/>
      <c r="NJX76" s="28"/>
      <c r="NJY76" s="28"/>
      <c r="NJZ76" s="28"/>
      <c r="NKA76" s="28"/>
      <c r="NKB76" s="28"/>
      <c r="NKC76" s="28"/>
      <c r="NKD76" s="28"/>
      <c r="NKE76" s="28"/>
      <c r="NKF76" s="28"/>
      <c r="NKG76" s="28"/>
      <c r="NKH76" s="28"/>
      <c r="NKI76" s="28"/>
      <c r="NKJ76" s="28"/>
      <c r="NKK76" s="28"/>
      <c r="NKL76" s="28"/>
      <c r="NKM76" s="28"/>
      <c r="NKN76" s="28"/>
      <c r="NKO76" s="28"/>
      <c r="NKP76" s="28"/>
      <c r="NKQ76" s="28"/>
      <c r="NKR76" s="28"/>
      <c r="NKS76" s="28"/>
      <c r="NKT76" s="28"/>
      <c r="NKU76" s="28"/>
      <c r="NKV76" s="28"/>
      <c r="NKW76" s="28"/>
      <c r="NKX76" s="28"/>
      <c r="NKY76" s="28"/>
      <c r="NKZ76" s="28"/>
      <c r="NLA76" s="28"/>
      <c r="NLB76" s="28"/>
      <c r="NLC76" s="28"/>
      <c r="NLD76" s="28"/>
      <c r="NLE76" s="28"/>
      <c r="NLF76" s="28"/>
      <c r="NLG76" s="28"/>
      <c r="NLH76" s="28"/>
      <c r="NLI76" s="28"/>
      <c r="NLJ76" s="28"/>
      <c r="NLK76" s="28"/>
      <c r="NLL76" s="28"/>
      <c r="NLM76" s="28"/>
      <c r="NLN76" s="28"/>
      <c r="NLO76" s="28"/>
      <c r="NLP76" s="28"/>
      <c r="NLQ76" s="28"/>
      <c r="NLR76" s="28"/>
      <c r="NLS76" s="28"/>
      <c r="NLT76" s="28"/>
      <c r="NLU76" s="28"/>
      <c r="NLV76" s="28"/>
      <c r="NLW76" s="28"/>
      <c r="NLX76" s="28"/>
      <c r="NLY76" s="28"/>
      <c r="NLZ76" s="28"/>
      <c r="NMA76" s="28"/>
      <c r="NMB76" s="28"/>
      <c r="NMC76" s="28"/>
      <c r="NMD76" s="28"/>
      <c r="NME76" s="28"/>
      <c r="NMF76" s="28"/>
      <c r="NMG76" s="28"/>
      <c r="NMH76" s="28"/>
      <c r="NMI76" s="28"/>
      <c r="NMJ76" s="28"/>
      <c r="NMK76" s="28"/>
      <c r="NML76" s="28"/>
      <c r="NMM76" s="28"/>
      <c r="NMN76" s="28"/>
      <c r="NMO76" s="28"/>
      <c r="NMP76" s="28"/>
      <c r="NMQ76" s="28"/>
      <c r="NMR76" s="28"/>
      <c r="NMS76" s="28"/>
      <c r="NMT76" s="28"/>
      <c r="NMU76" s="28"/>
      <c r="NMV76" s="28"/>
      <c r="NMW76" s="28"/>
      <c r="NMX76" s="28"/>
      <c r="NMY76" s="28"/>
      <c r="NMZ76" s="28"/>
      <c r="NNA76" s="28"/>
      <c r="NNB76" s="28"/>
      <c r="NNC76" s="28"/>
      <c r="NND76" s="28"/>
      <c r="NNE76" s="28"/>
      <c r="NNF76" s="28"/>
      <c r="NNG76" s="28"/>
      <c r="NNH76" s="28"/>
      <c r="NNI76" s="28"/>
      <c r="NNJ76" s="28"/>
      <c r="NNK76" s="28"/>
      <c r="NNL76" s="28"/>
      <c r="NNM76" s="28"/>
      <c r="NNN76" s="28"/>
      <c r="NNO76" s="28"/>
      <c r="NNP76" s="28"/>
      <c r="NNQ76" s="28"/>
      <c r="NNR76" s="28"/>
      <c r="NNS76" s="28"/>
      <c r="NNT76" s="28"/>
      <c r="NNU76" s="28"/>
      <c r="NNV76" s="28"/>
      <c r="NNW76" s="28"/>
      <c r="NNX76" s="28"/>
      <c r="NNY76" s="28"/>
      <c r="NNZ76" s="28"/>
      <c r="NOA76" s="28"/>
      <c r="NOB76" s="28"/>
      <c r="NOC76" s="28"/>
      <c r="NOD76" s="28"/>
      <c r="NOE76" s="28"/>
      <c r="NOF76" s="28"/>
      <c r="NOG76" s="28"/>
      <c r="NOH76" s="28"/>
      <c r="NOI76" s="28"/>
      <c r="NOJ76" s="28"/>
      <c r="NOK76" s="28"/>
      <c r="NOL76" s="28"/>
      <c r="NOM76" s="28"/>
      <c r="NON76" s="28"/>
      <c r="NOO76" s="28"/>
      <c r="NOP76" s="28"/>
      <c r="NOQ76" s="28"/>
      <c r="NOR76" s="28"/>
      <c r="NOS76" s="28"/>
      <c r="NOT76" s="28"/>
      <c r="NOU76" s="28"/>
      <c r="NOV76" s="28"/>
      <c r="NOW76" s="28"/>
      <c r="NOX76" s="28"/>
      <c r="NOY76" s="28"/>
      <c r="NOZ76" s="28"/>
      <c r="NPA76" s="28"/>
      <c r="NPB76" s="28"/>
      <c r="NPC76" s="28"/>
      <c r="NPD76" s="28"/>
      <c r="NPE76" s="28"/>
      <c r="NPF76" s="28"/>
      <c r="NPG76" s="28"/>
      <c r="NPH76" s="28"/>
      <c r="NPI76" s="28"/>
      <c r="NPJ76" s="28"/>
      <c r="NPK76" s="28"/>
      <c r="NPL76" s="28"/>
      <c r="NPM76" s="28"/>
      <c r="NPN76" s="28"/>
      <c r="NPO76" s="28"/>
      <c r="NPP76" s="28"/>
      <c r="NPQ76" s="28"/>
      <c r="NPR76" s="28"/>
      <c r="NPS76" s="28"/>
      <c r="NPT76" s="28"/>
      <c r="NPU76" s="28"/>
      <c r="NPV76" s="28"/>
      <c r="NPW76" s="28"/>
      <c r="NPX76" s="28"/>
      <c r="NPY76" s="28"/>
      <c r="NPZ76" s="28"/>
      <c r="NQA76" s="28"/>
      <c r="NQB76" s="28"/>
      <c r="NQC76" s="28"/>
      <c r="NQD76" s="28"/>
      <c r="NQE76" s="28"/>
      <c r="NQF76" s="28"/>
      <c r="NQG76" s="28"/>
      <c r="NQH76" s="28"/>
      <c r="NQI76" s="28"/>
      <c r="NQJ76" s="28"/>
      <c r="NQK76" s="28"/>
      <c r="NQL76" s="28"/>
      <c r="NQM76" s="28"/>
      <c r="NQN76" s="28"/>
      <c r="NQO76" s="28"/>
      <c r="NQP76" s="28"/>
      <c r="NQQ76" s="28"/>
      <c r="NQR76" s="28"/>
      <c r="NQS76" s="28"/>
      <c r="NQT76" s="28"/>
      <c r="NQU76" s="28"/>
      <c r="NQV76" s="28"/>
      <c r="NQW76" s="28"/>
      <c r="NQX76" s="28"/>
      <c r="NQY76" s="28"/>
      <c r="NQZ76" s="28"/>
      <c r="NRA76" s="28"/>
      <c r="NRB76" s="28"/>
      <c r="NRC76" s="28"/>
      <c r="NRD76" s="28"/>
      <c r="NRE76" s="28"/>
      <c r="NRF76" s="28"/>
      <c r="NRG76" s="28"/>
      <c r="NRH76" s="28"/>
      <c r="NRI76" s="28"/>
      <c r="NRJ76" s="28"/>
      <c r="NRK76" s="28"/>
      <c r="NRL76" s="28"/>
      <c r="NRM76" s="28"/>
      <c r="NRN76" s="28"/>
      <c r="NRO76" s="28"/>
      <c r="NRP76" s="28"/>
      <c r="NRQ76" s="28"/>
      <c r="NRR76" s="28"/>
      <c r="NRS76" s="28"/>
      <c r="NRT76" s="28"/>
      <c r="NRU76" s="28"/>
      <c r="NRV76" s="28"/>
      <c r="NRW76" s="28"/>
      <c r="NRX76" s="28"/>
      <c r="NRY76" s="28"/>
      <c r="NRZ76" s="28"/>
      <c r="NSA76" s="28"/>
      <c r="NSB76" s="28"/>
      <c r="NSC76" s="28"/>
      <c r="NSD76" s="28"/>
      <c r="NSE76" s="28"/>
      <c r="NSF76" s="28"/>
      <c r="NSG76" s="28"/>
      <c r="NSH76" s="28"/>
      <c r="NSI76" s="28"/>
      <c r="NSJ76" s="28"/>
      <c r="NSK76" s="28"/>
      <c r="NSL76" s="28"/>
      <c r="NSM76" s="28"/>
      <c r="NSN76" s="28"/>
      <c r="NSO76" s="28"/>
      <c r="NSP76" s="28"/>
      <c r="NSQ76" s="28"/>
      <c r="NSR76" s="28"/>
      <c r="NSS76" s="28"/>
      <c r="NST76" s="28"/>
      <c r="NSU76" s="28"/>
      <c r="NSV76" s="28"/>
      <c r="NSW76" s="28"/>
      <c r="NSX76" s="28"/>
      <c r="NSY76" s="28"/>
      <c r="NSZ76" s="28"/>
      <c r="NTA76" s="28"/>
      <c r="NTB76" s="28"/>
      <c r="NTC76" s="28"/>
      <c r="NTD76" s="28"/>
      <c r="NTE76" s="28"/>
      <c r="NTF76" s="28"/>
      <c r="NTG76" s="28"/>
      <c r="NTH76" s="28"/>
      <c r="NTI76" s="28"/>
      <c r="NTJ76" s="28"/>
      <c r="NTK76" s="28"/>
      <c r="NTL76" s="28"/>
      <c r="NTM76" s="28"/>
      <c r="NTN76" s="28"/>
      <c r="NTO76" s="28"/>
      <c r="NTP76" s="28"/>
      <c r="NTQ76" s="28"/>
      <c r="NTR76" s="28"/>
      <c r="NTS76" s="28"/>
      <c r="NTT76" s="28"/>
      <c r="NTU76" s="28"/>
      <c r="NTV76" s="28"/>
      <c r="NTW76" s="28"/>
      <c r="NTX76" s="28"/>
      <c r="NTY76" s="28"/>
      <c r="NTZ76" s="28"/>
      <c r="NUA76" s="28"/>
      <c r="NUB76" s="28"/>
      <c r="NUC76" s="28"/>
      <c r="NUD76" s="28"/>
      <c r="NUE76" s="28"/>
      <c r="NUF76" s="28"/>
      <c r="NUG76" s="28"/>
      <c r="NUH76" s="28"/>
      <c r="NUI76" s="28"/>
      <c r="NUJ76" s="28"/>
      <c r="NUK76" s="28"/>
      <c r="NUL76" s="28"/>
      <c r="NUM76" s="28"/>
      <c r="NUN76" s="28"/>
      <c r="NUO76" s="28"/>
      <c r="NUP76" s="28"/>
      <c r="NUQ76" s="28"/>
      <c r="NUR76" s="28"/>
      <c r="NUS76" s="28"/>
      <c r="NUT76" s="28"/>
      <c r="NUU76" s="28"/>
      <c r="NUV76" s="28"/>
      <c r="NUW76" s="28"/>
      <c r="NUX76" s="28"/>
      <c r="NUY76" s="28"/>
      <c r="NUZ76" s="28"/>
      <c r="NVA76" s="28"/>
      <c r="NVB76" s="28"/>
      <c r="NVC76" s="28"/>
      <c r="NVD76" s="28"/>
      <c r="NVE76" s="28"/>
      <c r="NVF76" s="28"/>
      <c r="NVG76" s="28"/>
      <c r="NVH76" s="28"/>
      <c r="NVI76" s="28"/>
      <c r="NVJ76" s="28"/>
      <c r="NVK76" s="28"/>
      <c r="NVL76" s="28"/>
      <c r="NVM76" s="28"/>
      <c r="NVN76" s="28"/>
      <c r="NVO76" s="28"/>
      <c r="NVP76" s="28"/>
      <c r="NVQ76" s="28"/>
      <c r="NVR76" s="28"/>
      <c r="NVS76" s="28"/>
      <c r="NVT76" s="28"/>
      <c r="NVU76" s="28"/>
      <c r="NVV76" s="28"/>
      <c r="NVW76" s="28"/>
      <c r="NVX76" s="28"/>
      <c r="NVY76" s="28"/>
      <c r="NVZ76" s="28"/>
      <c r="NWA76" s="28"/>
      <c r="NWB76" s="28"/>
      <c r="NWC76" s="28"/>
      <c r="NWD76" s="28"/>
      <c r="NWE76" s="28"/>
      <c r="NWF76" s="28"/>
      <c r="NWG76" s="28"/>
      <c r="NWH76" s="28"/>
      <c r="NWI76" s="28"/>
      <c r="NWJ76" s="28"/>
      <c r="NWK76" s="28"/>
      <c r="NWL76" s="28"/>
      <c r="NWM76" s="28"/>
      <c r="NWN76" s="28"/>
      <c r="NWO76" s="28"/>
      <c r="NWP76" s="28"/>
      <c r="NWQ76" s="28"/>
      <c r="NWR76" s="28"/>
      <c r="NWS76" s="28"/>
      <c r="NWT76" s="28"/>
      <c r="NWU76" s="28"/>
      <c r="NWV76" s="28"/>
      <c r="NWW76" s="28"/>
      <c r="NWX76" s="28"/>
      <c r="NWY76" s="28"/>
      <c r="NWZ76" s="28"/>
      <c r="NXA76" s="28"/>
      <c r="NXB76" s="28"/>
      <c r="NXC76" s="28"/>
      <c r="NXD76" s="28"/>
      <c r="NXE76" s="28"/>
      <c r="NXF76" s="28"/>
      <c r="NXG76" s="28"/>
      <c r="NXH76" s="28"/>
      <c r="NXI76" s="28"/>
      <c r="NXJ76" s="28"/>
      <c r="NXK76" s="28"/>
      <c r="NXL76" s="28"/>
      <c r="NXM76" s="28"/>
      <c r="NXN76" s="28"/>
      <c r="NXO76" s="28"/>
      <c r="NXP76" s="28"/>
      <c r="NXQ76" s="28"/>
      <c r="NXR76" s="28"/>
      <c r="NXS76" s="28"/>
      <c r="NXT76" s="28"/>
      <c r="NXU76" s="28"/>
      <c r="NXV76" s="28"/>
      <c r="NXW76" s="28"/>
      <c r="NXX76" s="28"/>
      <c r="NXY76" s="28"/>
      <c r="NXZ76" s="28"/>
      <c r="NYA76" s="28"/>
      <c r="NYB76" s="28"/>
      <c r="NYC76" s="28"/>
      <c r="NYD76" s="28"/>
      <c r="NYE76" s="28"/>
      <c r="NYF76" s="28"/>
      <c r="NYG76" s="28"/>
      <c r="NYH76" s="28"/>
      <c r="NYI76" s="28"/>
      <c r="NYJ76" s="28"/>
      <c r="NYK76" s="28"/>
      <c r="NYL76" s="28"/>
      <c r="NYM76" s="28"/>
      <c r="NYN76" s="28"/>
      <c r="NYO76" s="28"/>
      <c r="NYP76" s="28"/>
      <c r="NYQ76" s="28"/>
      <c r="NYR76" s="28"/>
      <c r="NYS76" s="28"/>
      <c r="NYT76" s="28"/>
      <c r="NYU76" s="28"/>
      <c r="NYV76" s="28"/>
      <c r="NYW76" s="28"/>
      <c r="NYX76" s="28"/>
      <c r="NYY76" s="28"/>
      <c r="NYZ76" s="28"/>
      <c r="NZA76" s="28"/>
      <c r="NZB76" s="28"/>
      <c r="NZC76" s="28"/>
      <c r="NZD76" s="28"/>
      <c r="NZE76" s="28"/>
      <c r="NZF76" s="28"/>
      <c r="NZG76" s="28"/>
      <c r="NZH76" s="28"/>
      <c r="NZI76" s="28"/>
      <c r="NZJ76" s="28"/>
      <c r="NZK76" s="28"/>
      <c r="NZL76" s="28"/>
      <c r="NZM76" s="28"/>
      <c r="NZN76" s="28"/>
      <c r="NZO76" s="28"/>
      <c r="NZP76" s="28"/>
      <c r="NZQ76" s="28"/>
      <c r="NZR76" s="28"/>
      <c r="NZS76" s="28"/>
      <c r="NZT76" s="28"/>
      <c r="NZU76" s="28"/>
      <c r="NZV76" s="28"/>
      <c r="NZW76" s="28"/>
      <c r="NZX76" s="28"/>
      <c r="NZY76" s="28"/>
      <c r="NZZ76" s="28"/>
      <c r="OAA76" s="28"/>
      <c r="OAB76" s="28"/>
      <c r="OAC76" s="28"/>
      <c r="OAD76" s="28"/>
      <c r="OAE76" s="28"/>
      <c r="OAF76" s="28"/>
      <c r="OAG76" s="28"/>
      <c r="OAH76" s="28"/>
      <c r="OAI76" s="28"/>
      <c r="OAJ76" s="28"/>
      <c r="OAK76" s="28"/>
      <c r="OAL76" s="28"/>
      <c r="OAM76" s="28"/>
      <c r="OAN76" s="28"/>
      <c r="OAO76" s="28"/>
      <c r="OAP76" s="28"/>
      <c r="OAQ76" s="28"/>
      <c r="OAR76" s="28"/>
      <c r="OAS76" s="28"/>
      <c r="OAT76" s="28"/>
      <c r="OAU76" s="28"/>
      <c r="OAV76" s="28"/>
      <c r="OAW76" s="28"/>
      <c r="OAX76" s="28"/>
      <c r="OAY76" s="28"/>
      <c r="OAZ76" s="28"/>
      <c r="OBA76" s="28"/>
      <c r="OBB76" s="28"/>
      <c r="OBC76" s="28"/>
      <c r="OBD76" s="28"/>
      <c r="OBE76" s="28"/>
      <c r="OBF76" s="28"/>
      <c r="OBG76" s="28"/>
      <c r="OBH76" s="28"/>
      <c r="OBI76" s="28"/>
      <c r="OBJ76" s="28"/>
      <c r="OBK76" s="28"/>
      <c r="OBL76" s="28"/>
      <c r="OBM76" s="28"/>
      <c r="OBN76" s="28"/>
      <c r="OBO76" s="28"/>
      <c r="OBP76" s="28"/>
      <c r="OBQ76" s="28"/>
      <c r="OBR76" s="28"/>
      <c r="OBS76" s="28"/>
      <c r="OBT76" s="28"/>
      <c r="OBU76" s="28"/>
      <c r="OBV76" s="28"/>
      <c r="OBW76" s="28"/>
      <c r="OBX76" s="28"/>
      <c r="OBY76" s="28"/>
      <c r="OBZ76" s="28"/>
      <c r="OCA76" s="28"/>
      <c r="OCB76" s="28"/>
      <c r="OCC76" s="28"/>
      <c r="OCD76" s="28"/>
      <c r="OCE76" s="28"/>
      <c r="OCF76" s="28"/>
      <c r="OCG76" s="28"/>
      <c r="OCH76" s="28"/>
      <c r="OCI76" s="28"/>
      <c r="OCJ76" s="28"/>
      <c r="OCK76" s="28"/>
      <c r="OCL76" s="28"/>
      <c r="OCM76" s="28"/>
      <c r="OCN76" s="28"/>
      <c r="OCO76" s="28"/>
      <c r="OCP76" s="28"/>
      <c r="OCQ76" s="28"/>
      <c r="OCR76" s="28"/>
      <c r="OCS76" s="28"/>
      <c r="OCT76" s="28"/>
      <c r="OCU76" s="28"/>
      <c r="OCV76" s="28"/>
      <c r="OCW76" s="28"/>
      <c r="OCX76" s="28"/>
      <c r="OCY76" s="28"/>
      <c r="OCZ76" s="28"/>
      <c r="ODA76" s="28"/>
      <c r="ODB76" s="28"/>
      <c r="ODC76" s="28"/>
      <c r="ODD76" s="28"/>
      <c r="ODE76" s="28"/>
      <c r="ODF76" s="28"/>
      <c r="ODG76" s="28"/>
      <c r="ODH76" s="28"/>
      <c r="ODI76" s="28"/>
      <c r="ODJ76" s="28"/>
      <c r="ODK76" s="28"/>
      <c r="ODL76" s="28"/>
      <c r="ODM76" s="28"/>
      <c r="ODN76" s="28"/>
      <c r="ODO76" s="28"/>
      <c r="ODP76" s="28"/>
      <c r="ODQ76" s="28"/>
      <c r="ODR76" s="28"/>
      <c r="ODS76" s="28"/>
      <c r="ODT76" s="28"/>
      <c r="ODU76" s="28"/>
      <c r="ODV76" s="28"/>
      <c r="ODW76" s="28"/>
      <c r="ODX76" s="28"/>
      <c r="ODY76" s="28"/>
      <c r="ODZ76" s="28"/>
      <c r="OEA76" s="28"/>
      <c r="OEB76" s="28"/>
      <c r="OEC76" s="28"/>
      <c r="OED76" s="28"/>
      <c r="OEE76" s="28"/>
      <c r="OEF76" s="28"/>
      <c r="OEG76" s="28"/>
      <c r="OEH76" s="28"/>
      <c r="OEI76" s="28"/>
      <c r="OEJ76" s="28"/>
      <c r="OEK76" s="28"/>
      <c r="OEL76" s="28"/>
      <c r="OEM76" s="28"/>
      <c r="OEN76" s="28"/>
      <c r="OEO76" s="28"/>
      <c r="OEP76" s="28"/>
      <c r="OEQ76" s="28"/>
      <c r="OER76" s="28"/>
      <c r="OES76" s="28"/>
      <c r="OET76" s="28"/>
      <c r="OEU76" s="28"/>
      <c r="OEV76" s="28"/>
      <c r="OEW76" s="28"/>
      <c r="OEX76" s="28"/>
      <c r="OEY76" s="28"/>
      <c r="OEZ76" s="28"/>
      <c r="OFA76" s="28"/>
      <c r="OFB76" s="28"/>
      <c r="OFC76" s="28"/>
      <c r="OFD76" s="28"/>
      <c r="OFE76" s="28"/>
      <c r="OFF76" s="28"/>
      <c r="OFG76" s="28"/>
      <c r="OFH76" s="28"/>
      <c r="OFI76" s="28"/>
      <c r="OFJ76" s="28"/>
      <c r="OFK76" s="28"/>
      <c r="OFL76" s="28"/>
      <c r="OFM76" s="28"/>
      <c r="OFN76" s="28"/>
      <c r="OFO76" s="28"/>
      <c r="OFP76" s="28"/>
      <c r="OFQ76" s="28"/>
      <c r="OFR76" s="28"/>
      <c r="OFS76" s="28"/>
      <c r="OFT76" s="28"/>
      <c r="OFU76" s="28"/>
      <c r="OFV76" s="28"/>
      <c r="OFW76" s="28"/>
      <c r="OFX76" s="28"/>
      <c r="OFY76" s="28"/>
      <c r="OFZ76" s="28"/>
      <c r="OGA76" s="28"/>
      <c r="OGB76" s="28"/>
      <c r="OGC76" s="28"/>
      <c r="OGD76" s="28"/>
      <c r="OGE76" s="28"/>
      <c r="OGF76" s="28"/>
      <c r="OGG76" s="28"/>
      <c r="OGH76" s="28"/>
      <c r="OGI76" s="28"/>
      <c r="OGJ76" s="28"/>
      <c r="OGK76" s="28"/>
      <c r="OGL76" s="28"/>
      <c r="OGM76" s="28"/>
      <c r="OGN76" s="28"/>
      <c r="OGO76" s="28"/>
      <c r="OGP76" s="28"/>
      <c r="OGQ76" s="28"/>
      <c r="OGR76" s="28"/>
      <c r="OGS76" s="28"/>
      <c r="OGT76" s="28"/>
      <c r="OGU76" s="28"/>
      <c r="OGV76" s="28"/>
      <c r="OGW76" s="28"/>
      <c r="OGX76" s="28"/>
      <c r="OGY76" s="28"/>
      <c r="OGZ76" s="28"/>
      <c r="OHA76" s="28"/>
      <c r="OHB76" s="28"/>
      <c r="OHC76" s="28"/>
      <c r="OHD76" s="28"/>
      <c r="OHE76" s="28"/>
      <c r="OHF76" s="28"/>
      <c r="OHG76" s="28"/>
      <c r="OHH76" s="28"/>
      <c r="OHI76" s="28"/>
      <c r="OHJ76" s="28"/>
      <c r="OHK76" s="28"/>
      <c r="OHL76" s="28"/>
      <c r="OHM76" s="28"/>
      <c r="OHN76" s="28"/>
      <c r="OHO76" s="28"/>
      <c r="OHP76" s="28"/>
      <c r="OHQ76" s="28"/>
      <c r="OHR76" s="28"/>
      <c r="OHS76" s="28"/>
      <c r="OHT76" s="28"/>
      <c r="OHU76" s="28"/>
      <c r="OHV76" s="28"/>
      <c r="OHW76" s="28"/>
      <c r="OHX76" s="28"/>
      <c r="OHY76" s="28"/>
      <c r="OHZ76" s="28"/>
      <c r="OIA76" s="28"/>
      <c r="OIB76" s="28"/>
      <c r="OIC76" s="28"/>
      <c r="OID76" s="28"/>
      <c r="OIE76" s="28"/>
      <c r="OIF76" s="28"/>
      <c r="OIG76" s="28"/>
      <c r="OIH76" s="28"/>
      <c r="OII76" s="28"/>
      <c r="OIJ76" s="28"/>
      <c r="OIK76" s="28"/>
      <c r="OIL76" s="28"/>
      <c r="OIM76" s="28"/>
      <c r="OIN76" s="28"/>
      <c r="OIO76" s="28"/>
      <c r="OIP76" s="28"/>
      <c r="OIQ76" s="28"/>
      <c r="OIR76" s="28"/>
      <c r="OIS76" s="28"/>
      <c r="OIT76" s="28"/>
      <c r="OIU76" s="28"/>
      <c r="OIV76" s="28"/>
      <c r="OIW76" s="28"/>
      <c r="OIX76" s="28"/>
      <c r="OIY76" s="28"/>
      <c r="OIZ76" s="28"/>
      <c r="OJA76" s="28"/>
      <c r="OJB76" s="28"/>
      <c r="OJC76" s="28"/>
      <c r="OJD76" s="28"/>
      <c r="OJE76" s="28"/>
      <c r="OJF76" s="28"/>
      <c r="OJG76" s="28"/>
      <c r="OJH76" s="28"/>
      <c r="OJI76" s="28"/>
      <c r="OJJ76" s="28"/>
      <c r="OJK76" s="28"/>
      <c r="OJL76" s="28"/>
      <c r="OJM76" s="28"/>
      <c r="OJN76" s="28"/>
      <c r="OJO76" s="28"/>
      <c r="OJP76" s="28"/>
      <c r="OJQ76" s="28"/>
      <c r="OJR76" s="28"/>
      <c r="OJS76" s="28"/>
      <c r="OJT76" s="28"/>
      <c r="OJU76" s="28"/>
      <c r="OJV76" s="28"/>
      <c r="OJW76" s="28"/>
      <c r="OJX76" s="28"/>
      <c r="OJY76" s="28"/>
      <c r="OJZ76" s="28"/>
      <c r="OKA76" s="28"/>
      <c r="OKB76" s="28"/>
      <c r="OKC76" s="28"/>
      <c r="OKD76" s="28"/>
      <c r="OKE76" s="28"/>
      <c r="OKF76" s="28"/>
      <c r="OKG76" s="28"/>
      <c r="OKH76" s="28"/>
      <c r="OKI76" s="28"/>
      <c r="OKJ76" s="28"/>
      <c r="OKK76" s="28"/>
      <c r="OKL76" s="28"/>
      <c r="OKM76" s="28"/>
      <c r="OKN76" s="28"/>
      <c r="OKO76" s="28"/>
      <c r="OKP76" s="28"/>
      <c r="OKQ76" s="28"/>
      <c r="OKR76" s="28"/>
      <c r="OKS76" s="28"/>
      <c r="OKT76" s="28"/>
      <c r="OKU76" s="28"/>
      <c r="OKV76" s="28"/>
      <c r="OKW76" s="28"/>
      <c r="OKX76" s="28"/>
      <c r="OKY76" s="28"/>
      <c r="OKZ76" s="28"/>
      <c r="OLA76" s="28"/>
      <c r="OLB76" s="28"/>
      <c r="OLC76" s="28"/>
      <c r="OLD76" s="28"/>
      <c r="OLE76" s="28"/>
      <c r="OLF76" s="28"/>
      <c r="OLG76" s="28"/>
      <c r="OLH76" s="28"/>
      <c r="OLI76" s="28"/>
      <c r="OLJ76" s="28"/>
      <c r="OLK76" s="28"/>
      <c r="OLL76" s="28"/>
      <c r="OLM76" s="28"/>
      <c r="OLN76" s="28"/>
      <c r="OLO76" s="28"/>
      <c r="OLP76" s="28"/>
      <c r="OLQ76" s="28"/>
      <c r="OLR76" s="28"/>
      <c r="OLS76" s="28"/>
      <c r="OLT76" s="28"/>
      <c r="OLU76" s="28"/>
      <c r="OLV76" s="28"/>
      <c r="OLW76" s="28"/>
      <c r="OLX76" s="28"/>
      <c r="OLY76" s="28"/>
      <c r="OLZ76" s="28"/>
      <c r="OMA76" s="28"/>
      <c r="OMB76" s="28"/>
      <c r="OMC76" s="28"/>
      <c r="OMD76" s="28"/>
      <c r="OME76" s="28"/>
      <c r="OMF76" s="28"/>
      <c r="OMG76" s="28"/>
      <c r="OMH76" s="28"/>
      <c r="OMI76" s="28"/>
      <c r="OMJ76" s="28"/>
      <c r="OMK76" s="28"/>
      <c r="OML76" s="28"/>
      <c r="OMM76" s="28"/>
      <c r="OMN76" s="28"/>
      <c r="OMO76" s="28"/>
      <c r="OMP76" s="28"/>
      <c r="OMQ76" s="28"/>
      <c r="OMR76" s="28"/>
      <c r="OMS76" s="28"/>
      <c r="OMT76" s="28"/>
      <c r="OMU76" s="28"/>
      <c r="OMV76" s="28"/>
      <c r="OMW76" s="28"/>
      <c r="OMX76" s="28"/>
      <c r="OMY76" s="28"/>
      <c r="OMZ76" s="28"/>
      <c r="ONA76" s="28"/>
      <c r="ONB76" s="28"/>
      <c r="ONC76" s="28"/>
      <c r="OND76" s="28"/>
      <c r="ONE76" s="28"/>
      <c r="ONF76" s="28"/>
      <c r="ONG76" s="28"/>
      <c r="ONH76" s="28"/>
      <c r="ONI76" s="28"/>
      <c r="ONJ76" s="28"/>
      <c r="ONK76" s="28"/>
      <c r="ONL76" s="28"/>
      <c r="ONM76" s="28"/>
      <c r="ONN76" s="28"/>
      <c r="ONO76" s="28"/>
      <c r="ONP76" s="28"/>
      <c r="ONQ76" s="28"/>
      <c r="ONR76" s="28"/>
      <c r="ONS76" s="28"/>
      <c r="ONT76" s="28"/>
      <c r="ONU76" s="28"/>
      <c r="ONV76" s="28"/>
      <c r="ONW76" s="28"/>
      <c r="ONX76" s="28"/>
      <c r="ONY76" s="28"/>
      <c r="ONZ76" s="28"/>
      <c r="OOA76" s="28"/>
      <c r="OOB76" s="28"/>
      <c r="OOC76" s="28"/>
      <c r="OOD76" s="28"/>
      <c r="OOE76" s="28"/>
      <c r="OOF76" s="28"/>
      <c r="OOG76" s="28"/>
      <c r="OOH76" s="28"/>
      <c r="OOI76" s="28"/>
      <c r="OOJ76" s="28"/>
      <c r="OOK76" s="28"/>
      <c r="OOL76" s="28"/>
      <c r="OOM76" s="28"/>
      <c r="OON76" s="28"/>
      <c r="OOO76" s="28"/>
      <c r="OOP76" s="28"/>
      <c r="OOQ76" s="28"/>
      <c r="OOR76" s="28"/>
      <c r="OOS76" s="28"/>
      <c r="OOT76" s="28"/>
      <c r="OOU76" s="28"/>
      <c r="OOV76" s="28"/>
      <c r="OOW76" s="28"/>
      <c r="OOX76" s="28"/>
      <c r="OOY76" s="28"/>
      <c r="OOZ76" s="28"/>
      <c r="OPA76" s="28"/>
      <c r="OPB76" s="28"/>
      <c r="OPC76" s="28"/>
      <c r="OPD76" s="28"/>
      <c r="OPE76" s="28"/>
      <c r="OPF76" s="28"/>
      <c r="OPG76" s="28"/>
      <c r="OPH76" s="28"/>
      <c r="OPI76" s="28"/>
      <c r="OPJ76" s="28"/>
      <c r="OPK76" s="28"/>
      <c r="OPL76" s="28"/>
      <c r="OPM76" s="28"/>
      <c r="OPN76" s="28"/>
      <c r="OPO76" s="28"/>
      <c r="OPP76" s="28"/>
      <c r="OPQ76" s="28"/>
      <c r="OPR76" s="28"/>
      <c r="OPS76" s="28"/>
      <c r="OPT76" s="28"/>
      <c r="OPU76" s="28"/>
      <c r="OPV76" s="28"/>
      <c r="OPW76" s="28"/>
      <c r="OPX76" s="28"/>
      <c r="OPY76" s="28"/>
      <c r="OPZ76" s="28"/>
      <c r="OQA76" s="28"/>
      <c r="OQB76" s="28"/>
      <c r="OQC76" s="28"/>
      <c r="OQD76" s="28"/>
      <c r="OQE76" s="28"/>
      <c r="OQF76" s="28"/>
      <c r="OQG76" s="28"/>
      <c r="OQH76" s="28"/>
      <c r="OQI76" s="28"/>
      <c r="OQJ76" s="28"/>
      <c r="OQK76" s="28"/>
      <c r="OQL76" s="28"/>
      <c r="OQM76" s="28"/>
      <c r="OQN76" s="28"/>
      <c r="OQO76" s="28"/>
      <c r="OQP76" s="28"/>
      <c r="OQQ76" s="28"/>
      <c r="OQR76" s="28"/>
      <c r="OQS76" s="28"/>
      <c r="OQT76" s="28"/>
      <c r="OQU76" s="28"/>
      <c r="OQV76" s="28"/>
      <c r="OQW76" s="28"/>
      <c r="OQX76" s="28"/>
      <c r="OQY76" s="28"/>
      <c r="OQZ76" s="28"/>
      <c r="ORA76" s="28"/>
      <c r="ORB76" s="28"/>
      <c r="ORC76" s="28"/>
      <c r="ORD76" s="28"/>
      <c r="ORE76" s="28"/>
      <c r="ORF76" s="28"/>
      <c r="ORG76" s="28"/>
      <c r="ORH76" s="28"/>
      <c r="ORI76" s="28"/>
      <c r="ORJ76" s="28"/>
      <c r="ORK76" s="28"/>
      <c r="ORL76" s="28"/>
      <c r="ORM76" s="28"/>
      <c r="ORN76" s="28"/>
      <c r="ORO76" s="28"/>
      <c r="ORP76" s="28"/>
      <c r="ORQ76" s="28"/>
      <c r="ORR76" s="28"/>
      <c r="ORS76" s="28"/>
      <c r="ORT76" s="28"/>
      <c r="ORU76" s="28"/>
      <c r="ORV76" s="28"/>
      <c r="ORW76" s="28"/>
      <c r="ORX76" s="28"/>
      <c r="ORY76" s="28"/>
      <c r="ORZ76" s="28"/>
      <c r="OSA76" s="28"/>
      <c r="OSB76" s="28"/>
      <c r="OSC76" s="28"/>
      <c r="OSD76" s="28"/>
      <c r="OSE76" s="28"/>
      <c r="OSF76" s="28"/>
      <c r="OSG76" s="28"/>
      <c r="OSH76" s="28"/>
      <c r="OSI76" s="28"/>
      <c r="OSJ76" s="28"/>
      <c r="OSK76" s="28"/>
      <c r="OSL76" s="28"/>
      <c r="OSM76" s="28"/>
      <c r="OSN76" s="28"/>
      <c r="OSO76" s="28"/>
      <c r="OSP76" s="28"/>
      <c r="OSQ76" s="28"/>
      <c r="OSR76" s="28"/>
      <c r="OSS76" s="28"/>
      <c r="OST76" s="28"/>
      <c r="OSU76" s="28"/>
      <c r="OSV76" s="28"/>
      <c r="OSW76" s="28"/>
      <c r="OSX76" s="28"/>
      <c r="OSY76" s="28"/>
      <c r="OSZ76" s="28"/>
      <c r="OTA76" s="28"/>
      <c r="OTB76" s="28"/>
      <c r="OTC76" s="28"/>
      <c r="OTD76" s="28"/>
      <c r="OTE76" s="28"/>
      <c r="OTF76" s="28"/>
      <c r="OTG76" s="28"/>
      <c r="OTH76" s="28"/>
      <c r="OTI76" s="28"/>
      <c r="OTJ76" s="28"/>
      <c r="OTK76" s="28"/>
      <c r="OTL76" s="28"/>
      <c r="OTM76" s="28"/>
      <c r="OTN76" s="28"/>
      <c r="OTO76" s="28"/>
      <c r="OTP76" s="28"/>
      <c r="OTQ76" s="28"/>
      <c r="OTR76" s="28"/>
      <c r="OTS76" s="28"/>
      <c r="OTT76" s="28"/>
      <c r="OTU76" s="28"/>
      <c r="OTV76" s="28"/>
      <c r="OTW76" s="28"/>
      <c r="OTX76" s="28"/>
      <c r="OTY76" s="28"/>
      <c r="OTZ76" s="28"/>
      <c r="OUA76" s="28"/>
      <c r="OUB76" s="28"/>
      <c r="OUC76" s="28"/>
      <c r="OUD76" s="28"/>
      <c r="OUE76" s="28"/>
      <c r="OUF76" s="28"/>
      <c r="OUG76" s="28"/>
      <c r="OUH76" s="28"/>
      <c r="OUI76" s="28"/>
      <c r="OUJ76" s="28"/>
      <c r="OUK76" s="28"/>
      <c r="OUL76" s="28"/>
      <c r="OUM76" s="28"/>
      <c r="OUN76" s="28"/>
      <c r="OUO76" s="28"/>
      <c r="OUP76" s="28"/>
      <c r="OUQ76" s="28"/>
      <c r="OUR76" s="28"/>
      <c r="OUS76" s="28"/>
      <c r="OUT76" s="28"/>
      <c r="OUU76" s="28"/>
      <c r="OUV76" s="28"/>
      <c r="OUW76" s="28"/>
      <c r="OUX76" s="28"/>
      <c r="OUY76" s="28"/>
      <c r="OUZ76" s="28"/>
      <c r="OVA76" s="28"/>
      <c r="OVB76" s="28"/>
      <c r="OVC76" s="28"/>
      <c r="OVD76" s="28"/>
      <c r="OVE76" s="28"/>
      <c r="OVF76" s="28"/>
      <c r="OVG76" s="28"/>
      <c r="OVH76" s="28"/>
      <c r="OVI76" s="28"/>
      <c r="OVJ76" s="28"/>
      <c r="OVK76" s="28"/>
      <c r="OVL76" s="28"/>
      <c r="OVM76" s="28"/>
      <c r="OVN76" s="28"/>
      <c r="OVO76" s="28"/>
      <c r="OVP76" s="28"/>
      <c r="OVQ76" s="28"/>
      <c r="OVR76" s="28"/>
      <c r="OVS76" s="28"/>
      <c r="OVT76" s="28"/>
      <c r="OVU76" s="28"/>
      <c r="OVV76" s="28"/>
      <c r="OVW76" s="28"/>
      <c r="OVX76" s="28"/>
      <c r="OVY76" s="28"/>
      <c r="OVZ76" s="28"/>
      <c r="OWA76" s="28"/>
      <c r="OWB76" s="28"/>
      <c r="OWC76" s="28"/>
      <c r="OWD76" s="28"/>
      <c r="OWE76" s="28"/>
      <c r="OWF76" s="28"/>
      <c r="OWG76" s="28"/>
      <c r="OWH76" s="28"/>
      <c r="OWI76" s="28"/>
      <c r="OWJ76" s="28"/>
      <c r="OWK76" s="28"/>
      <c r="OWL76" s="28"/>
      <c r="OWM76" s="28"/>
      <c r="OWN76" s="28"/>
      <c r="OWO76" s="28"/>
      <c r="OWP76" s="28"/>
      <c r="OWQ76" s="28"/>
      <c r="OWR76" s="28"/>
      <c r="OWS76" s="28"/>
      <c r="OWT76" s="28"/>
      <c r="OWU76" s="28"/>
      <c r="OWV76" s="28"/>
      <c r="OWW76" s="28"/>
      <c r="OWX76" s="28"/>
      <c r="OWY76" s="28"/>
      <c r="OWZ76" s="28"/>
      <c r="OXA76" s="28"/>
      <c r="OXB76" s="28"/>
      <c r="OXC76" s="28"/>
      <c r="OXD76" s="28"/>
      <c r="OXE76" s="28"/>
      <c r="OXF76" s="28"/>
      <c r="OXG76" s="28"/>
      <c r="OXH76" s="28"/>
      <c r="OXI76" s="28"/>
      <c r="OXJ76" s="28"/>
      <c r="OXK76" s="28"/>
      <c r="OXL76" s="28"/>
      <c r="OXM76" s="28"/>
      <c r="OXN76" s="28"/>
      <c r="OXO76" s="28"/>
      <c r="OXP76" s="28"/>
      <c r="OXQ76" s="28"/>
      <c r="OXR76" s="28"/>
      <c r="OXS76" s="28"/>
      <c r="OXT76" s="28"/>
      <c r="OXU76" s="28"/>
      <c r="OXV76" s="28"/>
      <c r="OXW76" s="28"/>
      <c r="OXX76" s="28"/>
      <c r="OXY76" s="28"/>
      <c r="OXZ76" s="28"/>
      <c r="OYA76" s="28"/>
      <c r="OYB76" s="28"/>
      <c r="OYC76" s="28"/>
      <c r="OYD76" s="28"/>
      <c r="OYE76" s="28"/>
      <c r="OYF76" s="28"/>
      <c r="OYG76" s="28"/>
      <c r="OYH76" s="28"/>
      <c r="OYI76" s="28"/>
      <c r="OYJ76" s="28"/>
      <c r="OYK76" s="28"/>
      <c r="OYL76" s="28"/>
      <c r="OYM76" s="28"/>
      <c r="OYN76" s="28"/>
      <c r="OYO76" s="28"/>
      <c r="OYP76" s="28"/>
      <c r="OYQ76" s="28"/>
      <c r="OYR76" s="28"/>
      <c r="OYS76" s="28"/>
      <c r="OYT76" s="28"/>
      <c r="OYU76" s="28"/>
      <c r="OYV76" s="28"/>
      <c r="OYW76" s="28"/>
      <c r="OYX76" s="28"/>
      <c r="OYY76" s="28"/>
      <c r="OYZ76" s="28"/>
      <c r="OZA76" s="28"/>
      <c r="OZB76" s="28"/>
      <c r="OZC76" s="28"/>
      <c r="OZD76" s="28"/>
      <c r="OZE76" s="28"/>
      <c r="OZF76" s="28"/>
      <c r="OZG76" s="28"/>
      <c r="OZH76" s="28"/>
      <c r="OZI76" s="28"/>
      <c r="OZJ76" s="28"/>
      <c r="OZK76" s="28"/>
      <c r="OZL76" s="28"/>
      <c r="OZM76" s="28"/>
      <c r="OZN76" s="28"/>
      <c r="OZO76" s="28"/>
      <c r="OZP76" s="28"/>
      <c r="OZQ76" s="28"/>
      <c r="OZR76" s="28"/>
      <c r="OZS76" s="28"/>
      <c r="OZT76" s="28"/>
      <c r="OZU76" s="28"/>
      <c r="OZV76" s="28"/>
      <c r="OZW76" s="28"/>
      <c r="OZX76" s="28"/>
      <c r="OZY76" s="28"/>
      <c r="OZZ76" s="28"/>
      <c r="PAA76" s="28"/>
      <c r="PAB76" s="28"/>
      <c r="PAC76" s="28"/>
      <c r="PAD76" s="28"/>
      <c r="PAE76" s="28"/>
      <c r="PAF76" s="28"/>
      <c r="PAG76" s="28"/>
      <c r="PAH76" s="28"/>
      <c r="PAI76" s="28"/>
      <c r="PAJ76" s="28"/>
      <c r="PAK76" s="28"/>
      <c r="PAL76" s="28"/>
      <c r="PAM76" s="28"/>
      <c r="PAN76" s="28"/>
      <c r="PAO76" s="28"/>
      <c r="PAP76" s="28"/>
      <c r="PAQ76" s="28"/>
      <c r="PAR76" s="28"/>
      <c r="PAS76" s="28"/>
      <c r="PAT76" s="28"/>
      <c r="PAU76" s="28"/>
      <c r="PAV76" s="28"/>
      <c r="PAW76" s="28"/>
      <c r="PAX76" s="28"/>
      <c r="PAY76" s="28"/>
      <c r="PAZ76" s="28"/>
      <c r="PBA76" s="28"/>
      <c r="PBB76" s="28"/>
      <c r="PBC76" s="28"/>
      <c r="PBD76" s="28"/>
      <c r="PBE76" s="28"/>
      <c r="PBF76" s="28"/>
      <c r="PBG76" s="28"/>
      <c r="PBH76" s="28"/>
      <c r="PBI76" s="28"/>
      <c r="PBJ76" s="28"/>
      <c r="PBK76" s="28"/>
      <c r="PBL76" s="28"/>
      <c r="PBM76" s="28"/>
      <c r="PBN76" s="28"/>
      <c r="PBO76" s="28"/>
      <c r="PBP76" s="28"/>
      <c r="PBQ76" s="28"/>
      <c r="PBR76" s="28"/>
      <c r="PBS76" s="28"/>
      <c r="PBT76" s="28"/>
      <c r="PBU76" s="28"/>
      <c r="PBV76" s="28"/>
      <c r="PBW76" s="28"/>
      <c r="PBX76" s="28"/>
      <c r="PBY76" s="28"/>
      <c r="PBZ76" s="28"/>
      <c r="PCA76" s="28"/>
      <c r="PCB76" s="28"/>
      <c r="PCC76" s="28"/>
      <c r="PCD76" s="28"/>
      <c r="PCE76" s="28"/>
      <c r="PCF76" s="28"/>
      <c r="PCG76" s="28"/>
      <c r="PCH76" s="28"/>
      <c r="PCI76" s="28"/>
      <c r="PCJ76" s="28"/>
      <c r="PCK76" s="28"/>
      <c r="PCL76" s="28"/>
      <c r="PCM76" s="28"/>
      <c r="PCN76" s="28"/>
      <c r="PCO76" s="28"/>
      <c r="PCP76" s="28"/>
      <c r="PCQ76" s="28"/>
      <c r="PCR76" s="28"/>
      <c r="PCS76" s="28"/>
      <c r="PCT76" s="28"/>
      <c r="PCU76" s="28"/>
      <c r="PCV76" s="28"/>
      <c r="PCW76" s="28"/>
      <c r="PCX76" s="28"/>
      <c r="PCY76" s="28"/>
      <c r="PCZ76" s="28"/>
      <c r="PDA76" s="28"/>
      <c r="PDB76" s="28"/>
      <c r="PDC76" s="28"/>
      <c r="PDD76" s="28"/>
      <c r="PDE76" s="28"/>
      <c r="PDF76" s="28"/>
      <c r="PDG76" s="28"/>
      <c r="PDH76" s="28"/>
      <c r="PDI76" s="28"/>
      <c r="PDJ76" s="28"/>
      <c r="PDK76" s="28"/>
      <c r="PDL76" s="28"/>
      <c r="PDM76" s="28"/>
      <c r="PDN76" s="28"/>
      <c r="PDO76" s="28"/>
      <c r="PDP76" s="28"/>
      <c r="PDQ76" s="28"/>
      <c r="PDR76" s="28"/>
      <c r="PDS76" s="28"/>
      <c r="PDT76" s="28"/>
      <c r="PDU76" s="28"/>
      <c r="PDV76" s="28"/>
      <c r="PDW76" s="28"/>
      <c r="PDX76" s="28"/>
      <c r="PDY76" s="28"/>
      <c r="PDZ76" s="28"/>
      <c r="PEA76" s="28"/>
      <c r="PEB76" s="28"/>
      <c r="PEC76" s="28"/>
      <c r="PED76" s="28"/>
      <c r="PEE76" s="28"/>
      <c r="PEF76" s="28"/>
      <c r="PEG76" s="28"/>
      <c r="PEH76" s="28"/>
      <c r="PEI76" s="28"/>
      <c r="PEJ76" s="28"/>
      <c r="PEK76" s="28"/>
      <c r="PEL76" s="28"/>
      <c r="PEM76" s="28"/>
      <c r="PEN76" s="28"/>
      <c r="PEO76" s="28"/>
      <c r="PEP76" s="28"/>
      <c r="PEQ76" s="28"/>
      <c r="PER76" s="28"/>
      <c r="PES76" s="28"/>
      <c r="PET76" s="28"/>
      <c r="PEU76" s="28"/>
      <c r="PEV76" s="28"/>
      <c r="PEW76" s="28"/>
      <c r="PEX76" s="28"/>
      <c r="PEY76" s="28"/>
      <c r="PEZ76" s="28"/>
      <c r="PFA76" s="28"/>
      <c r="PFB76" s="28"/>
      <c r="PFC76" s="28"/>
      <c r="PFD76" s="28"/>
      <c r="PFE76" s="28"/>
      <c r="PFF76" s="28"/>
      <c r="PFG76" s="28"/>
      <c r="PFH76" s="28"/>
      <c r="PFI76" s="28"/>
      <c r="PFJ76" s="28"/>
      <c r="PFK76" s="28"/>
      <c r="PFL76" s="28"/>
      <c r="PFM76" s="28"/>
      <c r="PFN76" s="28"/>
      <c r="PFO76" s="28"/>
      <c r="PFP76" s="28"/>
      <c r="PFQ76" s="28"/>
      <c r="PFR76" s="28"/>
      <c r="PFS76" s="28"/>
      <c r="PFT76" s="28"/>
      <c r="PFU76" s="28"/>
      <c r="PFV76" s="28"/>
      <c r="PFW76" s="28"/>
      <c r="PFX76" s="28"/>
      <c r="PFY76" s="28"/>
      <c r="PFZ76" s="28"/>
      <c r="PGA76" s="28"/>
      <c r="PGB76" s="28"/>
      <c r="PGC76" s="28"/>
      <c r="PGD76" s="28"/>
      <c r="PGE76" s="28"/>
      <c r="PGF76" s="28"/>
      <c r="PGG76" s="28"/>
      <c r="PGH76" s="28"/>
      <c r="PGI76" s="28"/>
      <c r="PGJ76" s="28"/>
      <c r="PGK76" s="28"/>
      <c r="PGL76" s="28"/>
      <c r="PGM76" s="28"/>
      <c r="PGN76" s="28"/>
      <c r="PGO76" s="28"/>
      <c r="PGP76" s="28"/>
      <c r="PGQ76" s="28"/>
      <c r="PGR76" s="28"/>
      <c r="PGS76" s="28"/>
      <c r="PGT76" s="28"/>
      <c r="PGU76" s="28"/>
      <c r="PGV76" s="28"/>
      <c r="PGW76" s="28"/>
      <c r="PGX76" s="28"/>
      <c r="PGY76" s="28"/>
      <c r="PGZ76" s="28"/>
      <c r="PHA76" s="28"/>
      <c r="PHB76" s="28"/>
      <c r="PHC76" s="28"/>
      <c r="PHD76" s="28"/>
      <c r="PHE76" s="28"/>
      <c r="PHF76" s="28"/>
      <c r="PHG76" s="28"/>
      <c r="PHH76" s="28"/>
      <c r="PHI76" s="28"/>
      <c r="PHJ76" s="28"/>
      <c r="PHK76" s="28"/>
      <c r="PHL76" s="28"/>
      <c r="PHM76" s="28"/>
      <c r="PHN76" s="28"/>
      <c r="PHO76" s="28"/>
      <c r="PHP76" s="28"/>
      <c r="PHQ76" s="28"/>
      <c r="PHR76" s="28"/>
      <c r="PHS76" s="28"/>
      <c r="PHT76" s="28"/>
      <c r="PHU76" s="28"/>
      <c r="PHV76" s="28"/>
      <c r="PHW76" s="28"/>
      <c r="PHX76" s="28"/>
      <c r="PHY76" s="28"/>
      <c r="PHZ76" s="28"/>
      <c r="PIA76" s="28"/>
      <c r="PIB76" s="28"/>
      <c r="PIC76" s="28"/>
      <c r="PID76" s="28"/>
      <c r="PIE76" s="28"/>
      <c r="PIF76" s="28"/>
      <c r="PIG76" s="28"/>
      <c r="PIH76" s="28"/>
      <c r="PII76" s="28"/>
      <c r="PIJ76" s="28"/>
      <c r="PIK76" s="28"/>
      <c r="PIL76" s="28"/>
      <c r="PIM76" s="28"/>
      <c r="PIN76" s="28"/>
      <c r="PIO76" s="28"/>
      <c r="PIP76" s="28"/>
      <c r="PIQ76" s="28"/>
      <c r="PIR76" s="28"/>
      <c r="PIS76" s="28"/>
      <c r="PIT76" s="28"/>
      <c r="PIU76" s="28"/>
      <c r="PIV76" s="28"/>
      <c r="PIW76" s="28"/>
      <c r="PIX76" s="28"/>
      <c r="PIY76" s="28"/>
      <c r="PIZ76" s="28"/>
      <c r="PJA76" s="28"/>
      <c r="PJB76" s="28"/>
      <c r="PJC76" s="28"/>
      <c r="PJD76" s="28"/>
      <c r="PJE76" s="28"/>
      <c r="PJF76" s="28"/>
      <c r="PJG76" s="28"/>
      <c r="PJH76" s="28"/>
      <c r="PJI76" s="28"/>
      <c r="PJJ76" s="28"/>
      <c r="PJK76" s="28"/>
      <c r="PJL76" s="28"/>
      <c r="PJM76" s="28"/>
      <c r="PJN76" s="28"/>
      <c r="PJO76" s="28"/>
      <c r="PJP76" s="28"/>
      <c r="PJQ76" s="28"/>
      <c r="PJR76" s="28"/>
      <c r="PJS76" s="28"/>
      <c r="PJT76" s="28"/>
      <c r="PJU76" s="28"/>
      <c r="PJV76" s="28"/>
      <c r="PJW76" s="28"/>
      <c r="PJX76" s="28"/>
      <c r="PJY76" s="28"/>
      <c r="PJZ76" s="28"/>
      <c r="PKA76" s="28"/>
      <c r="PKB76" s="28"/>
      <c r="PKC76" s="28"/>
      <c r="PKD76" s="28"/>
      <c r="PKE76" s="28"/>
      <c r="PKF76" s="28"/>
      <c r="PKG76" s="28"/>
      <c r="PKH76" s="28"/>
      <c r="PKI76" s="28"/>
      <c r="PKJ76" s="28"/>
      <c r="PKK76" s="28"/>
      <c r="PKL76" s="28"/>
      <c r="PKM76" s="28"/>
      <c r="PKN76" s="28"/>
      <c r="PKO76" s="28"/>
      <c r="PKP76" s="28"/>
      <c r="PKQ76" s="28"/>
      <c r="PKR76" s="28"/>
      <c r="PKS76" s="28"/>
      <c r="PKT76" s="28"/>
      <c r="PKU76" s="28"/>
      <c r="PKV76" s="28"/>
      <c r="PKW76" s="28"/>
      <c r="PKX76" s="28"/>
      <c r="PKY76" s="28"/>
      <c r="PKZ76" s="28"/>
      <c r="PLA76" s="28"/>
      <c r="PLB76" s="28"/>
      <c r="PLC76" s="28"/>
      <c r="PLD76" s="28"/>
      <c r="PLE76" s="28"/>
      <c r="PLF76" s="28"/>
      <c r="PLG76" s="28"/>
      <c r="PLH76" s="28"/>
      <c r="PLI76" s="28"/>
      <c r="PLJ76" s="28"/>
      <c r="PLK76" s="28"/>
      <c r="PLL76" s="28"/>
      <c r="PLM76" s="28"/>
      <c r="PLN76" s="28"/>
      <c r="PLO76" s="28"/>
      <c r="PLP76" s="28"/>
      <c r="PLQ76" s="28"/>
      <c r="PLR76" s="28"/>
      <c r="PLS76" s="28"/>
      <c r="PLT76" s="28"/>
      <c r="PLU76" s="28"/>
      <c r="PLV76" s="28"/>
      <c r="PLW76" s="28"/>
      <c r="PLX76" s="28"/>
      <c r="PLY76" s="28"/>
      <c r="PLZ76" s="28"/>
      <c r="PMA76" s="28"/>
      <c r="PMB76" s="28"/>
      <c r="PMC76" s="28"/>
      <c r="PMD76" s="28"/>
      <c r="PME76" s="28"/>
      <c r="PMF76" s="28"/>
      <c r="PMG76" s="28"/>
      <c r="PMH76" s="28"/>
      <c r="PMI76" s="28"/>
      <c r="PMJ76" s="28"/>
      <c r="PMK76" s="28"/>
      <c r="PML76" s="28"/>
      <c r="PMM76" s="28"/>
      <c r="PMN76" s="28"/>
      <c r="PMO76" s="28"/>
      <c r="PMP76" s="28"/>
      <c r="PMQ76" s="28"/>
      <c r="PMR76" s="28"/>
      <c r="PMS76" s="28"/>
      <c r="PMT76" s="28"/>
      <c r="PMU76" s="28"/>
      <c r="PMV76" s="28"/>
      <c r="PMW76" s="28"/>
      <c r="PMX76" s="28"/>
      <c r="PMY76" s="28"/>
      <c r="PMZ76" s="28"/>
      <c r="PNA76" s="28"/>
      <c r="PNB76" s="28"/>
      <c r="PNC76" s="28"/>
      <c r="PND76" s="28"/>
      <c r="PNE76" s="28"/>
      <c r="PNF76" s="28"/>
      <c r="PNG76" s="28"/>
      <c r="PNH76" s="28"/>
      <c r="PNI76" s="28"/>
      <c r="PNJ76" s="28"/>
      <c r="PNK76" s="28"/>
      <c r="PNL76" s="28"/>
      <c r="PNM76" s="28"/>
      <c r="PNN76" s="28"/>
      <c r="PNO76" s="28"/>
      <c r="PNP76" s="28"/>
      <c r="PNQ76" s="28"/>
      <c r="PNR76" s="28"/>
      <c r="PNS76" s="28"/>
      <c r="PNT76" s="28"/>
      <c r="PNU76" s="28"/>
      <c r="PNV76" s="28"/>
      <c r="PNW76" s="28"/>
      <c r="PNX76" s="28"/>
      <c r="PNY76" s="28"/>
      <c r="PNZ76" s="28"/>
      <c r="POA76" s="28"/>
      <c r="POB76" s="28"/>
      <c r="POC76" s="28"/>
      <c r="POD76" s="28"/>
      <c r="POE76" s="28"/>
      <c r="POF76" s="28"/>
      <c r="POG76" s="28"/>
      <c r="POH76" s="28"/>
      <c r="POI76" s="28"/>
      <c r="POJ76" s="28"/>
      <c r="POK76" s="28"/>
      <c r="POL76" s="28"/>
      <c r="POM76" s="28"/>
      <c r="PON76" s="28"/>
      <c r="POO76" s="28"/>
      <c r="POP76" s="28"/>
      <c r="POQ76" s="28"/>
      <c r="POR76" s="28"/>
      <c r="POS76" s="28"/>
      <c r="POT76" s="28"/>
      <c r="POU76" s="28"/>
      <c r="POV76" s="28"/>
      <c r="POW76" s="28"/>
      <c r="POX76" s="28"/>
      <c r="POY76" s="28"/>
      <c r="POZ76" s="28"/>
      <c r="PPA76" s="28"/>
      <c r="PPB76" s="28"/>
      <c r="PPC76" s="28"/>
      <c r="PPD76" s="28"/>
      <c r="PPE76" s="28"/>
      <c r="PPF76" s="28"/>
      <c r="PPG76" s="28"/>
      <c r="PPH76" s="28"/>
      <c r="PPI76" s="28"/>
      <c r="PPJ76" s="28"/>
      <c r="PPK76" s="28"/>
      <c r="PPL76" s="28"/>
      <c r="PPM76" s="28"/>
      <c r="PPN76" s="28"/>
      <c r="PPO76" s="28"/>
      <c r="PPP76" s="28"/>
      <c r="PPQ76" s="28"/>
      <c r="PPR76" s="28"/>
      <c r="PPS76" s="28"/>
      <c r="PPT76" s="28"/>
      <c r="PPU76" s="28"/>
      <c r="PPV76" s="28"/>
      <c r="PPW76" s="28"/>
      <c r="PPX76" s="28"/>
      <c r="PPY76" s="28"/>
      <c r="PPZ76" s="28"/>
      <c r="PQA76" s="28"/>
      <c r="PQB76" s="28"/>
      <c r="PQC76" s="28"/>
      <c r="PQD76" s="28"/>
      <c r="PQE76" s="28"/>
      <c r="PQF76" s="28"/>
      <c r="PQG76" s="28"/>
      <c r="PQH76" s="28"/>
      <c r="PQI76" s="28"/>
      <c r="PQJ76" s="28"/>
      <c r="PQK76" s="28"/>
      <c r="PQL76" s="28"/>
      <c r="PQM76" s="28"/>
      <c r="PQN76" s="28"/>
      <c r="PQO76" s="28"/>
      <c r="PQP76" s="28"/>
      <c r="PQQ76" s="28"/>
      <c r="PQR76" s="28"/>
      <c r="PQS76" s="28"/>
      <c r="PQT76" s="28"/>
      <c r="PQU76" s="28"/>
      <c r="PQV76" s="28"/>
      <c r="PQW76" s="28"/>
      <c r="PQX76" s="28"/>
      <c r="PQY76" s="28"/>
      <c r="PQZ76" s="28"/>
      <c r="PRA76" s="28"/>
      <c r="PRB76" s="28"/>
      <c r="PRC76" s="28"/>
      <c r="PRD76" s="28"/>
      <c r="PRE76" s="28"/>
      <c r="PRF76" s="28"/>
      <c r="PRG76" s="28"/>
      <c r="PRH76" s="28"/>
      <c r="PRI76" s="28"/>
      <c r="PRJ76" s="28"/>
      <c r="PRK76" s="28"/>
      <c r="PRL76" s="28"/>
      <c r="PRM76" s="28"/>
      <c r="PRN76" s="28"/>
      <c r="PRO76" s="28"/>
      <c r="PRP76" s="28"/>
      <c r="PRQ76" s="28"/>
      <c r="PRR76" s="28"/>
      <c r="PRS76" s="28"/>
      <c r="PRT76" s="28"/>
      <c r="PRU76" s="28"/>
      <c r="PRV76" s="28"/>
      <c r="PRW76" s="28"/>
      <c r="PRX76" s="28"/>
      <c r="PRY76" s="28"/>
      <c r="PRZ76" s="28"/>
      <c r="PSA76" s="28"/>
      <c r="PSB76" s="28"/>
      <c r="PSC76" s="28"/>
      <c r="PSD76" s="28"/>
      <c r="PSE76" s="28"/>
      <c r="PSF76" s="28"/>
      <c r="PSG76" s="28"/>
      <c r="PSH76" s="28"/>
      <c r="PSI76" s="28"/>
      <c r="PSJ76" s="28"/>
      <c r="PSK76" s="28"/>
      <c r="PSL76" s="28"/>
      <c r="PSM76" s="28"/>
      <c r="PSN76" s="28"/>
      <c r="PSO76" s="28"/>
      <c r="PSP76" s="28"/>
      <c r="PSQ76" s="28"/>
      <c r="PSR76" s="28"/>
      <c r="PSS76" s="28"/>
      <c r="PST76" s="28"/>
      <c r="PSU76" s="28"/>
      <c r="PSV76" s="28"/>
      <c r="PSW76" s="28"/>
      <c r="PSX76" s="28"/>
      <c r="PSY76" s="28"/>
      <c r="PSZ76" s="28"/>
      <c r="PTA76" s="28"/>
      <c r="PTB76" s="28"/>
      <c r="PTC76" s="28"/>
      <c r="PTD76" s="28"/>
      <c r="PTE76" s="28"/>
      <c r="PTF76" s="28"/>
      <c r="PTG76" s="28"/>
      <c r="PTH76" s="28"/>
      <c r="PTI76" s="28"/>
      <c r="PTJ76" s="28"/>
      <c r="PTK76" s="28"/>
      <c r="PTL76" s="28"/>
      <c r="PTM76" s="28"/>
      <c r="PTN76" s="28"/>
      <c r="PTO76" s="28"/>
      <c r="PTP76" s="28"/>
      <c r="PTQ76" s="28"/>
      <c r="PTR76" s="28"/>
      <c r="PTS76" s="28"/>
      <c r="PTT76" s="28"/>
      <c r="PTU76" s="28"/>
      <c r="PTV76" s="28"/>
      <c r="PTW76" s="28"/>
      <c r="PTX76" s="28"/>
      <c r="PTY76" s="28"/>
      <c r="PTZ76" s="28"/>
      <c r="PUA76" s="28"/>
      <c r="PUB76" s="28"/>
      <c r="PUC76" s="28"/>
      <c r="PUD76" s="28"/>
      <c r="PUE76" s="28"/>
      <c r="PUF76" s="28"/>
      <c r="PUG76" s="28"/>
      <c r="PUH76" s="28"/>
      <c r="PUI76" s="28"/>
      <c r="PUJ76" s="28"/>
      <c r="PUK76" s="28"/>
      <c r="PUL76" s="28"/>
      <c r="PUM76" s="28"/>
      <c r="PUN76" s="28"/>
      <c r="PUO76" s="28"/>
      <c r="PUP76" s="28"/>
      <c r="PUQ76" s="28"/>
      <c r="PUR76" s="28"/>
      <c r="PUS76" s="28"/>
      <c r="PUT76" s="28"/>
      <c r="PUU76" s="28"/>
      <c r="PUV76" s="28"/>
      <c r="PUW76" s="28"/>
      <c r="PUX76" s="28"/>
      <c r="PUY76" s="28"/>
      <c r="PUZ76" s="28"/>
      <c r="PVA76" s="28"/>
      <c r="PVB76" s="28"/>
      <c r="PVC76" s="28"/>
      <c r="PVD76" s="28"/>
      <c r="PVE76" s="28"/>
      <c r="PVF76" s="28"/>
      <c r="PVG76" s="28"/>
      <c r="PVH76" s="28"/>
      <c r="PVI76" s="28"/>
      <c r="PVJ76" s="28"/>
      <c r="PVK76" s="28"/>
      <c r="PVL76" s="28"/>
      <c r="PVM76" s="28"/>
      <c r="PVN76" s="28"/>
      <c r="PVO76" s="28"/>
      <c r="PVP76" s="28"/>
      <c r="PVQ76" s="28"/>
      <c r="PVR76" s="28"/>
      <c r="PVS76" s="28"/>
      <c r="PVT76" s="28"/>
      <c r="PVU76" s="28"/>
      <c r="PVV76" s="28"/>
      <c r="PVW76" s="28"/>
      <c r="PVX76" s="28"/>
      <c r="PVY76" s="28"/>
      <c r="PVZ76" s="28"/>
      <c r="PWA76" s="28"/>
      <c r="PWB76" s="28"/>
      <c r="PWC76" s="28"/>
      <c r="PWD76" s="28"/>
      <c r="PWE76" s="28"/>
      <c r="PWF76" s="28"/>
      <c r="PWG76" s="28"/>
      <c r="PWH76" s="28"/>
      <c r="PWI76" s="28"/>
      <c r="PWJ76" s="28"/>
      <c r="PWK76" s="28"/>
      <c r="PWL76" s="28"/>
      <c r="PWM76" s="28"/>
      <c r="PWN76" s="28"/>
      <c r="PWO76" s="28"/>
      <c r="PWP76" s="28"/>
      <c r="PWQ76" s="28"/>
      <c r="PWR76" s="28"/>
      <c r="PWS76" s="28"/>
      <c r="PWT76" s="28"/>
      <c r="PWU76" s="28"/>
      <c r="PWV76" s="28"/>
      <c r="PWW76" s="28"/>
      <c r="PWX76" s="28"/>
      <c r="PWY76" s="28"/>
      <c r="PWZ76" s="28"/>
      <c r="PXA76" s="28"/>
      <c r="PXB76" s="28"/>
      <c r="PXC76" s="28"/>
      <c r="PXD76" s="28"/>
      <c r="PXE76" s="28"/>
      <c r="PXF76" s="28"/>
      <c r="PXG76" s="28"/>
      <c r="PXH76" s="28"/>
      <c r="PXI76" s="28"/>
      <c r="PXJ76" s="28"/>
      <c r="PXK76" s="28"/>
      <c r="PXL76" s="28"/>
      <c r="PXM76" s="28"/>
      <c r="PXN76" s="28"/>
      <c r="PXO76" s="28"/>
      <c r="PXP76" s="28"/>
      <c r="PXQ76" s="28"/>
      <c r="PXR76" s="28"/>
      <c r="PXS76" s="28"/>
      <c r="PXT76" s="28"/>
      <c r="PXU76" s="28"/>
      <c r="PXV76" s="28"/>
      <c r="PXW76" s="28"/>
      <c r="PXX76" s="28"/>
      <c r="PXY76" s="28"/>
      <c r="PXZ76" s="28"/>
      <c r="PYA76" s="28"/>
      <c r="PYB76" s="28"/>
      <c r="PYC76" s="28"/>
      <c r="PYD76" s="28"/>
      <c r="PYE76" s="28"/>
      <c r="PYF76" s="28"/>
      <c r="PYG76" s="28"/>
      <c r="PYH76" s="28"/>
      <c r="PYI76" s="28"/>
      <c r="PYJ76" s="28"/>
      <c r="PYK76" s="28"/>
      <c r="PYL76" s="28"/>
      <c r="PYM76" s="28"/>
      <c r="PYN76" s="28"/>
      <c r="PYO76" s="28"/>
      <c r="PYP76" s="28"/>
      <c r="PYQ76" s="28"/>
      <c r="PYR76" s="28"/>
      <c r="PYS76" s="28"/>
      <c r="PYT76" s="28"/>
      <c r="PYU76" s="28"/>
      <c r="PYV76" s="28"/>
      <c r="PYW76" s="28"/>
      <c r="PYX76" s="28"/>
      <c r="PYY76" s="28"/>
      <c r="PYZ76" s="28"/>
      <c r="PZA76" s="28"/>
      <c r="PZB76" s="28"/>
      <c r="PZC76" s="28"/>
      <c r="PZD76" s="28"/>
      <c r="PZE76" s="28"/>
      <c r="PZF76" s="28"/>
      <c r="PZG76" s="28"/>
      <c r="PZH76" s="28"/>
      <c r="PZI76" s="28"/>
      <c r="PZJ76" s="28"/>
      <c r="PZK76" s="28"/>
      <c r="PZL76" s="28"/>
      <c r="PZM76" s="28"/>
      <c r="PZN76" s="28"/>
      <c r="PZO76" s="28"/>
      <c r="PZP76" s="28"/>
      <c r="PZQ76" s="28"/>
      <c r="PZR76" s="28"/>
      <c r="PZS76" s="28"/>
      <c r="PZT76" s="28"/>
      <c r="PZU76" s="28"/>
      <c r="PZV76" s="28"/>
      <c r="PZW76" s="28"/>
      <c r="PZX76" s="28"/>
      <c r="PZY76" s="28"/>
      <c r="PZZ76" s="28"/>
      <c r="QAA76" s="28"/>
      <c r="QAB76" s="28"/>
      <c r="QAC76" s="28"/>
      <c r="QAD76" s="28"/>
      <c r="QAE76" s="28"/>
      <c r="QAF76" s="28"/>
      <c r="QAG76" s="28"/>
      <c r="QAH76" s="28"/>
      <c r="QAI76" s="28"/>
      <c r="QAJ76" s="28"/>
      <c r="QAK76" s="28"/>
      <c r="QAL76" s="28"/>
      <c r="QAM76" s="28"/>
      <c r="QAN76" s="28"/>
      <c r="QAO76" s="28"/>
      <c r="QAP76" s="28"/>
      <c r="QAQ76" s="28"/>
      <c r="QAR76" s="28"/>
      <c r="QAS76" s="28"/>
      <c r="QAT76" s="28"/>
      <c r="QAU76" s="28"/>
      <c r="QAV76" s="28"/>
      <c r="QAW76" s="28"/>
      <c r="QAX76" s="28"/>
      <c r="QAY76" s="28"/>
      <c r="QAZ76" s="28"/>
      <c r="QBA76" s="28"/>
      <c r="QBB76" s="28"/>
      <c r="QBC76" s="28"/>
      <c r="QBD76" s="28"/>
      <c r="QBE76" s="28"/>
      <c r="QBF76" s="28"/>
      <c r="QBG76" s="28"/>
      <c r="QBH76" s="28"/>
      <c r="QBI76" s="28"/>
      <c r="QBJ76" s="28"/>
      <c r="QBK76" s="28"/>
      <c r="QBL76" s="28"/>
      <c r="QBM76" s="28"/>
      <c r="QBN76" s="28"/>
      <c r="QBO76" s="28"/>
      <c r="QBP76" s="28"/>
      <c r="QBQ76" s="28"/>
      <c r="QBR76" s="28"/>
      <c r="QBS76" s="28"/>
      <c r="QBT76" s="28"/>
      <c r="QBU76" s="28"/>
      <c r="QBV76" s="28"/>
      <c r="QBW76" s="28"/>
      <c r="QBX76" s="28"/>
      <c r="QBY76" s="28"/>
      <c r="QBZ76" s="28"/>
      <c r="QCA76" s="28"/>
      <c r="QCB76" s="28"/>
      <c r="QCC76" s="28"/>
      <c r="QCD76" s="28"/>
      <c r="QCE76" s="28"/>
      <c r="QCF76" s="28"/>
      <c r="QCG76" s="28"/>
      <c r="QCH76" s="28"/>
      <c r="QCI76" s="28"/>
      <c r="QCJ76" s="28"/>
      <c r="QCK76" s="28"/>
      <c r="QCL76" s="28"/>
      <c r="QCM76" s="28"/>
      <c r="QCN76" s="28"/>
      <c r="QCO76" s="28"/>
      <c r="QCP76" s="28"/>
      <c r="QCQ76" s="28"/>
      <c r="QCR76" s="28"/>
      <c r="QCS76" s="28"/>
      <c r="QCT76" s="28"/>
      <c r="QCU76" s="28"/>
      <c r="QCV76" s="28"/>
      <c r="QCW76" s="28"/>
      <c r="QCX76" s="28"/>
      <c r="QCY76" s="28"/>
      <c r="QCZ76" s="28"/>
      <c r="QDA76" s="28"/>
      <c r="QDB76" s="28"/>
      <c r="QDC76" s="28"/>
      <c r="QDD76" s="28"/>
      <c r="QDE76" s="28"/>
      <c r="QDF76" s="28"/>
      <c r="QDG76" s="28"/>
      <c r="QDH76" s="28"/>
      <c r="QDI76" s="28"/>
      <c r="QDJ76" s="28"/>
      <c r="QDK76" s="28"/>
      <c r="QDL76" s="28"/>
      <c r="QDM76" s="28"/>
      <c r="QDN76" s="28"/>
      <c r="QDO76" s="28"/>
      <c r="QDP76" s="28"/>
      <c r="QDQ76" s="28"/>
      <c r="QDR76" s="28"/>
      <c r="QDS76" s="28"/>
      <c r="QDT76" s="28"/>
      <c r="QDU76" s="28"/>
      <c r="QDV76" s="28"/>
      <c r="QDW76" s="28"/>
      <c r="QDX76" s="28"/>
      <c r="QDY76" s="28"/>
      <c r="QDZ76" s="28"/>
      <c r="QEA76" s="28"/>
      <c r="QEB76" s="28"/>
      <c r="QEC76" s="28"/>
      <c r="QED76" s="28"/>
      <c r="QEE76" s="28"/>
      <c r="QEF76" s="28"/>
      <c r="QEG76" s="28"/>
      <c r="QEH76" s="28"/>
      <c r="QEI76" s="28"/>
      <c r="QEJ76" s="28"/>
      <c r="QEK76" s="28"/>
      <c r="QEL76" s="28"/>
      <c r="QEM76" s="28"/>
      <c r="QEN76" s="28"/>
      <c r="QEO76" s="28"/>
      <c r="QEP76" s="28"/>
      <c r="QEQ76" s="28"/>
      <c r="QER76" s="28"/>
      <c r="QES76" s="28"/>
      <c r="QET76" s="28"/>
      <c r="QEU76" s="28"/>
      <c r="QEV76" s="28"/>
      <c r="QEW76" s="28"/>
      <c r="QEX76" s="28"/>
      <c r="QEY76" s="28"/>
      <c r="QEZ76" s="28"/>
      <c r="QFA76" s="28"/>
      <c r="QFB76" s="28"/>
      <c r="QFC76" s="28"/>
      <c r="QFD76" s="28"/>
      <c r="QFE76" s="28"/>
      <c r="QFF76" s="28"/>
      <c r="QFG76" s="28"/>
      <c r="QFH76" s="28"/>
      <c r="QFI76" s="28"/>
      <c r="QFJ76" s="28"/>
      <c r="QFK76" s="28"/>
      <c r="QFL76" s="28"/>
      <c r="QFM76" s="28"/>
      <c r="QFN76" s="28"/>
      <c r="QFO76" s="28"/>
      <c r="QFP76" s="28"/>
      <c r="QFQ76" s="28"/>
      <c r="QFR76" s="28"/>
      <c r="QFS76" s="28"/>
      <c r="QFT76" s="28"/>
      <c r="QFU76" s="28"/>
      <c r="QFV76" s="28"/>
      <c r="QFW76" s="28"/>
      <c r="QFX76" s="28"/>
      <c r="QFY76" s="28"/>
      <c r="QFZ76" s="28"/>
      <c r="QGA76" s="28"/>
      <c r="QGB76" s="28"/>
      <c r="QGC76" s="28"/>
      <c r="QGD76" s="28"/>
      <c r="QGE76" s="28"/>
      <c r="QGF76" s="28"/>
      <c r="QGG76" s="28"/>
      <c r="QGH76" s="28"/>
      <c r="QGI76" s="28"/>
      <c r="QGJ76" s="28"/>
      <c r="QGK76" s="28"/>
      <c r="QGL76" s="28"/>
      <c r="QGM76" s="28"/>
      <c r="QGN76" s="28"/>
      <c r="QGO76" s="28"/>
      <c r="QGP76" s="28"/>
      <c r="QGQ76" s="28"/>
      <c r="QGR76" s="28"/>
      <c r="QGS76" s="28"/>
      <c r="QGT76" s="28"/>
      <c r="QGU76" s="28"/>
      <c r="QGV76" s="28"/>
      <c r="QGW76" s="28"/>
      <c r="QGX76" s="28"/>
      <c r="QGY76" s="28"/>
      <c r="QGZ76" s="28"/>
      <c r="QHA76" s="28"/>
      <c r="QHB76" s="28"/>
      <c r="QHC76" s="28"/>
      <c r="QHD76" s="28"/>
      <c r="QHE76" s="28"/>
      <c r="QHF76" s="28"/>
      <c r="QHG76" s="28"/>
      <c r="QHH76" s="28"/>
      <c r="QHI76" s="28"/>
      <c r="QHJ76" s="28"/>
      <c r="QHK76" s="28"/>
      <c r="QHL76" s="28"/>
      <c r="QHM76" s="28"/>
      <c r="QHN76" s="28"/>
      <c r="QHO76" s="28"/>
      <c r="QHP76" s="28"/>
      <c r="QHQ76" s="28"/>
      <c r="QHR76" s="28"/>
      <c r="QHS76" s="28"/>
      <c r="QHT76" s="28"/>
      <c r="QHU76" s="28"/>
      <c r="QHV76" s="28"/>
      <c r="QHW76" s="28"/>
      <c r="QHX76" s="28"/>
      <c r="QHY76" s="28"/>
      <c r="QHZ76" s="28"/>
      <c r="QIA76" s="28"/>
      <c r="QIB76" s="28"/>
      <c r="QIC76" s="28"/>
      <c r="QID76" s="28"/>
      <c r="QIE76" s="28"/>
      <c r="QIF76" s="28"/>
      <c r="QIG76" s="28"/>
      <c r="QIH76" s="28"/>
      <c r="QII76" s="28"/>
      <c r="QIJ76" s="28"/>
      <c r="QIK76" s="28"/>
      <c r="QIL76" s="28"/>
      <c r="QIM76" s="28"/>
      <c r="QIN76" s="28"/>
      <c r="QIO76" s="28"/>
      <c r="QIP76" s="28"/>
      <c r="QIQ76" s="28"/>
      <c r="QIR76" s="28"/>
      <c r="QIS76" s="28"/>
      <c r="QIT76" s="28"/>
      <c r="QIU76" s="28"/>
      <c r="QIV76" s="28"/>
      <c r="QIW76" s="28"/>
      <c r="QIX76" s="28"/>
      <c r="QIY76" s="28"/>
      <c r="QIZ76" s="28"/>
      <c r="QJA76" s="28"/>
      <c r="QJB76" s="28"/>
      <c r="QJC76" s="28"/>
      <c r="QJD76" s="28"/>
      <c r="QJE76" s="28"/>
      <c r="QJF76" s="28"/>
      <c r="QJG76" s="28"/>
      <c r="QJH76" s="28"/>
      <c r="QJI76" s="28"/>
      <c r="QJJ76" s="28"/>
      <c r="QJK76" s="28"/>
      <c r="QJL76" s="28"/>
      <c r="QJM76" s="28"/>
      <c r="QJN76" s="28"/>
      <c r="QJO76" s="28"/>
      <c r="QJP76" s="28"/>
      <c r="QJQ76" s="28"/>
      <c r="QJR76" s="28"/>
      <c r="QJS76" s="28"/>
      <c r="QJT76" s="28"/>
      <c r="QJU76" s="28"/>
      <c r="QJV76" s="28"/>
      <c r="QJW76" s="28"/>
      <c r="QJX76" s="28"/>
      <c r="QJY76" s="28"/>
      <c r="QJZ76" s="28"/>
      <c r="QKA76" s="28"/>
      <c r="QKB76" s="28"/>
      <c r="QKC76" s="28"/>
      <c r="QKD76" s="28"/>
      <c r="QKE76" s="28"/>
      <c r="QKF76" s="28"/>
      <c r="QKG76" s="28"/>
      <c r="QKH76" s="28"/>
      <c r="QKI76" s="28"/>
      <c r="QKJ76" s="28"/>
      <c r="QKK76" s="28"/>
      <c r="QKL76" s="28"/>
      <c r="QKM76" s="28"/>
      <c r="QKN76" s="28"/>
      <c r="QKO76" s="28"/>
      <c r="QKP76" s="28"/>
      <c r="QKQ76" s="28"/>
      <c r="QKR76" s="28"/>
      <c r="QKS76" s="28"/>
      <c r="QKT76" s="28"/>
      <c r="QKU76" s="28"/>
      <c r="QKV76" s="28"/>
      <c r="QKW76" s="28"/>
      <c r="QKX76" s="28"/>
      <c r="QKY76" s="28"/>
      <c r="QKZ76" s="28"/>
      <c r="QLA76" s="28"/>
      <c r="QLB76" s="28"/>
      <c r="QLC76" s="28"/>
      <c r="QLD76" s="28"/>
      <c r="QLE76" s="28"/>
      <c r="QLF76" s="28"/>
      <c r="QLG76" s="28"/>
      <c r="QLH76" s="28"/>
      <c r="QLI76" s="28"/>
      <c r="QLJ76" s="28"/>
      <c r="QLK76" s="28"/>
      <c r="QLL76" s="28"/>
      <c r="QLM76" s="28"/>
      <c r="QLN76" s="28"/>
      <c r="QLO76" s="28"/>
      <c r="QLP76" s="28"/>
      <c r="QLQ76" s="28"/>
      <c r="QLR76" s="28"/>
      <c r="QLS76" s="28"/>
      <c r="QLT76" s="28"/>
      <c r="QLU76" s="28"/>
      <c r="QLV76" s="28"/>
      <c r="QLW76" s="28"/>
      <c r="QLX76" s="28"/>
      <c r="QLY76" s="28"/>
      <c r="QLZ76" s="28"/>
      <c r="QMA76" s="28"/>
      <c r="QMB76" s="28"/>
      <c r="QMC76" s="28"/>
      <c r="QMD76" s="28"/>
      <c r="QME76" s="28"/>
      <c r="QMF76" s="28"/>
      <c r="QMG76" s="28"/>
      <c r="QMH76" s="28"/>
      <c r="QMI76" s="28"/>
      <c r="QMJ76" s="28"/>
      <c r="QMK76" s="28"/>
      <c r="QML76" s="28"/>
      <c r="QMM76" s="28"/>
      <c r="QMN76" s="28"/>
      <c r="QMO76" s="28"/>
      <c r="QMP76" s="28"/>
      <c r="QMQ76" s="28"/>
      <c r="QMR76" s="28"/>
      <c r="QMS76" s="28"/>
      <c r="QMT76" s="28"/>
      <c r="QMU76" s="28"/>
      <c r="QMV76" s="28"/>
      <c r="QMW76" s="28"/>
      <c r="QMX76" s="28"/>
      <c r="QMY76" s="28"/>
      <c r="QMZ76" s="28"/>
      <c r="QNA76" s="28"/>
      <c r="QNB76" s="28"/>
      <c r="QNC76" s="28"/>
      <c r="QND76" s="28"/>
      <c r="QNE76" s="28"/>
      <c r="QNF76" s="28"/>
      <c r="QNG76" s="28"/>
      <c r="QNH76" s="28"/>
      <c r="QNI76" s="28"/>
      <c r="QNJ76" s="28"/>
      <c r="QNK76" s="28"/>
      <c r="QNL76" s="28"/>
      <c r="QNM76" s="28"/>
      <c r="QNN76" s="28"/>
      <c r="QNO76" s="28"/>
      <c r="QNP76" s="28"/>
      <c r="QNQ76" s="28"/>
      <c r="QNR76" s="28"/>
      <c r="QNS76" s="28"/>
      <c r="QNT76" s="28"/>
      <c r="QNU76" s="28"/>
      <c r="QNV76" s="28"/>
      <c r="QNW76" s="28"/>
      <c r="QNX76" s="28"/>
      <c r="QNY76" s="28"/>
      <c r="QNZ76" s="28"/>
      <c r="QOA76" s="28"/>
      <c r="QOB76" s="28"/>
      <c r="QOC76" s="28"/>
      <c r="QOD76" s="28"/>
      <c r="QOE76" s="28"/>
      <c r="QOF76" s="28"/>
      <c r="QOG76" s="28"/>
      <c r="QOH76" s="28"/>
      <c r="QOI76" s="28"/>
      <c r="QOJ76" s="28"/>
      <c r="QOK76" s="28"/>
      <c r="QOL76" s="28"/>
      <c r="QOM76" s="28"/>
      <c r="QON76" s="28"/>
      <c r="QOO76" s="28"/>
      <c r="QOP76" s="28"/>
      <c r="QOQ76" s="28"/>
      <c r="QOR76" s="28"/>
      <c r="QOS76" s="28"/>
      <c r="QOT76" s="28"/>
      <c r="QOU76" s="28"/>
      <c r="QOV76" s="28"/>
      <c r="QOW76" s="28"/>
      <c r="QOX76" s="28"/>
      <c r="QOY76" s="28"/>
      <c r="QOZ76" s="28"/>
      <c r="QPA76" s="28"/>
      <c r="QPB76" s="28"/>
      <c r="QPC76" s="28"/>
      <c r="QPD76" s="28"/>
      <c r="QPE76" s="28"/>
      <c r="QPF76" s="28"/>
      <c r="QPG76" s="28"/>
      <c r="QPH76" s="28"/>
      <c r="QPI76" s="28"/>
      <c r="QPJ76" s="28"/>
      <c r="QPK76" s="28"/>
      <c r="QPL76" s="28"/>
      <c r="QPM76" s="28"/>
      <c r="QPN76" s="28"/>
      <c r="QPO76" s="28"/>
      <c r="QPP76" s="28"/>
      <c r="QPQ76" s="28"/>
      <c r="QPR76" s="28"/>
      <c r="QPS76" s="28"/>
      <c r="QPT76" s="28"/>
      <c r="QPU76" s="28"/>
      <c r="QPV76" s="28"/>
      <c r="QPW76" s="28"/>
      <c r="QPX76" s="28"/>
      <c r="QPY76" s="28"/>
      <c r="QPZ76" s="28"/>
      <c r="QQA76" s="28"/>
      <c r="QQB76" s="28"/>
      <c r="QQC76" s="28"/>
      <c r="QQD76" s="28"/>
      <c r="QQE76" s="28"/>
      <c r="QQF76" s="28"/>
      <c r="QQG76" s="28"/>
      <c r="QQH76" s="28"/>
      <c r="QQI76" s="28"/>
      <c r="QQJ76" s="28"/>
      <c r="QQK76" s="28"/>
      <c r="QQL76" s="28"/>
      <c r="QQM76" s="28"/>
      <c r="QQN76" s="28"/>
      <c r="QQO76" s="28"/>
      <c r="QQP76" s="28"/>
      <c r="QQQ76" s="28"/>
      <c r="QQR76" s="28"/>
      <c r="QQS76" s="28"/>
      <c r="QQT76" s="28"/>
      <c r="QQU76" s="28"/>
      <c r="QQV76" s="28"/>
      <c r="QQW76" s="28"/>
      <c r="QQX76" s="28"/>
      <c r="QQY76" s="28"/>
      <c r="QQZ76" s="28"/>
      <c r="QRA76" s="28"/>
      <c r="QRB76" s="28"/>
      <c r="QRC76" s="28"/>
      <c r="QRD76" s="28"/>
      <c r="QRE76" s="28"/>
      <c r="QRF76" s="28"/>
      <c r="QRG76" s="28"/>
      <c r="QRH76" s="28"/>
      <c r="QRI76" s="28"/>
      <c r="QRJ76" s="28"/>
      <c r="QRK76" s="28"/>
      <c r="QRL76" s="28"/>
      <c r="QRM76" s="28"/>
      <c r="QRN76" s="28"/>
      <c r="QRO76" s="28"/>
      <c r="QRP76" s="28"/>
      <c r="QRQ76" s="28"/>
      <c r="QRR76" s="28"/>
      <c r="QRS76" s="28"/>
      <c r="QRT76" s="28"/>
      <c r="QRU76" s="28"/>
      <c r="QRV76" s="28"/>
      <c r="QRW76" s="28"/>
      <c r="QRX76" s="28"/>
      <c r="QRY76" s="28"/>
      <c r="QRZ76" s="28"/>
      <c r="QSA76" s="28"/>
      <c r="QSB76" s="28"/>
      <c r="QSC76" s="28"/>
      <c r="QSD76" s="28"/>
      <c r="QSE76" s="28"/>
      <c r="QSF76" s="28"/>
      <c r="QSG76" s="28"/>
      <c r="QSH76" s="28"/>
      <c r="QSI76" s="28"/>
      <c r="QSJ76" s="28"/>
      <c r="QSK76" s="28"/>
      <c r="QSL76" s="28"/>
      <c r="QSM76" s="28"/>
      <c r="QSN76" s="28"/>
      <c r="QSO76" s="28"/>
      <c r="QSP76" s="28"/>
      <c r="QSQ76" s="28"/>
      <c r="QSR76" s="28"/>
      <c r="QSS76" s="28"/>
      <c r="QST76" s="28"/>
      <c r="QSU76" s="28"/>
      <c r="QSV76" s="28"/>
      <c r="QSW76" s="28"/>
      <c r="QSX76" s="28"/>
      <c r="QSY76" s="28"/>
      <c r="QSZ76" s="28"/>
      <c r="QTA76" s="28"/>
      <c r="QTB76" s="28"/>
      <c r="QTC76" s="28"/>
      <c r="QTD76" s="28"/>
      <c r="QTE76" s="28"/>
      <c r="QTF76" s="28"/>
      <c r="QTG76" s="28"/>
      <c r="QTH76" s="28"/>
      <c r="QTI76" s="28"/>
      <c r="QTJ76" s="28"/>
      <c r="QTK76" s="28"/>
      <c r="QTL76" s="28"/>
      <c r="QTM76" s="28"/>
      <c r="QTN76" s="28"/>
      <c r="QTO76" s="28"/>
      <c r="QTP76" s="28"/>
      <c r="QTQ76" s="28"/>
      <c r="QTR76" s="28"/>
      <c r="QTS76" s="28"/>
      <c r="QTT76" s="28"/>
      <c r="QTU76" s="28"/>
      <c r="QTV76" s="28"/>
      <c r="QTW76" s="28"/>
      <c r="QTX76" s="28"/>
      <c r="QTY76" s="28"/>
      <c r="QTZ76" s="28"/>
      <c r="QUA76" s="28"/>
      <c r="QUB76" s="28"/>
      <c r="QUC76" s="28"/>
      <c r="QUD76" s="28"/>
      <c r="QUE76" s="28"/>
      <c r="QUF76" s="28"/>
      <c r="QUG76" s="28"/>
      <c r="QUH76" s="28"/>
      <c r="QUI76" s="28"/>
      <c r="QUJ76" s="28"/>
      <c r="QUK76" s="28"/>
      <c r="QUL76" s="28"/>
      <c r="QUM76" s="28"/>
      <c r="QUN76" s="28"/>
      <c r="QUO76" s="28"/>
      <c r="QUP76" s="28"/>
      <c r="QUQ76" s="28"/>
      <c r="QUR76" s="28"/>
      <c r="QUS76" s="28"/>
      <c r="QUT76" s="28"/>
      <c r="QUU76" s="28"/>
      <c r="QUV76" s="28"/>
      <c r="QUW76" s="28"/>
      <c r="QUX76" s="28"/>
      <c r="QUY76" s="28"/>
      <c r="QUZ76" s="28"/>
      <c r="QVA76" s="28"/>
      <c r="QVB76" s="28"/>
      <c r="QVC76" s="28"/>
      <c r="QVD76" s="28"/>
      <c r="QVE76" s="28"/>
      <c r="QVF76" s="28"/>
      <c r="QVG76" s="28"/>
      <c r="QVH76" s="28"/>
      <c r="QVI76" s="28"/>
      <c r="QVJ76" s="28"/>
      <c r="QVK76" s="28"/>
      <c r="QVL76" s="28"/>
      <c r="QVM76" s="28"/>
      <c r="QVN76" s="28"/>
      <c r="QVO76" s="28"/>
      <c r="QVP76" s="28"/>
      <c r="QVQ76" s="28"/>
      <c r="QVR76" s="28"/>
      <c r="QVS76" s="28"/>
      <c r="QVT76" s="28"/>
      <c r="QVU76" s="28"/>
      <c r="QVV76" s="28"/>
      <c r="QVW76" s="28"/>
      <c r="QVX76" s="28"/>
      <c r="QVY76" s="28"/>
      <c r="QVZ76" s="28"/>
      <c r="QWA76" s="28"/>
      <c r="QWB76" s="28"/>
      <c r="QWC76" s="28"/>
      <c r="QWD76" s="28"/>
      <c r="QWE76" s="28"/>
      <c r="QWF76" s="28"/>
      <c r="QWG76" s="28"/>
      <c r="QWH76" s="28"/>
      <c r="QWI76" s="28"/>
      <c r="QWJ76" s="28"/>
      <c r="QWK76" s="28"/>
      <c r="QWL76" s="28"/>
      <c r="QWM76" s="28"/>
      <c r="QWN76" s="28"/>
      <c r="QWO76" s="28"/>
      <c r="QWP76" s="28"/>
      <c r="QWQ76" s="28"/>
      <c r="QWR76" s="28"/>
      <c r="QWS76" s="28"/>
      <c r="QWT76" s="28"/>
      <c r="QWU76" s="28"/>
      <c r="QWV76" s="28"/>
      <c r="QWW76" s="28"/>
      <c r="QWX76" s="28"/>
      <c r="QWY76" s="28"/>
      <c r="QWZ76" s="28"/>
      <c r="QXA76" s="28"/>
      <c r="QXB76" s="28"/>
      <c r="QXC76" s="28"/>
      <c r="QXD76" s="28"/>
      <c r="QXE76" s="28"/>
      <c r="QXF76" s="28"/>
      <c r="QXG76" s="28"/>
      <c r="QXH76" s="28"/>
      <c r="QXI76" s="28"/>
      <c r="QXJ76" s="28"/>
      <c r="QXK76" s="28"/>
      <c r="QXL76" s="28"/>
      <c r="QXM76" s="28"/>
      <c r="QXN76" s="28"/>
      <c r="QXO76" s="28"/>
      <c r="QXP76" s="28"/>
      <c r="QXQ76" s="28"/>
      <c r="QXR76" s="28"/>
      <c r="QXS76" s="28"/>
      <c r="QXT76" s="28"/>
      <c r="QXU76" s="28"/>
      <c r="QXV76" s="28"/>
      <c r="QXW76" s="28"/>
      <c r="QXX76" s="28"/>
      <c r="QXY76" s="28"/>
      <c r="QXZ76" s="28"/>
      <c r="QYA76" s="28"/>
      <c r="QYB76" s="28"/>
      <c r="QYC76" s="28"/>
      <c r="QYD76" s="28"/>
      <c r="QYE76" s="28"/>
      <c r="QYF76" s="28"/>
      <c r="QYG76" s="28"/>
      <c r="QYH76" s="28"/>
      <c r="QYI76" s="28"/>
      <c r="QYJ76" s="28"/>
      <c r="QYK76" s="28"/>
      <c r="QYL76" s="28"/>
      <c r="QYM76" s="28"/>
      <c r="QYN76" s="28"/>
      <c r="QYO76" s="28"/>
      <c r="QYP76" s="28"/>
      <c r="QYQ76" s="28"/>
      <c r="QYR76" s="28"/>
      <c r="QYS76" s="28"/>
      <c r="QYT76" s="28"/>
      <c r="QYU76" s="28"/>
      <c r="QYV76" s="28"/>
      <c r="QYW76" s="28"/>
      <c r="QYX76" s="28"/>
      <c r="QYY76" s="28"/>
      <c r="QYZ76" s="28"/>
      <c r="QZA76" s="28"/>
      <c r="QZB76" s="28"/>
      <c r="QZC76" s="28"/>
      <c r="QZD76" s="28"/>
      <c r="QZE76" s="28"/>
      <c r="QZF76" s="28"/>
      <c r="QZG76" s="28"/>
      <c r="QZH76" s="28"/>
      <c r="QZI76" s="28"/>
      <c r="QZJ76" s="28"/>
      <c r="QZK76" s="28"/>
      <c r="QZL76" s="28"/>
      <c r="QZM76" s="28"/>
      <c r="QZN76" s="28"/>
      <c r="QZO76" s="28"/>
      <c r="QZP76" s="28"/>
      <c r="QZQ76" s="28"/>
      <c r="QZR76" s="28"/>
      <c r="QZS76" s="28"/>
      <c r="QZT76" s="28"/>
      <c r="QZU76" s="28"/>
      <c r="QZV76" s="28"/>
      <c r="QZW76" s="28"/>
      <c r="QZX76" s="28"/>
      <c r="QZY76" s="28"/>
      <c r="QZZ76" s="28"/>
      <c r="RAA76" s="28"/>
      <c r="RAB76" s="28"/>
      <c r="RAC76" s="28"/>
      <c r="RAD76" s="28"/>
      <c r="RAE76" s="28"/>
      <c r="RAF76" s="28"/>
      <c r="RAG76" s="28"/>
      <c r="RAH76" s="28"/>
      <c r="RAI76" s="28"/>
      <c r="RAJ76" s="28"/>
      <c r="RAK76" s="28"/>
      <c r="RAL76" s="28"/>
      <c r="RAM76" s="28"/>
      <c r="RAN76" s="28"/>
      <c r="RAO76" s="28"/>
      <c r="RAP76" s="28"/>
      <c r="RAQ76" s="28"/>
      <c r="RAR76" s="28"/>
      <c r="RAS76" s="28"/>
      <c r="RAT76" s="28"/>
      <c r="RAU76" s="28"/>
      <c r="RAV76" s="28"/>
      <c r="RAW76" s="28"/>
      <c r="RAX76" s="28"/>
      <c r="RAY76" s="28"/>
      <c r="RAZ76" s="28"/>
      <c r="RBA76" s="28"/>
      <c r="RBB76" s="28"/>
      <c r="RBC76" s="28"/>
      <c r="RBD76" s="28"/>
      <c r="RBE76" s="28"/>
      <c r="RBF76" s="28"/>
      <c r="RBG76" s="28"/>
      <c r="RBH76" s="28"/>
      <c r="RBI76" s="28"/>
      <c r="RBJ76" s="28"/>
      <c r="RBK76" s="28"/>
      <c r="RBL76" s="28"/>
      <c r="RBM76" s="28"/>
      <c r="RBN76" s="28"/>
      <c r="RBO76" s="28"/>
      <c r="RBP76" s="28"/>
      <c r="RBQ76" s="28"/>
      <c r="RBR76" s="28"/>
      <c r="RBS76" s="28"/>
      <c r="RBT76" s="28"/>
      <c r="RBU76" s="28"/>
      <c r="RBV76" s="28"/>
      <c r="RBW76" s="28"/>
      <c r="RBX76" s="28"/>
      <c r="RBY76" s="28"/>
      <c r="RBZ76" s="28"/>
      <c r="RCA76" s="28"/>
      <c r="RCB76" s="28"/>
      <c r="RCC76" s="28"/>
      <c r="RCD76" s="28"/>
      <c r="RCE76" s="28"/>
      <c r="RCF76" s="28"/>
      <c r="RCG76" s="28"/>
      <c r="RCH76" s="28"/>
      <c r="RCI76" s="28"/>
      <c r="RCJ76" s="28"/>
      <c r="RCK76" s="28"/>
      <c r="RCL76" s="28"/>
      <c r="RCM76" s="28"/>
      <c r="RCN76" s="28"/>
      <c r="RCO76" s="28"/>
      <c r="RCP76" s="28"/>
      <c r="RCQ76" s="28"/>
      <c r="RCR76" s="28"/>
      <c r="RCS76" s="28"/>
      <c r="RCT76" s="28"/>
      <c r="RCU76" s="28"/>
      <c r="RCV76" s="28"/>
      <c r="RCW76" s="28"/>
      <c r="RCX76" s="28"/>
      <c r="RCY76" s="28"/>
      <c r="RCZ76" s="28"/>
      <c r="RDA76" s="28"/>
      <c r="RDB76" s="28"/>
      <c r="RDC76" s="28"/>
      <c r="RDD76" s="28"/>
      <c r="RDE76" s="28"/>
      <c r="RDF76" s="28"/>
      <c r="RDG76" s="28"/>
      <c r="RDH76" s="28"/>
      <c r="RDI76" s="28"/>
      <c r="RDJ76" s="28"/>
      <c r="RDK76" s="28"/>
      <c r="RDL76" s="28"/>
      <c r="RDM76" s="28"/>
      <c r="RDN76" s="28"/>
      <c r="RDO76" s="28"/>
      <c r="RDP76" s="28"/>
      <c r="RDQ76" s="28"/>
      <c r="RDR76" s="28"/>
      <c r="RDS76" s="28"/>
      <c r="RDT76" s="28"/>
      <c r="RDU76" s="28"/>
      <c r="RDV76" s="28"/>
      <c r="RDW76" s="28"/>
      <c r="RDX76" s="28"/>
      <c r="RDY76" s="28"/>
      <c r="RDZ76" s="28"/>
      <c r="REA76" s="28"/>
      <c r="REB76" s="28"/>
      <c r="REC76" s="28"/>
      <c r="RED76" s="28"/>
      <c r="REE76" s="28"/>
      <c r="REF76" s="28"/>
      <c r="REG76" s="28"/>
      <c r="REH76" s="28"/>
      <c r="REI76" s="28"/>
      <c r="REJ76" s="28"/>
      <c r="REK76" s="28"/>
      <c r="REL76" s="28"/>
      <c r="REM76" s="28"/>
      <c r="REN76" s="28"/>
      <c r="REO76" s="28"/>
      <c r="REP76" s="28"/>
      <c r="REQ76" s="28"/>
      <c r="RER76" s="28"/>
      <c r="RES76" s="28"/>
      <c r="RET76" s="28"/>
      <c r="REU76" s="28"/>
      <c r="REV76" s="28"/>
      <c r="REW76" s="28"/>
      <c r="REX76" s="28"/>
      <c r="REY76" s="28"/>
      <c r="REZ76" s="28"/>
      <c r="RFA76" s="28"/>
      <c r="RFB76" s="28"/>
      <c r="RFC76" s="28"/>
      <c r="RFD76" s="28"/>
      <c r="RFE76" s="28"/>
      <c r="RFF76" s="28"/>
      <c r="RFG76" s="28"/>
      <c r="RFH76" s="28"/>
      <c r="RFI76" s="28"/>
      <c r="RFJ76" s="28"/>
      <c r="RFK76" s="28"/>
      <c r="RFL76" s="28"/>
      <c r="RFM76" s="28"/>
      <c r="RFN76" s="28"/>
      <c r="RFO76" s="28"/>
      <c r="RFP76" s="28"/>
      <c r="RFQ76" s="28"/>
      <c r="RFR76" s="28"/>
      <c r="RFS76" s="28"/>
      <c r="RFT76" s="28"/>
      <c r="RFU76" s="28"/>
      <c r="RFV76" s="28"/>
      <c r="RFW76" s="28"/>
      <c r="RFX76" s="28"/>
      <c r="RFY76" s="28"/>
      <c r="RFZ76" s="28"/>
      <c r="RGA76" s="28"/>
      <c r="RGB76" s="28"/>
      <c r="RGC76" s="28"/>
      <c r="RGD76" s="28"/>
      <c r="RGE76" s="28"/>
      <c r="RGF76" s="28"/>
      <c r="RGG76" s="28"/>
      <c r="RGH76" s="28"/>
      <c r="RGI76" s="28"/>
      <c r="RGJ76" s="28"/>
      <c r="RGK76" s="28"/>
      <c r="RGL76" s="28"/>
      <c r="RGM76" s="28"/>
      <c r="RGN76" s="28"/>
      <c r="RGO76" s="28"/>
      <c r="RGP76" s="28"/>
      <c r="RGQ76" s="28"/>
      <c r="RGR76" s="28"/>
      <c r="RGS76" s="28"/>
      <c r="RGT76" s="28"/>
      <c r="RGU76" s="28"/>
      <c r="RGV76" s="28"/>
      <c r="RGW76" s="28"/>
      <c r="RGX76" s="28"/>
      <c r="RGY76" s="28"/>
      <c r="RGZ76" s="28"/>
      <c r="RHA76" s="28"/>
      <c r="RHB76" s="28"/>
      <c r="RHC76" s="28"/>
      <c r="RHD76" s="28"/>
      <c r="RHE76" s="28"/>
      <c r="RHF76" s="28"/>
      <c r="RHG76" s="28"/>
      <c r="RHH76" s="28"/>
      <c r="RHI76" s="28"/>
      <c r="RHJ76" s="28"/>
      <c r="RHK76" s="28"/>
      <c r="RHL76" s="28"/>
      <c r="RHM76" s="28"/>
      <c r="RHN76" s="28"/>
      <c r="RHO76" s="28"/>
      <c r="RHP76" s="28"/>
      <c r="RHQ76" s="28"/>
      <c r="RHR76" s="28"/>
      <c r="RHS76" s="28"/>
      <c r="RHT76" s="28"/>
      <c r="RHU76" s="28"/>
      <c r="RHV76" s="28"/>
      <c r="RHW76" s="28"/>
      <c r="RHX76" s="28"/>
      <c r="RHY76" s="28"/>
      <c r="RHZ76" s="28"/>
      <c r="RIA76" s="28"/>
      <c r="RIB76" s="28"/>
      <c r="RIC76" s="28"/>
      <c r="RID76" s="28"/>
      <c r="RIE76" s="28"/>
      <c r="RIF76" s="28"/>
      <c r="RIG76" s="28"/>
      <c r="RIH76" s="28"/>
      <c r="RII76" s="28"/>
      <c r="RIJ76" s="28"/>
      <c r="RIK76" s="28"/>
      <c r="RIL76" s="28"/>
      <c r="RIM76" s="28"/>
      <c r="RIN76" s="28"/>
      <c r="RIO76" s="28"/>
      <c r="RIP76" s="28"/>
      <c r="RIQ76" s="28"/>
      <c r="RIR76" s="28"/>
      <c r="RIS76" s="28"/>
      <c r="RIT76" s="28"/>
      <c r="RIU76" s="28"/>
      <c r="RIV76" s="28"/>
      <c r="RIW76" s="28"/>
      <c r="RIX76" s="28"/>
      <c r="RIY76" s="28"/>
      <c r="RIZ76" s="28"/>
      <c r="RJA76" s="28"/>
      <c r="RJB76" s="28"/>
      <c r="RJC76" s="28"/>
      <c r="RJD76" s="28"/>
      <c r="RJE76" s="28"/>
      <c r="RJF76" s="28"/>
      <c r="RJG76" s="28"/>
      <c r="RJH76" s="28"/>
      <c r="RJI76" s="28"/>
      <c r="RJJ76" s="28"/>
      <c r="RJK76" s="28"/>
      <c r="RJL76" s="28"/>
      <c r="RJM76" s="28"/>
      <c r="RJN76" s="28"/>
      <c r="RJO76" s="28"/>
      <c r="RJP76" s="28"/>
      <c r="RJQ76" s="28"/>
      <c r="RJR76" s="28"/>
      <c r="RJS76" s="28"/>
      <c r="RJT76" s="28"/>
      <c r="RJU76" s="28"/>
      <c r="RJV76" s="28"/>
      <c r="RJW76" s="28"/>
      <c r="RJX76" s="28"/>
      <c r="RJY76" s="28"/>
      <c r="RJZ76" s="28"/>
      <c r="RKA76" s="28"/>
      <c r="RKB76" s="28"/>
      <c r="RKC76" s="28"/>
      <c r="RKD76" s="28"/>
      <c r="RKE76" s="28"/>
      <c r="RKF76" s="28"/>
      <c r="RKG76" s="28"/>
      <c r="RKH76" s="28"/>
      <c r="RKI76" s="28"/>
      <c r="RKJ76" s="28"/>
      <c r="RKK76" s="28"/>
      <c r="RKL76" s="28"/>
      <c r="RKM76" s="28"/>
      <c r="RKN76" s="28"/>
      <c r="RKO76" s="28"/>
      <c r="RKP76" s="28"/>
      <c r="RKQ76" s="28"/>
      <c r="RKR76" s="28"/>
      <c r="RKS76" s="28"/>
      <c r="RKT76" s="28"/>
      <c r="RKU76" s="28"/>
      <c r="RKV76" s="28"/>
      <c r="RKW76" s="28"/>
      <c r="RKX76" s="28"/>
      <c r="RKY76" s="28"/>
      <c r="RKZ76" s="28"/>
      <c r="RLA76" s="28"/>
      <c r="RLB76" s="28"/>
      <c r="RLC76" s="28"/>
      <c r="RLD76" s="28"/>
      <c r="RLE76" s="28"/>
      <c r="RLF76" s="28"/>
      <c r="RLG76" s="28"/>
      <c r="RLH76" s="28"/>
      <c r="RLI76" s="28"/>
      <c r="RLJ76" s="28"/>
      <c r="RLK76" s="28"/>
      <c r="RLL76" s="28"/>
      <c r="RLM76" s="28"/>
      <c r="RLN76" s="28"/>
      <c r="RLO76" s="28"/>
      <c r="RLP76" s="28"/>
      <c r="RLQ76" s="28"/>
      <c r="RLR76" s="28"/>
      <c r="RLS76" s="28"/>
      <c r="RLT76" s="28"/>
      <c r="RLU76" s="28"/>
      <c r="RLV76" s="28"/>
      <c r="RLW76" s="28"/>
      <c r="RLX76" s="28"/>
      <c r="RLY76" s="28"/>
      <c r="RLZ76" s="28"/>
      <c r="RMA76" s="28"/>
      <c r="RMB76" s="28"/>
      <c r="RMC76" s="28"/>
      <c r="RMD76" s="28"/>
      <c r="RME76" s="28"/>
      <c r="RMF76" s="28"/>
      <c r="RMG76" s="28"/>
      <c r="RMH76" s="28"/>
      <c r="RMI76" s="28"/>
      <c r="RMJ76" s="28"/>
      <c r="RMK76" s="28"/>
      <c r="RML76" s="28"/>
      <c r="RMM76" s="28"/>
      <c r="RMN76" s="28"/>
      <c r="RMO76" s="28"/>
      <c r="RMP76" s="28"/>
      <c r="RMQ76" s="28"/>
      <c r="RMR76" s="28"/>
      <c r="RMS76" s="28"/>
      <c r="RMT76" s="28"/>
      <c r="RMU76" s="28"/>
      <c r="RMV76" s="28"/>
      <c r="RMW76" s="28"/>
      <c r="RMX76" s="28"/>
      <c r="RMY76" s="28"/>
      <c r="RMZ76" s="28"/>
      <c r="RNA76" s="28"/>
      <c r="RNB76" s="28"/>
      <c r="RNC76" s="28"/>
      <c r="RND76" s="28"/>
      <c r="RNE76" s="28"/>
      <c r="RNF76" s="28"/>
      <c r="RNG76" s="28"/>
      <c r="RNH76" s="28"/>
      <c r="RNI76" s="28"/>
      <c r="RNJ76" s="28"/>
      <c r="RNK76" s="28"/>
      <c r="RNL76" s="28"/>
      <c r="RNM76" s="28"/>
      <c r="RNN76" s="28"/>
      <c r="RNO76" s="28"/>
      <c r="RNP76" s="28"/>
      <c r="RNQ76" s="28"/>
      <c r="RNR76" s="28"/>
      <c r="RNS76" s="28"/>
      <c r="RNT76" s="28"/>
      <c r="RNU76" s="28"/>
      <c r="RNV76" s="28"/>
      <c r="RNW76" s="28"/>
      <c r="RNX76" s="28"/>
      <c r="RNY76" s="28"/>
      <c r="RNZ76" s="28"/>
      <c r="ROA76" s="28"/>
      <c r="ROB76" s="28"/>
      <c r="ROC76" s="28"/>
      <c r="ROD76" s="28"/>
      <c r="ROE76" s="28"/>
      <c r="ROF76" s="28"/>
      <c r="ROG76" s="28"/>
      <c r="ROH76" s="28"/>
      <c r="ROI76" s="28"/>
      <c r="ROJ76" s="28"/>
      <c r="ROK76" s="28"/>
      <c r="ROL76" s="28"/>
      <c r="ROM76" s="28"/>
      <c r="RON76" s="28"/>
      <c r="ROO76" s="28"/>
      <c r="ROP76" s="28"/>
      <c r="ROQ76" s="28"/>
      <c r="ROR76" s="28"/>
      <c r="ROS76" s="28"/>
      <c r="ROT76" s="28"/>
      <c r="ROU76" s="28"/>
      <c r="ROV76" s="28"/>
      <c r="ROW76" s="28"/>
      <c r="ROX76" s="28"/>
      <c r="ROY76" s="28"/>
      <c r="ROZ76" s="28"/>
      <c r="RPA76" s="28"/>
      <c r="RPB76" s="28"/>
      <c r="RPC76" s="28"/>
      <c r="RPD76" s="28"/>
      <c r="RPE76" s="28"/>
      <c r="RPF76" s="28"/>
      <c r="RPG76" s="28"/>
      <c r="RPH76" s="28"/>
      <c r="RPI76" s="28"/>
      <c r="RPJ76" s="28"/>
      <c r="RPK76" s="28"/>
      <c r="RPL76" s="28"/>
      <c r="RPM76" s="28"/>
      <c r="RPN76" s="28"/>
      <c r="RPO76" s="28"/>
      <c r="RPP76" s="28"/>
      <c r="RPQ76" s="28"/>
      <c r="RPR76" s="28"/>
      <c r="RPS76" s="28"/>
      <c r="RPT76" s="28"/>
      <c r="RPU76" s="28"/>
      <c r="RPV76" s="28"/>
      <c r="RPW76" s="28"/>
      <c r="RPX76" s="28"/>
      <c r="RPY76" s="28"/>
      <c r="RPZ76" s="28"/>
      <c r="RQA76" s="28"/>
      <c r="RQB76" s="28"/>
      <c r="RQC76" s="28"/>
      <c r="RQD76" s="28"/>
      <c r="RQE76" s="28"/>
      <c r="RQF76" s="28"/>
      <c r="RQG76" s="28"/>
      <c r="RQH76" s="28"/>
      <c r="RQI76" s="28"/>
      <c r="RQJ76" s="28"/>
      <c r="RQK76" s="28"/>
      <c r="RQL76" s="28"/>
      <c r="RQM76" s="28"/>
      <c r="RQN76" s="28"/>
      <c r="RQO76" s="28"/>
      <c r="RQP76" s="28"/>
      <c r="RQQ76" s="28"/>
      <c r="RQR76" s="28"/>
      <c r="RQS76" s="28"/>
      <c r="RQT76" s="28"/>
      <c r="RQU76" s="28"/>
      <c r="RQV76" s="28"/>
      <c r="RQW76" s="28"/>
      <c r="RQX76" s="28"/>
      <c r="RQY76" s="28"/>
      <c r="RQZ76" s="28"/>
      <c r="RRA76" s="28"/>
      <c r="RRB76" s="28"/>
      <c r="RRC76" s="28"/>
      <c r="RRD76" s="28"/>
      <c r="RRE76" s="28"/>
      <c r="RRF76" s="28"/>
      <c r="RRG76" s="28"/>
      <c r="RRH76" s="28"/>
      <c r="RRI76" s="28"/>
      <c r="RRJ76" s="28"/>
      <c r="RRK76" s="28"/>
      <c r="RRL76" s="28"/>
      <c r="RRM76" s="28"/>
      <c r="RRN76" s="28"/>
      <c r="RRO76" s="28"/>
      <c r="RRP76" s="28"/>
      <c r="RRQ76" s="28"/>
      <c r="RRR76" s="28"/>
      <c r="RRS76" s="28"/>
      <c r="RRT76" s="28"/>
      <c r="RRU76" s="28"/>
      <c r="RRV76" s="28"/>
      <c r="RRW76" s="28"/>
      <c r="RRX76" s="28"/>
      <c r="RRY76" s="28"/>
      <c r="RRZ76" s="28"/>
      <c r="RSA76" s="28"/>
      <c r="RSB76" s="28"/>
      <c r="RSC76" s="28"/>
      <c r="RSD76" s="28"/>
      <c r="RSE76" s="28"/>
      <c r="RSF76" s="28"/>
      <c r="RSG76" s="28"/>
      <c r="RSH76" s="28"/>
      <c r="RSI76" s="28"/>
      <c r="RSJ76" s="28"/>
      <c r="RSK76" s="28"/>
      <c r="RSL76" s="28"/>
      <c r="RSM76" s="28"/>
      <c r="RSN76" s="28"/>
      <c r="RSO76" s="28"/>
      <c r="RSP76" s="28"/>
      <c r="RSQ76" s="28"/>
      <c r="RSR76" s="28"/>
      <c r="RSS76" s="28"/>
      <c r="RST76" s="28"/>
      <c r="RSU76" s="28"/>
      <c r="RSV76" s="28"/>
      <c r="RSW76" s="28"/>
      <c r="RSX76" s="28"/>
      <c r="RSY76" s="28"/>
      <c r="RSZ76" s="28"/>
      <c r="RTA76" s="28"/>
      <c r="RTB76" s="28"/>
      <c r="RTC76" s="28"/>
      <c r="RTD76" s="28"/>
      <c r="RTE76" s="28"/>
      <c r="RTF76" s="28"/>
      <c r="RTG76" s="28"/>
      <c r="RTH76" s="28"/>
      <c r="RTI76" s="28"/>
      <c r="RTJ76" s="28"/>
      <c r="RTK76" s="28"/>
      <c r="RTL76" s="28"/>
      <c r="RTM76" s="28"/>
      <c r="RTN76" s="28"/>
      <c r="RTO76" s="28"/>
      <c r="RTP76" s="28"/>
      <c r="RTQ76" s="28"/>
      <c r="RTR76" s="28"/>
      <c r="RTS76" s="28"/>
      <c r="RTT76" s="28"/>
      <c r="RTU76" s="28"/>
      <c r="RTV76" s="28"/>
      <c r="RTW76" s="28"/>
      <c r="RTX76" s="28"/>
      <c r="RTY76" s="28"/>
      <c r="RTZ76" s="28"/>
      <c r="RUA76" s="28"/>
      <c r="RUB76" s="28"/>
      <c r="RUC76" s="28"/>
      <c r="RUD76" s="28"/>
      <c r="RUE76" s="28"/>
      <c r="RUF76" s="28"/>
      <c r="RUG76" s="28"/>
      <c r="RUH76" s="28"/>
      <c r="RUI76" s="28"/>
      <c r="RUJ76" s="28"/>
      <c r="RUK76" s="28"/>
      <c r="RUL76" s="28"/>
      <c r="RUM76" s="28"/>
      <c r="RUN76" s="28"/>
      <c r="RUO76" s="28"/>
      <c r="RUP76" s="28"/>
      <c r="RUQ76" s="28"/>
      <c r="RUR76" s="28"/>
      <c r="RUS76" s="28"/>
      <c r="RUT76" s="28"/>
      <c r="RUU76" s="28"/>
      <c r="RUV76" s="28"/>
      <c r="RUW76" s="28"/>
      <c r="RUX76" s="28"/>
      <c r="RUY76" s="28"/>
      <c r="RUZ76" s="28"/>
      <c r="RVA76" s="28"/>
      <c r="RVB76" s="28"/>
      <c r="RVC76" s="28"/>
      <c r="RVD76" s="28"/>
      <c r="RVE76" s="28"/>
      <c r="RVF76" s="28"/>
      <c r="RVG76" s="28"/>
      <c r="RVH76" s="28"/>
      <c r="RVI76" s="28"/>
      <c r="RVJ76" s="28"/>
      <c r="RVK76" s="28"/>
      <c r="RVL76" s="28"/>
      <c r="RVM76" s="28"/>
      <c r="RVN76" s="28"/>
      <c r="RVO76" s="28"/>
      <c r="RVP76" s="28"/>
      <c r="RVQ76" s="28"/>
      <c r="RVR76" s="28"/>
      <c r="RVS76" s="28"/>
      <c r="RVT76" s="28"/>
      <c r="RVU76" s="28"/>
      <c r="RVV76" s="28"/>
      <c r="RVW76" s="28"/>
      <c r="RVX76" s="28"/>
      <c r="RVY76" s="28"/>
      <c r="RVZ76" s="28"/>
      <c r="RWA76" s="28"/>
      <c r="RWB76" s="28"/>
      <c r="RWC76" s="28"/>
      <c r="RWD76" s="28"/>
      <c r="RWE76" s="28"/>
      <c r="RWF76" s="28"/>
      <c r="RWG76" s="28"/>
      <c r="RWH76" s="28"/>
      <c r="RWI76" s="28"/>
      <c r="RWJ76" s="28"/>
      <c r="RWK76" s="28"/>
      <c r="RWL76" s="28"/>
      <c r="RWM76" s="28"/>
      <c r="RWN76" s="28"/>
      <c r="RWO76" s="28"/>
      <c r="RWP76" s="28"/>
      <c r="RWQ76" s="28"/>
      <c r="RWR76" s="28"/>
      <c r="RWS76" s="28"/>
      <c r="RWT76" s="28"/>
      <c r="RWU76" s="28"/>
      <c r="RWV76" s="28"/>
      <c r="RWW76" s="28"/>
      <c r="RWX76" s="28"/>
      <c r="RWY76" s="28"/>
      <c r="RWZ76" s="28"/>
      <c r="RXA76" s="28"/>
      <c r="RXB76" s="28"/>
      <c r="RXC76" s="28"/>
      <c r="RXD76" s="28"/>
      <c r="RXE76" s="28"/>
      <c r="RXF76" s="28"/>
      <c r="RXG76" s="28"/>
      <c r="RXH76" s="28"/>
      <c r="RXI76" s="28"/>
      <c r="RXJ76" s="28"/>
      <c r="RXK76" s="28"/>
      <c r="RXL76" s="28"/>
      <c r="RXM76" s="28"/>
      <c r="RXN76" s="28"/>
      <c r="RXO76" s="28"/>
      <c r="RXP76" s="28"/>
      <c r="RXQ76" s="28"/>
      <c r="RXR76" s="28"/>
      <c r="RXS76" s="28"/>
      <c r="RXT76" s="28"/>
      <c r="RXU76" s="28"/>
      <c r="RXV76" s="28"/>
      <c r="RXW76" s="28"/>
      <c r="RXX76" s="28"/>
      <c r="RXY76" s="28"/>
      <c r="RXZ76" s="28"/>
      <c r="RYA76" s="28"/>
      <c r="RYB76" s="28"/>
      <c r="RYC76" s="28"/>
      <c r="RYD76" s="28"/>
      <c r="RYE76" s="28"/>
      <c r="RYF76" s="28"/>
      <c r="RYG76" s="28"/>
      <c r="RYH76" s="28"/>
      <c r="RYI76" s="28"/>
      <c r="RYJ76" s="28"/>
      <c r="RYK76" s="28"/>
      <c r="RYL76" s="28"/>
      <c r="RYM76" s="28"/>
      <c r="RYN76" s="28"/>
      <c r="RYO76" s="28"/>
      <c r="RYP76" s="28"/>
      <c r="RYQ76" s="28"/>
      <c r="RYR76" s="28"/>
      <c r="RYS76" s="28"/>
      <c r="RYT76" s="28"/>
      <c r="RYU76" s="28"/>
      <c r="RYV76" s="28"/>
      <c r="RYW76" s="28"/>
      <c r="RYX76" s="28"/>
      <c r="RYY76" s="28"/>
      <c r="RYZ76" s="28"/>
      <c r="RZA76" s="28"/>
      <c r="RZB76" s="28"/>
      <c r="RZC76" s="28"/>
      <c r="RZD76" s="28"/>
      <c r="RZE76" s="28"/>
      <c r="RZF76" s="28"/>
      <c r="RZG76" s="28"/>
      <c r="RZH76" s="28"/>
      <c r="RZI76" s="28"/>
      <c r="RZJ76" s="28"/>
      <c r="RZK76" s="28"/>
      <c r="RZL76" s="28"/>
      <c r="RZM76" s="28"/>
      <c r="RZN76" s="28"/>
      <c r="RZO76" s="28"/>
      <c r="RZP76" s="28"/>
      <c r="RZQ76" s="28"/>
      <c r="RZR76" s="28"/>
      <c r="RZS76" s="28"/>
      <c r="RZT76" s="28"/>
      <c r="RZU76" s="28"/>
      <c r="RZV76" s="28"/>
      <c r="RZW76" s="28"/>
      <c r="RZX76" s="28"/>
      <c r="RZY76" s="28"/>
      <c r="RZZ76" s="28"/>
      <c r="SAA76" s="28"/>
      <c r="SAB76" s="28"/>
      <c r="SAC76" s="28"/>
      <c r="SAD76" s="28"/>
      <c r="SAE76" s="28"/>
      <c r="SAF76" s="28"/>
      <c r="SAG76" s="28"/>
      <c r="SAH76" s="28"/>
      <c r="SAI76" s="28"/>
      <c r="SAJ76" s="28"/>
      <c r="SAK76" s="28"/>
      <c r="SAL76" s="28"/>
      <c r="SAM76" s="28"/>
      <c r="SAN76" s="28"/>
      <c r="SAO76" s="28"/>
      <c r="SAP76" s="28"/>
      <c r="SAQ76" s="28"/>
      <c r="SAR76" s="28"/>
      <c r="SAS76" s="28"/>
      <c r="SAT76" s="28"/>
      <c r="SAU76" s="28"/>
      <c r="SAV76" s="28"/>
      <c r="SAW76" s="28"/>
      <c r="SAX76" s="28"/>
      <c r="SAY76" s="28"/>
      <c r="SAZ76" s="28"/>
      <c r="SBA76" s="28"/>
      <c r="SBB76" s="28"/>
      <c r="SBC76" s="28"/>
      <c r="SBD76" s="28"/>
      <c r="SBE76" s="28"/>
      <c r="SBF76" s="28"/>
      <c r="SBG76" s="28"/>
      <c r="SBH76" s="28"/>
      <c r="SBI76" s="28"/>
      <c r="SBJ76" s="28"/>
      <c r="SBK76" s="28"/>
      <c r="SBL76" s="28"/>
      <c r="SBM76" s="28"/>
      <c r="SBN76" s="28"/>
      <c r="SBO76" s="28"/>
      <c r="SBP76" s="28"/>
      <c r="SBQ76" s="28"/>
      <c r="SBR76" s="28"/>
      <c r="SBS76" s="28"/>
      <c r="SBT76" s="28"/>
      <c r="SBU76" s="28"/>
      <c r="SBV76" s="28"/>
      <c r="SBW76" s="28"/>
      <c r="SBX76" s="28"/>
      <c r="SBY76" s="28"/>
      <c r="SBZ76" s="28"/>
      <c r="SCA76" s="28"/>
      <c r="SCB76" s="28"/>
      <c r="SCC76" s="28"/>
      <c r="SCD76" s="28"/>
      <c r="SCE76" s="28"/>
      <c r="SCF76" s="28"/>
      <c r="SCG76" s="28"/>
      <c r="SCH76" s="28"/>
      <c r="SCI76" s="28"/>
      <c r="SCJ76" s="28"/>
      <c r="SCK76" s="28"/>
      <c r="SCL76" s="28"/>
      <c r="SCM76" s="28"/>
      <c r="SCN76" s="28"/>
      <c r="SCO76" s="28"/>
      <c r="SCP76" s="28"/>
      <c r="SCQ76" s="28"/>
      <c r="SCR76" s="28"/>
      <c r="SCS76" s="28"/>
      <c r="SCT76" s="28"/>
      <c r="SCU76" s="28"/>
      <c r="SCV76" s="28"/>
      <c r="SCW76" s="28"/>
      <c r="SCX76" s="28"/>
      <c r="SCY76" s="28"/>
      <c r="SCZ76" s="28"/>
      <c r="SDA76" s="28"/>
      <c r="SDB76" s="28"/>
      <c r="SDC76" s="28"/>
      <c r="SDD76" s="28"/>
      <c r="SDE76" s="28"/>
      <c r="SDF76" s="28"/>
      <c r="SDG76" s="28"/>
      <c r="SDH76" s="28"/>
      <c r="SDI76" s="28"/>
      <c r="SDJ76" s="28"/>
      <c r="SDK76" s="28"/>
      <c r="SDL76" s="28"/>
      <c r="SDM76" s="28"/>
      <c r="SDN76" s="28"/>
      <c r="SDO76" s="28"/>
      <c r="SDP76" s="28"/>
      <c r="SDQ76" s="28"/>
      <c r="SDR76" s="28"/>
      <c r="SDS76" s="28"/>
      <c r="SDT76" s="28"/>
      <c r="SDU76" s="28"/>
      <c r="SDV76" s="28"/>
      <c r="SDW76" s="28"/>
      <c r="SDX76" s="28"/>
      <c r="SDY76" s="28"/>
      <c r="SDZ76" s="28"/>
      <c r="SEA76" s="28"/>
      <c r="SEB76" s="28"/>
      <c r="SEC76" s="28"/>
      <c r="SED76" s="28"/>
      <c r="SEE76" s="28"/>
      <c r="SEF76" s="28"/>
      <c r="SEG76" s="28"/>
      <c r="SEH76" s="28"/>
      <c r="SEI76" s="28"/>
      <c r="SEJ76" s="28"/>
      <c r="SEK76" s="28"/>
      <c r="SEL76" s="28"/>
      <c r="SEM76" s="28"/>
      <c r="SEN76" s="28"/>
      <c r="SEO76" s="28"/>
      <c r="SEP76" s="28"/>
      <c r="SEQ76" s="28"/>
      <c r="SER76" s="28"/>
      <c r="SES76" s="28"/>
      <c r="SET76" s="28"/>
      <c r="SEU76" s="28"/>
      <c r="SEV76" s="28"/>
      <c r="SEW76" s="28"/>
      <c r="SEX76" s="28"/>
      <c r="SEY76" s="28"/>
      <c r="SEZ76" s="28"/>
      <c r="SFA76" s="28"/>
      <c r="SFB76" s="28"/>
      <c r="SFC76" s="28"/>
      <c r="SFD76" s="28"/>
      <c r="SFE76" s="28"/>
      <c r="SFF76" s="28"/>
      <c r="SFG76" s="28"/>
      <c r="SFH76" s="28"/>
      <c r="SFI76" s="28"/>
      <c r="SFJ76" s="28"/>
      <c r="SFK76" s="28"/>
      <c r="SFL76" s="28"/>
      <c r="SFM76" s="28"/>
      <c r="SFN76" s="28"/>
      <c r="SFO76" s="28"/>
      <c r="SFP76" s="28"/>
      <c r="SFQ76" s="28"/>
      <c r="SFR76" s="28"/>
      <c r="SFS76" s="28"/>
      <c r="SFT76" s="28"/>
      <c r="SFU76" s="28"/>
      <c r="SFV76" s="28"/>
      <c r="SFW76" s="28"/>
      <c r="SFX76" s="28"/>
      <c r="SFY76" s="28"/>
      <c r="SFZ76" s="28"/>
      <c r="SGA76" s="28"/>
      <c r="SGB76" s="28"/>
      <c r="SGC76" s="28"/>
      <c r="SGD76" s="28"/>
      <c r="SGE76" s="28"/>
      <c r="SGF76" s="28"/>
      <c r="SGG76" s="28"/>
      <c r="SGH76" s="28"/>
      <c r="SGI76" s="28"/>
      <c r="SGJ76" s="28"/>
      <c r="SGK76" s="28"/>
      <c r="SGL76" s="28"/>
      <c r="SGM76" s="28"/>
      <c r="SGN76" s="28"/>
      <c r="SGO76" s="28"/>
      <c r="SGP76" s="28"/>
      <c r="SGQ76" s="28"/>
      <c r="SGR76" s="28"/>
      <c r="SGS76" s="28"/>
      <c r="SGT76" s="28"/>
      <c r="SGU76" s="28"/>
      <c r="SGV76" s="28"/>
      <c r="SGW76" s="28"/>
      <c r="SGX76" s="28"/>
      <c r="SGY76" s="28"/>
      <c r="SGZ76" s="28"/>
      <c r="SHA76" s="28"/>
      <c r="SHB76" s="28"/>
      <c r="SHC76" s="28"/>
      <c r="SHD76" s="28"/>
      <c r="SHE76" s="28"/>
      <c r="SHF76" s="28"/>
      <c r="SHG76" s="28"/>
      <c r="SHH76" s="28"/>
      <c r="SHI76" s="28"/>
      <c r="SHJ76" s="28"/>
      <c r="SHK76" s="28"/>
      <c r="SHL76" s="28"/>
      <c r="SHM76" s="28"/>
      <c r="SHN76" s="28"/>
      <c r="SHO76" s="28"/>
      <c r="SHP76" s="28"/>
      <c r="SHQ76" s="28"/>
      <c r="SHR76" s="28"/>
      <c r="SHS76" s="28"/>
      <c r="SHT76" s="28"/>
      <c r="SHU76" s="28"/>
      <c r="SHV76" s="28"/>
      <c r="SHW76" s="28"/>
      <c r="SHX76" s="28"/>
      <c r="SHY76" s="28"/>
      <c r="SHZ76" s="28"/>
      <c r="SIA76" s="28"/>
      <c r="SIB76" s="28"/>
      <c r="SIC76" s="28"/>
      <c r="SID76" s="28"/>
      <c r="SIE76" s="28"/>
      <c r="SIF76" s="28"/>
      <c r="SIG76" s="28"/>
      <c r="SIH76" s="28"/>
      <c r="SII76" s="28"/>
      <c r="SIJ76" s="28"/>
      <c r="SIK76" s="28"/>
      <c r="SIL76" s="28"/>
      <c r="SIM76" s="28"/>
      <c r="SIN76" s="28"/>
      <c r="SIO76" s="28"/>
      <c r="SIP76" s="28"/>
      <c r="SIQ76" s="28"/>
      <c r="SIR76" s="28"/>
      <c r="SIS76" s="28"/>
      <c r="SIT76" s="28"/>
      <c r="SIU76" s="28"/>
      <c r="SIV76" s="28"/>
      <c r="SIW76" s="28"/>
      <c r="SIX76" s="28"/>
      <c r="SIY76" s="28"/>
      <c r="SIZ76" s="28"/>
      <c r="SJA76" s="28"/>
      <c r="SJB76" s="28"/>
      <c r="SJC76" s="28"/>
      <c r="SJD76" s="28"/>
      <c r="SJE76" s="28"/>
      <c r="SJF76" s="28"/>
      <c r="SJG76" s="28"/>
      <c r="SJH76" s="28"/>
      <c r="SJI76" s="28"/>
      <c r="SJJ76" s="28"/>
      <c r="SJK76" s="28"/>
      <c r="SJL76" s="28"/>
      <c r="SJM76" s="28"/>
      <c r="SJN76" s="28"/>
      <c r="SJO76" s="28"/>
      <c r="SJP76" s="28"/>
      <c r="SJQ76" s="28"/>
      <c r="SJR76" s="28"/>
      <c r="SJS76" s="28"/>
      <c r="SJT76" s="28"/>
      <c r="SJU76" s="28"/>
      <c r="SJV76" s="28"/>
      <c r="SJW76" s="28"/>
      <c r="SJX76" s="28"/>
      <c r="SJY76" s="28"/>
      <c r="SJZ76" s="28"/>
      <c r="SKA76" s="28"/>
      <c r="SKB76" s="28"/>
      <c r="SKC76" s="28"/>
      <c r="SKD76" s="28"/>
      <c r="SKE76" s="28"/>
      <c r="SKF76" s="28"/>
      <c r="SKG76" s="28"/>
      <c r="SKH76" s="28"/>
      <c r="SKI76" s="28"/>
      <c r="SKJ76" s="28"/>
      <c r="SKK76" s="28"/>
      <c r="SKL76" s="28"/>
      <c r="SKM76" s="28"/>
      <c r="SKN76" s="28"/>
      <c r="SKO76" s="28"/>
      <c r="SKP76" s="28"/>
      <c r="SKQ76" s="28"/>
      <c r="SKR76" s="28"/>
      <c r="SKS76" s="28"/>
      <c r="SKT76" s="28"/>
      <c r="SKU76" s="28"/>
      <c r="SKV76" s="28"/>
      <c r="SKW76" s="28"/>
      <c r="SKX76" s="28"/>
      <c r="SKY76" s="28"/>
      <c r="SKZ76" s="28"/>
      <c r="SLA76" s="28"/>
      <c r="SLB76" s="28"/>
      <c r="SLC76" s="28"/>
      <c r="SLD76" s="28"/>
      <c r="SLE76" s="28"/>
      <c r="SLF76" s="28"/>
      <c r="SLG76" s="28"/>
      <c r="SLH76" s="28"/>
      <c r="SLI76" s="28"/>
      <c r="SLJ76" s="28"/>
      <c r="SLK76" s="28"/>
      <c r="SLL76" s="28"/>
      <c r="SLM76" s="28"/>
      <c r="SLN76" s="28"/>
      <c r="SLO76" s="28"/>
      <c r="SLP76" s="28"/>
      <c r="SLQ76" s="28"/>
      <c r="SLR76" s="28"/>
      <c r="SLS76" s="28"/>
      <c r="SLT76" s="28"/>
      <c r="SLU76" s="28"/>
      <c r="SLV76" s="28"/>
      <c r="SLW76" s="28"/>
      <c r="SLX76" s="28"/>
      <c r="SLY76" s="28"/>
      <c r="SLZ76" s="28"/>
      <c r="SMA76" s="28"/>
      <c r="SMB76" s="28"/>
      <c r="SMC76" s="28"/>
      <c r="SMD76" s="28"/>
      <c r="SME76" s="28"/>
      <c r="SMF76" s="28"/>
      <c r="SMG76" s="28"/>
      <c r="SMH76" s="28"/>
      <c r="SMI76" s="28"/>
      <c r="SMJ76" s="28"/>
      <c r="SMK76" s="28"/>
      <c r="SML76" s="28"/>
      <c r="SMM76" s="28"/>
      <c r="SMN76" s="28"/>
      <c r="SMO76" s="28"/>
      <c r="SMP76" s="28"/>
      <c r="SMQ76" s="28"/>
      <c r="SMR76" s="28"/>
      <c r="SMS76" s="28"/>
      <c r="SMT76" s="28"/>
      <c r="SMU76" s="28"/>
      <c r="SMV76" s="28"/>
      <c r="SMW76" s="28"/>
      <c r="SMX76" s="28"/>
      <c r="SMY76" s="28"/>
      <c r="SMZ76" s="28"/>
      <c r="SNA76" s="28"/>
      <c r="SNB76" s="28"/>
      <c r="SNC76" s="28"/>
      <c r="SND76" s="28"/>
      <c r="SNE76" s="28"/>
      <c r="SNF76" s="28"/>
      <c r="SNG76" s="28"/>
      <c r="SNH76" s="28"/>
      <c r="SNI76" s="28"/>
      <c r="SNJ76" s="28"/>
      <c r="SNK76" s="28"/>
      <c r="SNL76" s="28"/>
      <c r="SNM76" s="28"/>
      <c r="SNN76" s="28"/>
      <c r="SNO76" s="28"/>
      <c r="SNP76" s="28"/>
      <c r="SNQ76" s="28"/>
      <c r="SNR76" s="28"/>
      <c r="SNS76" s="28"/>
      <c r="SNT76" s="28"/>
      <c r="SNU76" s="28"/>
      <c r="SNV76" s="28"/>
      <c r="SNW76" s="28"/>
      <c r="SNX76" s="28"/>
      <c r="SNY76" s="28"/>
      <c r="SNZ76" s="28"/>
      <c r="SOA76" s="28"/>
      <c r="SOB76" s="28"/>
      <c r="SOC76" s="28"/>
      <c r="SOD76" s="28"/>
      <c r="SOE76" s="28"/>
      <c r="SOF76" s="28"/>
      <c r="SOG76" s="28"/>
      <c r="SOH76" s="28"/>
      <c r="SOI76" s="28"/>
      <c r="SOJ76" s="28"/>
      <c r="SOK76" s="28"/>
      <c r="SOL76" s="28"/>
      <c r="SOM76" s="28"/>
      <c r="SON76" s="28"/>
      <c r="SOO76" s="28"/>
      <c r="SOP76" s="28"/>
      <c r="SOQ76" s="28"/>
      <c r="SOR76" s="28"/>
      <c r="SOS76" s="28"/>
      <c r="SOT76" s="28"/>
      <c r="SOU76" s="28"/>
      <c r="SOV76" s="28"/>
      <c r="SOW76" s="28"/>
      <c r="SOX76" s="28"/>
      <c r="SOY76" s="28"/>
      <c r="SOZ76" s="28"/>
      <c r="SPA76" s="28"/>
      <c r="SPB76" s="28"/>
      <c r="SPC76" s="28"/>
      <c r="SPD76" s="28"/>
      <c r="SPE76" s="28"/>
      <c r="SPF76" s="28"/>
      <c r="SPG76" s="28"/>
      <c r="SPH76" s="28"/>
      <c r="SPI76" s="28"/>
      <c r="SPJ76" s="28"/>
      <c r="SPK76" s="28"/>
      <c r="SPL76" s="28"/>
      <c r="SPM76" s="28"/>
      <c r="SPN76" s="28"/>
      <c r="SPO76" s="28"/>
      <c r="SPP76" s="28"/>
      <c r="SPQ76" s="28"/>
      <c r="SPR76" s="28"/>
      <c r="SPS76" s="28"/>
      <c r="SPT76" s="28"/>
      <c r="SPU76" s="28"/>
      <c r="SPV76" s="28"/>
      <c r="SPW76" s="28"/>
      <c r="SPX76" s="28"/>
      <c r="SPY76" s="28"/>
      <c r="SPZ76" s="28"/>
      <c r="SQA76" s="28"/>
      <c r="SQB76" s="28"/>
      <c r="SQC76" s="28"/>
      <c r="SQD76" s="28"/>
      <c r="SQE76" s="28"/>
      <c r="SQF76" s="28"/>
      <c r="SQG76" s="28"/>
      <c r="SQH76" s="28"/>
      <c r="SQI76" s="28"/>
      <c r="SQJ76" s="28"/>
      <c r="SQK76" s="28"/>
      <c r="SQL76" s="28"/>
      <c r="SQM76" s="28"/>
      <c r="SQN76" s="28"/>
      <c r="SQO76" s="28"/>
      <c r="SQP76" s="28"/>
      <c r="SQQ76" s="28"/>
      <c r="SQR76" s="28"/>
      <c r="SQS76" s="28"/>
      <c r="SQT76" s="28"/>
      <c r="SQU76" s="28"/>
      <c r="SQV76" s="28"/>
      <c r="SQW76" s="28"/>
      <c r="SQX76" s="28"/>
      <c r="SQY76" s="28"/>
      <c r="SQZ76" s="28"/>
      <c r="SRA76" s="28"/>
      <c r="SRB76" s="28"/>
      <c r="SRC76" s="28"/>
      <c r="SRD76" s="28"/>
      <c r="SRE76" s="28"/>
      <c r="SRF76" s="28"/>
      <c r="SRG76" s="28"/>
      <c r="SRH76" s="28"/>
      <c r="SRI76" s="28"/>
      <c r="SRJ76" s="28"/>
      <c r="SRK76" s="28"/>
      <c r="SRL76" s="28"/>
      <c r="SRM76" s="28"/>
      <c r="SRN76" s="28"/>
      <c r="SRO76" s="28"/>
      <c r="SRP76" s="28"/>
      <c r="SRQ76" s="28"/>
      <c r="SRR76" s="28"/>
      <c r="SRS76" s="28"/>
      <c r="SRT76" s="28"/>
      <c r="SRU76" s="28"/>
      <c r="SRV76" s="28"/>
      <c r="SRW76" s="28"/>
      <c r="SRX76" s="28"/>
      <c r="SRY76" s="28"/>
      <c r="SRZ76" s="28"/>
      <c r="SSA76" s="28"/>
      <c r="SSB76" s="28"/>
      <c r="SSC76" s="28"/>
      <c r="SSD76" s="28"/>
      <c r="SSE76" s="28"/>
      <c r="SSF76" s="28"/>
      <c r="SSG76" s="28"/>
      <c r="SSH76" s="28"/>
      <c r="SSI76" s="28"/>
      <c r="SSJ76" s="28"/>
      <c r="SSK76" s="28"/>
      <c r="SSL76" s="28"/>
      <c r="SSM76" s="28"/>
      <c r="SSN76" s="28"/>
      <c r="SSO76" s="28"/>
      <c r="SSP76" s="28"/>
      <c r="SSQ76" s="28"/>
      <c r="SSR76" s="28"/>
      <c r="SSS76" s="28"/>
      <c r="SST76" s="28"/>
      <c r="SSU76" s="28"/>
      <c r="SSV76" s="28"/>
      <c r="SSW76" s="28"/>
      <c r="SSX76" s="28"/>
      <c r="SSY76" s="28"/>
      <c r="SSZ76" s="28"/>
      <c r="STA76" s="28"/>
      <c r="STB76" s="28"/>
      <c r="STC76" s="28"/>
      <c r="STD76" s="28"/>
      <c r="STE76" s="28"/>
      <c r="STF76" s="28"/>
      <c r="STG76" s="28"/>
      <c r="STH76" s="28"/>
      <c r="STI76" s="28"/>
      <c r="STJ76" s="28"/>
      <c r="STK76" s="28"/>
      <c r="STL76" s="28"/>
      <c r="STM76" s="28"/>
      <c r="STN76" s="28"/>
      <c r="STO76" s="28"/>
      <c r="STP76" s="28"/>
      <c r="STQ76" s="28"/>
      <c r="STR76" s="28"/>
      <c r="STS76" s="28"/>
      <c r="STT76" s="28"/>
      <c r="STU76" s="28"/>
      <c r="STV76" s="28"/>
      <c r="STW76" s="28"/>
      <c r="STX76" s="28"/>
      <c r="STY76" s="28"/>
      <c r="STZ76" s="28"/>
      <c r="SUA76" s="28"/>
      <c r="SUB76" s="28"/>
      <c r="SUC76" s="28"/>
      <c r="SUD76" s="28"/>
      <c r="SUE76" s="28"/>
      <c r="SUF76" s="28"/>
      <c r="SUG76" s="28"/>
      <c r="SUH76" s="28"/>
      <c r="SUI76" s="28"/>
      <c r="SUJ76" s="28"/>
      <c r="SUK76" s="28"/>
      <c r="SUL76" s="28"/>
      <c r="SUM76" s="28"/>
      <c r="SUN76" s="28"/>
      <c r="SUO76" s="28"/>
      <c r="SUP76" s="28"/>
      <c r="SUQ76" s="28"/>
      <c r="SUR76" s="28"/>
      <c r="SUS76" s="28"/>
      <c r="SUT76" s="28"/>
      <c r="SUU76" s="28"/>
      <c r="SUV76" s="28"/>
      <c r="SUW76" s="28"/>
      <c r="SUX76" s="28"/>
      <c r="SUY76" s="28"/>
      <c r="SUZ76" s="28"/>
      <c r="SVA76" s="28"/>
      <c r="SVB76" s="28"/>
      <c r="SVC76" s="28"/>
      <c r="SVD76" s="28"/>
      <c r="SVE76" s="28"/>
      <c r="SVF76" s="28"/>
      <c r="SVG76" s="28"/>
      <c r="SVH76" s="28"/>
      <c r="SVI76" s="28"/>
      <c r="SVJ76" s="28"/>
      <c r="SVK76" s="28"/>
      <c r="SVL76" s="28"/>
      <c r="SVM76" s="28"/>
      <c r="SVN76" s="28"/>
      <c r="SVO76" s="28"/>
      <c r="SVP76" s="28"/>
      <c r="SVQ76" s="28"/>
      <c r="SVR76" s="28"/>
      <c r="SVS76" s="28"/>
      <c r="SVT76" s="28"/>
      <c r="SVU76" s="28"/>
      <c r="SVV76" s="28"/>
      <c r="SVW76" s="28"/>
      <c r="SVX76" s="28"/>
      <c r="SVY76" s="28"/>
      <c r="SVZ76" s="28"/>
      <c r="SWA76" s="28"/>
      <c r="SWB76" s="28"/>
      <c r="SWC76" s="28"/>
      <c r="SWD76" s="28"/>
      <c r="SWE76" s="28"/>
      <c r="SWF76" s="28"/>
      <c r="SWG76" s="28"/>
      <c r="SWH76" s="28"/>
      <c r="SWI76" s="28"/>
      <c r="SWJ76" s="28"/>
      <c r="SWK76" s="28"/>
      <c r="SWL76" s="28"/>
      <c r="SWM76" s="28"/>
      <c r="SWN76" s="28"/>
      <c r="SWO76" s="28"/>
      <c r="SWP76" s="28"/>
      <c r="SWQ76" s="28"/>
      <c r="SWR76" s="28"/>
      <c r="SWS76" s="28"/>
      <c r="SWT76" s="28"/>
      <c r="SWU76" s="28"/>
      <c r="SWV76" s="28"/>
      <c r="SWW76" s="28"/>
      <c r="SWX76" s="28"/>
      <c r="SWY76" s="28"/>
      <c r="SWZ76" s="28"/>
      <c r="SXA76" s="28"/>
      <c r="SXB76" s="28"/>
      <c r="SXC76" s="28"/>
      <c r="SXD76" s="28"/>
      <c r="SXE76" s="28"/>
      <c r="SXF76" s="28"/>
      <c r="SXG76" s="28"/>
      <c r="SXH76" s="28"/>
      <c r="SXI76" s="28"/>
      <c r="SXJ76" s="28"/>
      <c r="SXK76" s="28"/>
      <c r="SXL76" s="28"/>
      <c r="SXM76" s="28"/>
      <c r="SXN76" s="28"/>
      <c r="SXO76" s="28"/>
      <c r="SXP76" s="28"/>
      <c r="SXQ76" s="28"/>
      <c r="SXR76" s="28"/>
      <c r="SXS76" s="28"/>
      <c r="SXT76" s="28"/>
      <c r="SXU76" s="28"/>
      <c r="SXV76" s="28"/>
      <c r="SXW76" s="28"/>
      <c r="SXX76" s="28"/>
      <c r="SXY76" s="28"/>
      <c r="SXZ76" s="28"/>
      <c r="SYA76" s="28"/>
      <c r="SYB76" s="28"/>
      <c r="SYC76" s="28"/>
      <c r="SYD76" s="28"/>
      <c r="SYE76" s="28"/>
      <c r="SYF76" s="28"/>
      <c r="SYG76" s="28"/>
      <c r="SYH76" s="28"/>
      <c r="SYI76" s="28"/>
      <c r="SYJ76" s="28"/>
      <c r="SYK76" s="28"/>
      <c r="SYL76" s="28"/>
      <c r="SYM76" s="28"/>
      <c r="SYN76" s="28"/>
      <c r="SYO76" s="28"/>
      <c r="SYP76" s="28"/>
      <c r="SYQ76" s="28"/>
      <c r="SYR76" s="28"/>
      <c r="SYS76" s="28"/>
      <c r="SYT76" s="28"/>
      <c r="SYU76" s="28"/>
      <c r="SYV76" s="28"/>
      <c r="SYW76" s="28"/>
      <c r="SYX76" s="28"/>
      <c r="SYY76" s="28"/>
      <c r="SYZ76" s="28"/>
      <c r="SZA76" s="28"/>
      <c r="SZB76" s="28"/>
      <c r="SZC76" s="28"/>
      <c r="SZD76" s="28"/>
      <c r="SZE76" s="28"/>
      <c r="SZF76" s="28"/>
      <c r="SZG76" s="28"/>
      <c r="SZH76" s="28"/>
      <c r="SZI76" s="28"/>
      <c r="SZJ76" s="28"/>
      <c r="SZK76" s="28"/>
      <c r="SZL76" s="28"/>
      <c r="SZM76" s="28"/>
      <c r="SZN76" s="28"/>
      <c r="SZO76" s="28"/>
      <c r="SZP76" s="28"/>
      <c r="SZQ76" s="28"/>
      <c r="SZR76" s="28"/>
      <c r="SZS76" s="28"/>
      <c r="SZT76" s="28"/>
      <c r="SZU76" s="28"/>
      <c r="SZV76" s="28"/>
      <c r="SZW76" s="28"/>
      <c r="SZX76" s="28"/>
      <c r="SZY76" s="28"/>
      <c r="SZZ76" s="28"/>
      <c r="TAA76" s="28"/>
      <c r="TAB76" s="28"/>
      <c r="TAC76" s="28"/>
      <c r="TAD76" s="28"/>
      <c r="TAE76" s="28"/>
      <c r="TAF76" s="28"/>
      <c r="TAG76" s="28"/>
      <c r="TAH76" s="28"/>
      <c r="TAI76" s="28"/>
      <c r="TAJ76" s="28"/>
      <c r="TAK76" s="28"/>
      <c r="TAL76" s="28"/>
      <c r="TAM76" s="28"/>
      <c r="TAN76" s="28"/>
      <c r="TAO76" s="28"/>
      <c r="TAP76" s="28"/>
      <c r="TAQ76" s="28"/>
      <c r="TAR76" s="28"/>
      <c r="TAS76" s="28"/>
      <c r="TAT76" s="28"/>
      <c r="TAU76" s="28"/>
      <c r="TAV76" s="28"/>
      <c r="TAW76" s="28"/>
      <c r="TAX76" s="28"/>
      <c r="TAY76" s="28"/>
      <c r="TAZ76" s="28"/>
      <c r="TBA76" s="28"/>
      <c r="TBB76" s="28"/>
      <c r="TBC76" s="28"/>
      <c r="TBD76" s="28"/>
      <c r="TBE76" s="28"/>
      <c r="TBF76" s="28"/>
      <c r="TBG76" s="28"/>
      <c r="TBH76" s="28"/>
      <c r="TBI76" s="28"/>
      <c r="TBJ76" s="28"/>
      <c r="TBK76" s="28"/>
      <c r="TBL76" s="28"/>
      <c r="TBM76" s="28"/>
      <c r="TBN76" s="28"/>
      <c r="TBO76" s="28"/>
      <c r="TBP76" s="28"/>
      <c r="TBQ76" s="28"/>
      <c r="TBR76" s="28"/>
      <c r="TBS76" s="28"/>
      <c r="TBT76" s="28"/>
      <c r="TBU76" s="28"/>
      <c r="TBV76" s="28"/>
      <c r="TBW76" s="28"/>
      <c r="TBX76" s="28"/>
      <c r="TBY76" s="28"/>
      <c r="TBZ76" s="28"/>
      <c r="TCA76" s="28"/>
      <c r="TCB76" s="28"/>
      <c r="TCC76" s="28"/>
      <c r="TCD76" s="28"/>
      <c r="TCE76" s="28"/>
      <c r="TCF76" s="28"/>
      <c r="TCG76" s="28"/>
      <c r="TCH76" s="28"/>
      <c r="TCI76" s="28"/>
      <c r="TCJ76" s="28"/>
      <c r="TCK76" s="28"/>
      <c r="TCL76" s="28"/>
      <c r="TCM76" s="28"/>
      <c r="TCN76" s="28"/>
      <c r="TCO76" s="28"/>
      <c r="TCP76" s="28"/>
      <c r="TCQ76" s="28"/>
      <c r="TCR76" s="28"/>
      <c r="TCS76" s="28"/>
      <c r="TCT76" s="28"/>
      <c r="TCU76" s="28"/>
      <c r="TCV76" s="28"/>
      <c r="TCW76" s="28"/>
      <c r="TCX76" s="28"/>
      <c r="TCY76" s="28"/>
      <c r="TCZ76" s="28"/>
      <c r="TDA76" s="28"/>
      <c r="TDB76" s="28"/>
      <c r="TDC76" s="28"/>
      <c r="TDD76" s="28"/>
      <c r="TDE76" s="28"/>
      <c r="TDF76" s="28"/>
      <c r="TDG76" s="28"/>
      <c r="TDH76" s="28"/>
      <c r="TDI76" s="28"/>
      <c r="TDJ76" s="28"/>
      <c r="TDK76" s="28"/>
      <c r="TDL76" s="28"/>
      <c r="TDM76" s="28"/>
      <c r="TDN76" s="28"/>
      <c r="TDO76" s="28"/>
      <c r="TDP76" s="28"/>
      <c r="TDQ76" s="28"/>
      <c r="TDR76" s="28"/>
      <c r="TDS76" s="28"/>
      <c r="TDT76" s="28"/>
      <c r="TDU76" s="28"/>
      <c r="TDV76" s="28"/>
      <c r="TDW76" s="28"/>
      <c r="TDX76" s="28"/>
      <c r="TDY76" s="28"/>
      <c r="TDZ76" s="28"/>
      <c r="TEA76" s="28"/>
      <c r="TEB76" s="28"/>
      <c r="TEC76" s="28"/>
      <c r="TED76" s="28"/>
      <c r="TEE76" s="28"/>
      <c r="TEF76" s="28"/>
      <c r="TEG76" s="28"/>
      <c r="TEH76" s="28"/>
      <c r="TEI76" s="28"/>
      <c r="TEJ76" s="28"/>
      <c r="TEK76" s="28"/>
      <c r="TEL76" s="28"/>
      <c r="TEM76" s="28"/>
      <c r="TEN76" s="28"/>
      <c r="TEO76" s="28"/>
      <c r="TEP76" s="28"/>
      <c r="TEQ76" s="28"/>
      <c r="TER76" s="28"/>
      <c r="TES76" s="28"/>
      <c r="TET76" s="28"/>
      <c r="TEU76" s="28"/>
      <c r="TEV76" s="28"/>
      <c r="TEW76" s="28"/>
      <c r="TEX76" s="28"/>
      <c r="TEY76" s="28"/>
      <c r="TEZ76" s="28"/>
      <c r="TFA76" s="28"/>
      <c r="TFB76" s="28"/>
      <c r="TFC76" s="28"/>
      <c r="TFD76" s="28"/>
      <c r="TFE76" s="28"/>
      <c r="TFF76" s="28"/>
      <c r="TFG76" s="28"/>
      <c r="TFH76" s="28"/>
      <c r="TFI76" s="28"/>
      <c r="TFJ76" s="28"/>
      <c r="TFK76" s="28"/>
      <c r="TFL76" s="28"/>
      <c r="TFM76" s="28"/>
      <c r="TFN76" s="28"/>
      <c r="TFO76" s="28"/>
      <c r="TFP76" s="28"/>
      <c r="TFQ76" s="28"/>
      <c r="TFR76" s="28"/>
      <c r="TFS76" s="28"/>
      <c r="TFT76" s="28"/>
      <c r="TFU76" s="28"/>
      <c r="TFV76" s="28"/>
      <c r="TFW76" s="28"/>
      <c r="TFX76" s="28"/>
      <c r="TFY76" s="28"/>
      <c r="TFZ76" s="28"/>
      <c r="TGA76" s="28"/>
      <c r="TGB76" s="28"/>
      <c r="TGC76" s="28"/>
      <c r="TGD76" s="28"/>
      <c r="TGE76" s="28"/>
      <c r="TGF76" s="28"/>
      <c r="TGG76" s="28"/>
      <c r="TGH76" s="28"/>
      <c r="TGI76" s="28"/>
      <c r="TGJ76" s="28"/>
      <c r="TGK76" s="28"/>
      <c r="TGL76" s="28"/>
      <c r="TGM76" s="28"/>
      <c r="TGN76" s="28"/>
      <c r="TGO76" s="28"/>
      <c r="TGP76" s="28"/>
      <c r="TGQ76" s="28"/>
      <c r="TGR76" s="28"/>
      <c r="TGS76" s="28"/>
      <c r="TGT76" s="28"/>
      <c r="TGU76" s="28"/>
      <c r="TGV76" s="28"/>
      <c r="TGW76" s="28"/>
      <c r="TGX76" s="28"/>
      <c r="TGY76" s="28"/>
      <c r="TGZ76" s="28"/>
      <c r="THA76" s="28"/>
      <c r="THB76" s="28"/>
      <c r="THC76" s="28"/>
      <c r="THD76" s="28"/>
      <c r="THE76" s="28"/>
      <c r="THF76" s="28"/>
      <c r="THG76" s="28"/>
      <c r="THH76" s="28"/>
      <c r="THI76" s="28"/>
      <c r="THJ76" s="28"/>
      <c r="THK76" s="28"/>
      <c r="THL76" s="28"/>
      <c r="THM76" s="28"/>
      <c r="THN76" s="28"/>
      <c r="THO76" s="28"/>
      <c r="THP76" s="28"/>
      <c r="THQ76" s="28"/>
      <c r="THR76" s="28"/>
      <c r="THS76" s="28"/>
      <c r="THT76" s="28"/>
      <c r="THU76" s="28"/>
      <c r="THV76" s="28"/>
      <c r="THW76" s="28"/>
      <c r="THX76" s="28"/>
      <c r="THY76" s="28"/>
      <c r="THZ76" s="28"/>
      <c r="TIA76" s="28"/>
      <c r="TIB76" s="28"/>
      <c r="TIC76" s="28"/>
      <c r="TID76" s="28"/>
      <c r="TIE76" s="28"/>
      <c r="TIF76" s="28"/>
      <c r="TIG76" s="28"/>
      <c r="TIH76" s="28"/>
      <c r="TII76" s="28"/>
      <c r="TIJ76" s="28"/>
      <c r="TIK76" s="28"/>
      <c r="TIL76" s="28"/>
      <c r="TIM76" s="28"/>
      <c r="TIN76" s="28"/>
      <c r="TIO76" s="28"/>
      <c r="TIP76" s="28"/>
      <c r="TIQ76" s="28"/>
      <c r="TIR76" s="28"/>
      <c r="TIS76" s="28"/>
      <c r="TIT76" s="28"/>
      <c r="TIU76" s="28"/>
      <c r="TIV76" s="28"/>
      <c r="TIW76" s="28"/>
      <c r="TIX76" s="28"/>
      <c r="TIY76" s="28"/>
      <c r="TIZ76" s="28"/>
      <c r="TJA76" s="28"/>
      <c r="TJB76" s="28"/>
      <c r="TJC76" s="28"/>
      <c r="TJD76" s="28"/>
      <c r="TJE76" s="28"/>
      <c r="TJF76" s="28"/>
      <c r="TJG76" s="28"/>
      <c r="TJH76" s="28"/>
      <c r="TJI76" s="28"/>
      <c r="TJJ76" s="28"/>
      <c r="TJK76" s="28"/>
      <c r="TJL76" s="28"/>
      <c r="TJM76" s="28"/>
      <c r="TJN76" s="28"/>
      <c r="TJO76" s="28"/>
      <c r="TJP76" s="28"/>
      <c r="TJQ76" s="28"/>
      <c r="TJR76" s="28"/>
      <c r="TJS76" s="28"/>
      <c r="TJT76" s="28"/>
      <c r="TJU76" s="28"/>
      <c r="TJV76" s="28"/>
      <c r="TJW76" s="28"/>
      <c r="TJX76" s="28"/>
      <c r="TJY76" s="28"/>
      <c r="TJZ76" s="28"/>
      <c r="TKA76" s="28"/>
      <c r="TKB76" s="28"/>
      <c r="TKC76" s="28"/>
      <c r="TKD76" s="28"/>
      <c r="TKE76" s="28"/>
      <c r="TKF76" s="28"/>
      <c r="TKG76" s="28"/>
      <c r="TKH76" s="28"/>
      <c r="TKI76" s="28"/>
      <c r="TKJ76" s="28"/>
      <c r="TKK76" s="28"/>
      <c r="TKL76" s="28"/>
      <c r="TKM76" s="28"/>
      <c r="TKN76" s="28"/>
      <c r="TKO76" s="28"/>
      <c r="TKP76" s="28"/>
      <c r="TKQ76" s="28"/>
      <c r="TKR76" s="28"/>
      <c r="TKS76" s="28"/>
      <c r="TKT76" s="28"/>
      <c r="TKU76" s="28"/>
      <c r="TKV76" s="28"/>
      <c r="TKW76" s="28"/>
      <c r="TKX76" s="28"/>
      <c r="TKY76" s="28"/>
      <c r="TKZ76" s="28"/>
      <c r="TLA76" s="28"/>
      <c r="TLB76" s="28"/>
      <c r="TLC76" s="28"/>
      <c r="TLD76" s="28"/>
      <c r="TLE76" s="28"/>
      <c r="TLF76" s="28"/>
      <c r="TLG76" s="28"/>
      <c r="TLH76" s="28"/>
      <c r="TLI76" s="28"/>
      <c r="TLJ76" s="28"/>
      <c r="TLK76" s="28"/>
      <c r="TLL76" s="28"/>
      <c r="TLM76" s="28"/>
      <c r="TLN76" s="28"/>
      <c r="TLO76" s="28"/>
      <c r="TLP76" s="28"/>
      <c r="TLQ76" s="28"/>
      <c r="TLR76" s="28"/>
      <c r="TLS76" s="28"/>
      <c r="TLT76" s="28"/>
      <c r="TLU76" s="28"/>
      <c r="TLV76" s="28"/>
      <c r="TLW76" s="28"/>
      <c r="TLX76" s="28"/>
      <c r="TLY76" s="28"/>
      <c r="TLZ76" s="28"/>
      <c r="TMA76" s="28"/>
      <c r="TMB76" s="28"/>
      <c r="TMC76" s="28"/>
      <c r="TMD76" s="28"/>
      <c r="TME76" s="28"/>
      <c r="TMF76" s="28"/>
      <c r="TMG76" s="28"/>
      <c r="TMH76" s="28"/>
      <c r="TMI76" s="28"/>
      <c r="TMJ76" s="28"/>
      <c r="TMK76" s="28"/>
      <c r="TML76" s="28"/>
      <c r="TMM76" s="28"/>
      <c r="TMN76" s="28"/>
      <c r="TMO76" s="28"/>
      <c r="TMP76" s="28"/>
      <c r="TMQ76" s="28"/>
      <c r="TMR76" s="28"/>
      <c r="TMS76" s="28"/>
      <c r="TMT76" s="28"/>
      <c r="TMU76" s="28"/>
      <c r="TMV76" s="28"/>
      <c r="TMW76" s="28"/>
      <c r="TMX76" s="28"/>
      <c r="TMY76" s="28"/>
      <c r="TMZ76" s="28"/>
      <c r="TNA76" s="28"/>
      <c r="TNB76" s="28"/>
      <c r="TNC76" s="28"/>
      <c r="TND76" s="28"/>
      <c r="TNE76" s="28"/>
      <c r="TNF76" s="28"/>
      <c r="TNG76" s="28"/>
      <c r="TNH76" s="28"/>
      <c r="TNI76" s="28"/>
      <c r="TNJ76" s="28"/>
      <c r="TNK76" s="28"/>
      <c r="TNL76" s="28"/>
      <c r="TNM76" s="28"/>
      <c r="TNN76" s="28"/>
      <c r="TNO76" s="28"/>
      <c r="TNP76" s="28"/>
      <c r="TNQ76" s="28"/>
      <c r="TNR76" s="28"/>
      <c r="TNS76" s="28"/>
      <c r="TNT76" s="28"/>
      <c r="TNU76" s="28"/>
      <c r="TNV76" s="28"/>
      <c r="TNW76" s="28"/>
      <c r="TNX76" s="28"/>
      <c r="TNY76" s="28"/>
      <c r="TNZ76" s="28"/>
      <c r="TOA76" s="28"/>
      <c r="TOB76" s="28"/>
      <c r="TOC76" s="28"/>
      <c r="TOD76" s="28"/>
      <c r="TOE76" s="28"/>
      <c r="TOF76" s="28"/>
      <c r="TOG76" s="28"/>
      <c r="TOH76" s="28"/>
      <c r="TOI76" s="28"/>
      <c r="TOJ76" s="28"/>
      <c r="TOK76" s="28"/>
      <c r="TOL76" s="28"/>
      <c r="TOM76" s="28"/>
      <c r="TON76" s="28"/>
      <c r="TOO76" s="28"/>
      <c r="TOP76" s="28"/>
      <c r="TOQ76" s="28"/>
      <c r="TOR76" s="28"/>
      <c r="TOS76" s="28"/>
      <c r="TOT76" s="28"/>
      <c r="TOU76" s="28"/>
      <c r="TOV76" s="28"/>
      <c r="TOW76" s="28"/>
      <c r="TOX76" s="28"/>
      <c r="TOY76" s="28"/>
      <c r="TOZ76" s="28"/>
      <c r="TPA76" s="28"/>
      <c r="TPB76" s="28"/>
      <c r="TPC76" s="28"/>
      <c r="TPD76" s="28"/>
      <c r="TPE76" s="28"/>
      <c r="TPF76" s="28"/>
      <c r="TPG76" s="28"/>
      <c r="TPH76" s="28"/>
      <c r="TPI76" s="28"/>
      <c r="TPJ76" s="28"/>
      <c r="TPK76" s="28"/>
      <c r="TPL76" s="28"/>
      <c r="TPM76" s="28"/>
      <c r="TPN76" s="28"/>
      <c r="TPO76" s="28"/>
      <c r="TPP76" s="28"/>
      <c r="TPQ76" s="28"/>
      <c r="TPR76" s="28"/>
      <c r="TPS76" s="28"/>
      <c r="TPT76" s="28"/>
      <c r="TPU76" s="28"/>
      <c r="TPV76" s="28"/>
      <c r="TPW76" s="28"/>
      <c r="TPX76" s="28"/>
      <c r="TPY76" s="28"/>
      <c r="TPZ76" s="28"/>
      <c r="TQA76" s="28"/>
      <c r="TQB76" s="28"/>
      <c r="TQC76" s="28"/>
      <c r="TQD76" s="28"/>
      <c r="TQE76" s="28"/>
      <c r="TQF76" s="28"/>
      <c r="TQG76" s="28"/>
      <c r="TQH76" s="28"/>
      <c r="TQI76" s="28"/>
      <c r="TQJ76" s="28"/>
      <c r="TQK76" s="28"/>
      <c r="TQL76" s="28"/>
      <c r="TQM76" s="28"/>
      <c r="TQN76" s="28"/>
      <c r="TQO76" s="28"/>
      <c r="TQP76" s="28"/>
      <c r="TQQ76" s="28"/>
      <c r="TQR76" s="28"/>
      <c r="TQS76" s="28"/>
      <c r="TQT76" s="28"/>
      <c r="TQU76" s="28"/>
      <c r="TQV76" s="28"/>
      <c r="TQW76" s="28"/>
      <c r="TQX76" s="28"/>
      <c r="TQY76" s="28"/>
      <c r="TQZ76" s="28"/>
      <c r="TRA76" s="28"/>
      <c r="TRB76" s="28"/>
      <c r="TRC76" s="28"/>
      <c r="TRD76" s="28"/>
      <c r="TRE76" s="28"/>
      <c r="TRF76" s="28"/>
      <c r="TRG76" s="28"/>
      <c r="TRH76" s="28"/>
      <c r="TRI76" s="28"/>
      <c r="TRJ76" s="28"/>
      <c r="TRK76" s="28"/>
      <c r="TRL76" s="28"/>
      <c r="TRM76" s="28"/>
      <c r="TRN76" s="28"/>
      <c r="TRO76" s="28"/>
      <c r="TRP76" s="28"/>
      <c r="TRQ76" s="28"/>
      <c r="TRR76" s="28"/>
      <c r="TRS76" s="28"/>
      <c r="TRT76" s="28"/>
      <c r="TRU76" s="28"/>
      <c r="TRV76" s="28"/>
      <c r="TRW76" s="28"/>
      <c r="TRX76" s="28"/>
      <c r="TRY76" s="28"/>
      <c r="TRZ76" s="28"/>
      <c r="TSA76" s="28"/>
      <c r="TSB76" s="28"/>
      <c r="TSC76" s="28"/>
      <c r="TSD76" s="28"/>
      <c r="TSE76" s="28"/>
      <c r="TSF76" s="28"/>
      <c r="TSG76" s="28"/>
      <c r="TSH76" s="28"/>
      <c r="TSI76" s="28"/>
      <c r="TSJ76" s="28"/>
      <c r="TSK76" s="28"/>
      <c r="TSL76" s="28"/>
      <c r="TSM76" s="28"/>
      <c r="TSN76" s="28"/>
      <c r="TSO76" s="28"/>
      <c r="TSP76" s="28"/>
      <c r="TSQ76" s="28"/>
      <c r="TSR76" s="28"/>
      <c r="TSS76" s="28"/>
      <c r="TST76" s="28"/>
      <c r="TSU76" s="28"/>
      <c r="TSV76" s="28"/>
      <c r="TSW76" s="28"/>
      <c r="TSX76" s="28"/>
      <c r="TSY76" s="28"/>
      <c r="TSZ76" s="28"/>
      <c r="TTA76" s="28"/>
      <c r="TTB76" s="28"/>
      <c r="TTC76" s="28"/>
      <c r="TTD76" s="28"/>
      <c r="TTE76" s="28"/>
      <c r="TTF76" s="28"/>
      <c r="TTG76" s="28"/>
      <c r="TTH76" s="28"/>
      <c r="TTI76" s="28"/>
      <c r="TTJ76" s="28"/>
      <c r="TTK76" s="28"/>
      <c r="TTL76" s="28"/>
      <c r="TTM76" s="28"/>
      <c r="TTN76" s="28"/>
      <c r="TTO76" s="28"/>
      <c r="TTP76" s="28"/>
      <c r="TTQ76" s="28"/>
      <c r="TTR76" s="28"/>
      <c r="TTS76" s="28"/>
      <c r="TTT76" s="28"/>
      <c r="TTU76" s="28"/>
      <c r="TTV76" s="28"/>
      <c r="TTW76" s="28"/>
      <c r="TTX76" s="28"/>
      <c r="TTY76" s="28"/>
      <c r="TTZ76" s="28"/>
      <c r="TUA76" s="28"/>
      <c r="TUB76" s="28"/>
      <c r="TUC76" s="28"/>
      <c r="TUD76" s="28"/>
      <c r="TUE76" s="28"/>
      <c r="TUF76" s="28"/>
      <c r="TUG76" s="28"/>
      <c r="TUH76" s="28"/>
      <c r="TUI76" s="28"/>
      <c r="TUJ76" s="28"/>
      <c r="TUK76" s="28"/>
      <c r="TUL76" s="28"/>
      <c r="TUM76" s="28"/>
      <c r="TUN76" s="28"/>
      <c r="TUO76" s="28"/>
      <c r="TUP76" s="28"/>
      <c r="TUQ76" s="28"/>
      <c r="TUR76" s="28"/>
      <c r="TUS76" s="28"/>
      <c r="TUT76" s="28"/>
      <c r="TUU76" s="28"/>
      <c r="TUV76" s="28"/>
      <c r="TUW76" s="28"/>
      <c r="TUX76" s="28"/>
      <c r="TUY76" s="28"/>
      <c r="TUZ76" s="28"/>
      <c r="TVA76" s="28"/>
      <c r="TVB76" s="28"/>
      <c r="TVC76" s="28"/>
      <c r="TVD76" s="28"/>
      <c r="TVE76" s="28"/>
      <c r="TVF76" s="28"/>
      <c r="TVG76" s="28"/>
      <c r="TVH76" s="28"/>
      <c r="TVI76" s="28"/>
      <c r="TVJ76" s="28"/>
      <c r="TVK76" s="28"/>
      <c r="TVL76" s="28"/>
      <c r="TVM76" s="28"/>
      <c r="TVN76" s="28"/>
      <c r="TVO76" s="28"/>
      <c r="TVP76" s="28"/>
      <c r="TVQ76" s="28"/>
      <c r="TVR76" s="28"/>
      <c r="TVS76" s="28"/>
      <c r="TVT76" s="28"/>
      <c r="TVU76" s="28"/>
      <c r="TVV76" s="28"/>
      <c r="TVW76" s="28"/>
      <c r="TVX76" s="28"/>
      <c r="TVY76" s="28"/>
      <c r="TVZ76" s="28"/>
      <c r="TWA76" s="28"/>
      <c r="TWB76" s="28"/>
      <c r="TWC76" s="28"/>
      <c r="TWD76" s="28"/>
      <c r="TWE76" s="28"/>
      <c r="TWF76" s="28"/>
      <c r="TWG76" s="28"/>
      <c r="TWH76" s="28"/>
      <c r="TWI76" s="28"/>
      <c r="TWJ76" s="28"/>
      <c r="TWK76" s="28"/>
      <c r="TWL76" s="28"/>
      <c r="TWM76" s="28"/>
      <c r="TWN76" s="28"/>
      <c r="TWO76" s="28"/>
      <c r="TWP76" s="28"/>
      <c r="TWQ76" s="28"/>
      <c r="TWR76" s="28"/>
      <c r="TWS76" s="28"/>
      <c r="TWT76" s="28"/>
      <c r="TWU76" s="28"/>
      <c r="TWV76" s="28"/>
      <c r="TWW76" s="28"/>
      <c r="TWX76" s="28"/>
      <c r="TWY76" s="28"/>
      <c r="TWZ76" s="28"/>
      <c r="TXA76" s="28"/>
      <c r="TXB76" s="28"/>
      <c r="TXC76" s="28"/>
      <c r="TXD76" s="28"/>
      <c r="TXE76" s="28"/>
      <c r="TXF76" s="28"/>
      <c r="TXG76" s="28"/>
      <c r="TXH76" s="28"/>
      <c r="TXI76" s="28"/>
      <c r="TXJ76" s="28"/>
      <c r="TXK76" s="28"/>
      <c r="TXL76" s="28"/>
      <c r="TXM76" s="28"/>
      <c r="TXN76" s="28"/>
      <c r="TXO76" s="28"/>
      <c r="TXP76" s="28"/>
      <c r="TXQ76" s="28"/>
      <c r="TXR76" s="28"/>
      <c r="TXS76" s="28"/>
      <c r="TXT76" s="28"/>
      <c r="TXU76" s="28"/>
      <c r="TXV76" s="28"/>
      <c r="TXW76" s="28"/>
      <c r="TXX76" s="28"/>
      <c r="TXY76" s="28"/>
      <c r="TXZ76" s="28"/>
      <c r="TYA76" s="28"/>
      <c r="TYB76" s="28"/>
      <c r="TYC76" s="28"/>
      <c r="TYD76" s="28"/>
      <c r="TYE76" s="28"/>
      <c r="TYF76" s="28"/>
      <c r="TYG76" s="28"/>
      <c r="TYH76" s="28"/>
      <c r="TYI76" s="28"/>
      <c r="TYJ76" s="28"/>
      <c r="TYK76" s="28"/>
      <c r="TYL76" s="28"/>
      <c r="TYM76" s="28"/>
      <c r="TYN76" s="28"/>
      <c r="TYO76" s="28"/>
      <c r="TYP76" s="28"/>
      <c r="TYQ76" s="28"/>
      <c r="TYR76" s="28"/>
      <c r="TYS76" s="28"/>
      <c r="TYT76" s="28"/>
      <c r="TYU76" s="28"/>
      <c r="TYV76" s="28"/>
      <c r="TYW76" s="28"/>
      <c r="TYX76" s="28"/>
      <c r="TYY76" s="28"/>
      <c r="TYZ76" s="28"/>
      <c r="TZA76" s="28"/>
      <c r="TZB76" s="28"/>
      <c r="TZC76" s="28"/>
      <c r="TZD76" s="28"/>
      <c r="TZE76" s="28"/>
      <c r="TZF76" s="28"/>
      <c r="TZG76" s="28"/>
      <c r="TZH76" s="28"/>
      <c r="TZI76" s="28"/>
      <c r="TZJ76" s="28"/>
      <c r="TZK76" s="28"/>
      <c r="TZL76" s="28"/>
      <c r="TZM76" s="28"/>
      <c r="TZN76" s="28"/>
      <c r="TZO76" s="28"/>
      <c r="TZP76" s="28"/>
      <c r="TZQ76" s="28"/>
      <c r="TZR76" s="28"/>
      <c r="TZS76" s="28"/>
      <c r="TZT76" s="28"/>
      <c r="TZU76" s="28"/>
      <c r="TZV76" s="28"/>
      <c r="TZW76" s="28"/>
      <c r="TZX76" s="28"/>
      <c r="TZY76" s="28"/>
      <c r="TZZ76" s="28"/>
      <c r="UAA76" s="28"/>
      <c r="UAB76" s="28"/>
      <c r="UAC76" s="28"/>
      <c r="UAD76" s="28"/>
      <c r="UAE76" s="28"/>
      <c r="UAF76" s="28"/>
      <c r="UAG76" s="28"/>
      <c r="UAH76" s="28"/>
      <c r="UAI76" s="28"/>
      <c r="UAJ76" s="28"/>
      <c r="UAK76" s="28"/>
      <c r="UAL76" s="28"/>
      <c r="UAM76" s="28"/>
      <c r="UAN76" s="28"/>
      <c r="UAO76" s="28"/>
      <c r="UAP76" s="28"/>
      <c r="UAQ76" s="28"/>
      <c r="UAR76" s="28"/>
      <c r="UAS76" s="28"/>
      <c r="UAT76" s="28"/>
      <c r="UAU76" s="28"/>
      <c r="UAV76" s="28"/>
      <c r="UAW76" s="28"/>
      <c r="UAX76" s="28"/>
      <c r="UAY76" s="28"/>
      <c r="UAZ76" s="28"/>
      <c r="UBA76" s="28"/>
      <c r="UBB76" s="28"/>
      <c r="UBC76" s="28"/>
      <c r="UBD76" s="28"/>
      <c r="UBE76" s="28"/>
      <c r="UBF76" s="28"/>
      <c r="UBG76" s="28"/>
      <c r="UBH76" s="28"/>
      <c r="UBI76" s="28"/>
      <c r="UBJ76" s="28"/>
      <c r="UBK76" s="28"/>
      <c r="UBL76" s="28"/>
      <c r="UBM76" s="28"/>
      <c r="UBN76" s="28"/>
      <c r="UBO76" s="28"/>
      <c r="UBP76" s="28"/>
      <c r="UBQ76" s="28"/>
      <c r="UBR76" s="28"/>
      <c r="UBS76" s="28"/>
      <c r="UBT76" s="28"/>
      <c r="UBU76" s="28"/>
      <c r="UBV76" s="28"/>
      <c r="UBW76" s="28"/>
      <c r="UBX76" s="28"/>
      <c r="UBY76" s="28"/>
      <c r="UBZ76" s="28"/>
      <c r="UCA76" s="28"/>
      <c r="UCB76" s="28"/>
      <c r="UCC76" s="28"/>
      <c r="UCD76" s="28"/>
      <c r="UCE76" s="28"/>
      <c r="UCF76" s="28"/>
      <c r="UCG76" s="28"/>
      <c r="UCH76" s="28"/>
      <c r="UCI76" s="28"/>
      <c r="UCJ76" s="28"/>
      <c r="UCK76" s="28"/>
      <c r="UCL76" s="28"/>
      <c r="UCM76" s="28"/>
      <c r="UCN76" s="28"/>
      <c r="UCO76" s="28"/>
      <c r="UCP76" s="28"/>
      <c r="UCQ76" s="28"/>
      <c r="UCR76" s="28"/>
      <c r="UCS76" s="28"/>
      <c r="UCT76" s="28"/>
      <c r="UCU76" s="28"/>
      <c r="UCV76" s="28"/>
      <c r="UCW76" s="28"/>
      <c r="UCX76" s="28"/>
      <c r="UCY76" s="28"/>
      <c r="UCZ76" s="28"/>
      <c r="UDA76" s="28"/>
      <c r="UDB76" s="28"/>
      <c r="UDC76" s="28"/>
      <c r="UDD76" s="28"/>
      <c r="UDE76" s="28"/>
      <c r="UDF76" s="28"/>
      <c r="UDG76" s="28"/>
      <c r="UDH76" s="28"/>
      <c r="UDI76" s="28"/>
      <c r="UDJ76" s="28"/>
      <c r="UDK76" s="28"/>
      <c r="UDL76" s="28"/>
      <c r="UDM76" s="28"/>
      <c r="UDN76" s="28"/>
      <c r="UDO76" s="28"/>
      <c r="UDP76" s="28"/>
      <c r="UDQ76" s="28"/>
      <c r="UDR76" s="28"/>
      <c r="UDS76" s="28"/>
      <c r="UDT76" s="28"/>
      <c r="UDU76" s="28"/>
      <c r="UDV76" s="28"/>
      <c r="UDW76" s="28"/>
      <c r="UDX76" s="28"/>
      <c r="UDY76" s="28"/>
      <c r="UDZ76" s="28"/>
      <c r="UEA76" s="28"/>
      <c r="UEB76" s="28"/>
      <c r="UEC76" s="28"/>
      <c r="UED76" s="28"/>
      <c r="UEE76" s="28"/>
      <c r="UEF76" s="28"/>
      <c r="UEG76" s="28"/>
      <c r="UEH76" s="28"/>
      <c r="UEI76" s="28"/>
      <c r="UEJ76" s="28"/>
      <c r="UEK76" s="28"/>
      <c r="UEL76" s="28"/>
      <c r="UEM76" s="28"/>
      <c r="UEN76" s="28"/>
      <c r="UEO76" s="28"/>
      <c r="UEP76" s="28"/>
      <c r="UEQ76" s="28"/>
      <c r="UER76" s="28"/>
      <c r="UES76" s="28"/>
      <c r="UET76" s="28"/>
      <c r="UEU76" s="28"/>
      <c r="UEV76" s="28"/>
      <c r="UEW76" s="28"/>
      <c r="UEX76" s="28"/>
      <c r="UEY76" s="28"/>
      <c r="UEZ76" s="28"/>
      <c r="UFA76" s="28"/>
      <c r="UFB76" s="28"/>
      <c r="UFC76" s="28"/>
      <c r="UFD76" s="28"/>
      <c r="UFE76" s="28"/>
      <c r="UFF76" s="28"/>
      <c r="UFG76" s="28"/>
      <c r="UFH76" s="28"/>
      <c r="UFI76" s="28"/>
      <c r="UFJ76" s="28"/>
      <c r="UFK76" s="28"/>
      <c r="UFL76" s="28"/>
      <c r="UFM76" s="28"/>
      <c r="UFN76" s="28"/>
      <c r="UFO76" s="28"/>
      <c r="UFP76" s="28"/>
      <c r="UFQ76" s="28"/>
      <c r="UFR76" s="28"/>
      <c r="UFS76" s="28"/>
      <c r="UFT76" s="28"/>
      <c r="UFU76" s="28"/>
      <c r="UFV76" s="28"/>
      <c r="UFW76" s="28"/>
      <c r="UFX76" s="28"/>
      <c r="UFY76" s="28"/>
      <c r="UFZ76" s="28"/>
      <c r="UGA76" s="28"/>
      <c r="UGB76" s="28"/>
      <c r="UGC76" s="28"/>
      <c r="UGD76" s="28"/>
      <c r="UGE76" s="28"/>
      <c r="UGF76" s="28"/>
      <c r="UGG76" s="28"/>
      <c r="UGH76" s="28"/>
      <c r="UGI76" s="28"/>
      <c r="UGJ76" s="28"/>
      <c r="UGK76" s="28"/>
      <c r="UGL76" s="28"/>
      <c r="UGM76" s="28"/>
      <c r="UGN76" s="28"/>
      <c r="UGO76" s="28"/>
      <c r="UGP76" s="28"/>
      <c r="UGQ76" s="28"/>
      <c r="UGR76" s="28"/>
      <c r="UGS76" s="28"/>
      <c r="UGT76" s="28"/>
      <c r="UGU76" s="28"/>
      <c r="UGV76" s="28"/>
      <c r="UGW76" s="28"/>
      <c r="UGX76" s="28"/>
      <c r="UGY76" s="28"/>
      <c r="UGZ76" s="28"/>
      <c r="UHA76" s="28"/>
      <c r="UHB76" s="28"/>
      <c r="UHC76" s="28"/>
      <c r="UHD76" s="28"/>
      <c r="UHE76" s="28"/>
      <c r="UHF76" s="28"/>
      <c r="UHG76" s="28"/>
      <c r="UHH76" s="28"/>
      <c r="UHI76" s="28"/>
      <c r="UHJ76" s="28"/>
      <c r="UHK76" s="28"/>
      <c r="UHL76" s="28"/>
      <c r="UHM76" s="28"/>
      <c r="UHN76" s="28"/>
      <c r="UHO76" s="28"/>
      <c r="UHP76" s="28"/>
      <c r="UHQ76" s="28"/>
      <c r="UHR76" s="28"/>
      <c r="UHS76" s="28"/>
      <c r="UHT76" s="28"/>
      <c r="UHU76" s="28"/>
      <c r="UHV76" s="28"/>
      <c r="UHW76" s="28"/>
      <c r="UHX76" s="28"/>
      <c r="UHY76" s="28"/>
      <c r="UHZ76" s="28"/>
      <c r="UIA76" s="28"/>
      <c r="UIB76" s="28"/>
      <c r="UIC76" s="28"/>
      <c r="UID76" s="28"/>
      <c r="UIE76" s="28"/>
      <c r="UIF76" s="28"/>
      <c r="UIG76" s="28"/>
      <c r="UIH76" s="28"/>
      <c r="UII76" s="28"/>
      <c r="UIJ76" s="28"/>
      <c r="UIK76" s="28"/>
      <c r="UIL76" s="28"/>
      <c r="UIM76" s="28"/>
      <c r="UIN76" s="28"/>
      <c r="UIO76" s="28"/>
      <c r="UIP76" s="28"/>
      <c r="UIQ76" s="28"/>
      <c r="UIR76" s="28"/>
      <c r="UIS76" s="28"/>
      <c r="UIT76" s="28"/>
      <c r="UIU76" s="28"/>
      <c r="UIV76" s="28"/>
      <c r="UIW76" s="28"/>
      <c r="UIX76" s="28"/>
      <c r="UIY76" s="28"/>
      <c r="UIZ76" s="28"/>
      <c r="UJA76" s="28"/>
      <c r="UJB76" s="28"/>
      <c r="UJC76" s="28"/>
      <c r="UJD76" s="28"/>
      <c r="UJE76" s="28"/>
      <c r="UJF76" s="28"/>
      <c r="UJG76" s="28"/>
      <c r="UJH76" s="28"/>
      <c r="UJI76" s="28"/>
      <c r="UJJ76" s="28"/>
      <c r="UJK76" s="28"/>
      <c r="UJL76" s="28"/>
      <c r="UJM76" s="28"/>
      <c r="UJN76" s="28"/>
      <c r="UJO76" s="28"/>
      <c r="UJP76" s="28"/>
      <c r="UJQ76" s="28"/>
      <c r="UJR76" s="28"/>
      <c r="UJS76" s="28"/>
      <c r="UJT76" s="28"/>
      <c r="UJU76" s="28"/>
      <c r="UJV76" s="28"/>
      <c r="UJW76" s="28"/>
      <c r="UJX76" s="28"/>
      <c r="UJY76" s="28"/>
      <c r="UJZ76" s="28"/>
      <c r="UKA76" s="28"/>
      <c r="UKB76" s="28"/>
      <c r="UKC76" s="28"/>
      <c r="UKD76" s="28"/>
      <c r="UKE76" s="28"/>
      <c r="UKF76" s="28"/>
      <c r="UKG76" s="28"/>
      <c r="UKH76" s="28"/>
      <c r="UKI76" s="28"/>
      <c r="UKJ76" s="28"/>
      <c r="UKK76" s="28"/>
      <c r="UKL76" s="28"/>
      <c r="UKM76" s="28"/>
      <c r="UKN76" s="28"/>
      <c r="UKO76" s="28"/>
      <c r="UKP76" s="28"/>
      <c r="UKQ76" s="28"/>
      <c r="UKR76" s="28"/>
      <c r="UKS76" s="28"/>
      <c r="UKT76" s="28"/>
      <c r="UKU76" s="28"/>
      <c r="UKV76" s="28"/>
      <c r="UKW76" s="28"/>
      <c r="UKX76" s="28"/>
      <c r="UKY76" s="28"/>
      <c r="UKZ76" s="28"/>
      <c r="ULA76" s="28"/>
      <c r="ULB76" s="28"/>
      <c r="ULC76" s="28"/>
      <c r="ULD76" s="28"/>
      <c r="ULE76" s="28"/>
      <c r="ULF76" s="28"/>
      <c r="ULG76" s="28"/>
      <c r="ULH76" s="28"/>
      <c r="ULI76" s="28"/>
      <c r="ULJ76" s="28"/>
      <c r="ULK76" s="28"/>
      <c r="ULL76" s="28"/>
      <c r="ULM76" s="28"/>
      <c r="ULN76" s="28"/>
      <c r="ULO76" s="28"/>
      <c r="ULP76" s="28"/>
      <c r="ULQ76" s="28"/>
      <c r="ULR76" s="28"/>
      <c r="ULS76" s="28"/>
      <c r="ULT76" s="28"/>
      <c r="ULU76" s="28"/>
      <c r="ULV76" s="28"/>
      <c r="ULW76" s="28"/>
      <c r="ULX76" s="28"/>
      <c r="ULY76" s="28"/>
      <c r="ULZ76" s="28"/>
      <c r="UMA76" s="28"/>
      <c r="UMB76" s="28"/>
      <c r="UMC76" s="28"/>
      <c r="UMD76" s="28"/>
      <c r="UME76" s="28"/>
      <c r="UMF76" s="28"/>
      <c r="UMG76" s="28"/>
      <c r="UMH76" s="28"/>
      <c r="UMI76" s="28"/>
      <c r="UMJ76" s="28"/>
      <c r="UMK76" s="28"/>
      <c r="UML76" s="28"/>
      <c r="UMM76" s="28"/>
      <c r="UMN76" s="28"/>
      <c r="UMO76" s="28"/>
      <c r="UMP76" s="28"/>
      <c r="UMQ76" s="28"/>
      <c r="UMR76" s="28"/>
      <c r="UMS76" s="28"/>
      <c r="UMT76" s="28"/>
      <c r="UMU76" s="28"/>
      <c r="UMV76" s="28"/>
      <c r="UMW76" s="28"/>
      <c r="UMX76" s="28"/>
      <c r="UMY76" s="28"/>
      <c r="UMZ76" s="28"/>
      <c r="UNA76" s="28"/>
      <c r="UNB76" s="28"/>
      <c r="UNC76" s="28"/>
      <c r="UND76" s="28"/>
      <c r="UNE76" s="28"/>
      <c r="UNF76" s="28"/>
      <c r="UNG76" s="28"/>
      <c r="UNH76" s="28"/>
      <c r="UNI76" s="28"/>
      <c r="UNJ76" s="28"/>
      <c r="UNK76" s="28"/>
      <c r="UNL76" s="28"/>
      <c r="UNM76" s="28"/>
      <c r="UNN76" s="28"/>
      <c r="UNO76" s="28"/>
      <c r="UNP76" s="28"/>
      <c r="UNQ76" s="28"/>
      <c r="UNR76" s="28"/>
      <c r="UNS76" s="28"/>
      <c r="UNT76" s="28"/>
      <c r="UNU76" s="28"/>
      <c r="UNV76" s="28"/>
      <c r="UNW76" s="28"/>
      <c r="UNX76" s="28"/>
      <c r="UNY76" s="28"/>
      <c r="UNZ76" s="28"/>
      <c r="UOA76" s="28"/>
      <c r="UOB76" s="28"/>
      <c r="UOC76" s="28"/>
      <c r="UOD76" s="28"/>
      <c r="UOE76" s="28"/>
      <c r="UOF76" s="28"/>
      <c r="UOG76" s="28"/>
      <c r="UOH76" s="28"/>
      <c r="UOI76" s="28"/>
      <c r="UOJ76" s="28"/>
      <c r="UOK76" s="28"/>
      <c r="UOL76" s="28"/>
      <c r="UOM76" s="28"/>
      <c r="UON76" s="28"/>
      <c r="UOO76" s="28"/>
      <c r="UOP76" s="28"/>
      <c r="UOQ76" s="28"/>
      <c r="UOR76" s="28"/>
      <c r="UOS76" s="28"/>
      <c r="UOT76" s="28"/>
      <c r="UOU76" s="28"/>
      <c r="UOV76" s="28"/>
      <c r="UOW76" s="28"/>
      <c r="UOX76" s="28"/>
      <c r="UOY76" s="28"/>
      <c r="UOZ76" s="28"/>
      <c r="UPA76" s="28"/>
      <c r="UPB76" s="28"/>
      <c r="UPC76" s="28"/>
      <c r="UPD76" s="28"/>
      <c r="UPE76" s="28"/>
      <c r="UPF76" s="28"/>
      <c r="UPG76" s="28"/>
      <c r="UPH76" s="28"/>
      <c r="UPI76" s="28"/>
      <c r="UPJ76" s="28"/>
      <c r="UPK76" s="28"/>
      <c r="UPL76" s="28"/>
      <c r="UPM76" s="28"/>
      <c r="UPN76" s="28"/>
      <c r="UPO76" s="28"/>
      <c r="UPP76" s="28"/>
      <c r="UPQ76" s="28"/>
      <c r="UPR76" s="28"/>
      <c r="UPS76" s="28"/>
      <c r="UPT76" s="28"/>
      <c r="UPU76" s="28"/>
      <c r="UPV76" s="28"/>
      <c r="UPW76" s="28"/>
      <c r="UPX76" s="28"/>
      <c r="UPY76" s="28"/>
      <c r="UPZ76" s="28"/>
      <c r="UQA76" s="28"/>
      <c r="UQB76" s="28"/>
      <c r="UQC76" s="28"/>
      <c r="UQD76" s="28"/>
      <c r="UQE76" s="28"/>
      <c r="UQF76" s="28"/>
      <c r="UQG76" s="28"/>
      <c r="UQH76" s="28"/>
      <c r="UQI76" s="28"/>
      <c r="UQJ76" s="28"/>
      <c r="UQK76" s="28"/>
      <c r="UQL76" s="28"/>
      <c r="UQM76" s="28"/>
      <c r="UQN76" s="28"/>
      <c r="UQO76" s="28"/>
      <c r="UQP76" s="28"/>
      <c r="UQQ76" s="28"/>
      <c r="UQR76" s="28"/>
      <c r="UQS76" s="28"/>
      <c r="UQT76" s="28"/>
      <c r="UQU76" s="28"/>
      <c r="UQV76" s="28"/>
      <c r="UQW76" s="28"/>
      <c r="UQX76" s="28"/>
      <c r="UQY76" s="28"/>
      <c r="UQZ76" s="28"/>
      <c r="URA76" s="28"/>
      <c r="URB76" s="28"/>
      <c r="URC76" s="28"/>
      <c r="URD76" s="28"/>
      <c r="URE76" s="28"/>
      <c r="URF76" s="28"/>
      <c r="URG76" s="28"/>
      <c r="URH76" s="28"/>
      <c r="URI76" s="28"/>
      <c r="URJ76" s="28"/>
      <c r="URK76" s="28"/>
      <c r="URL76" s="28"/>
      <c r="URM76" s="28"/>
      <c r="URN76" s="28"/>
      <c r="URO76" s="28"/>
      <c r="URP76" s="28"/>
      <c r="URQ76" s="28"/>
      <c r="URR76" s="28"/>
      <c r="URS76" s="28"/>
      <c r="URT76" s="28"/>
      <c r="URU76" s="28"/>
      <c r="URV76" s="28"/>
      <c r="URW76" s="28"/>
      <c r="URX76" s="28"/>
      <c r="URY76" s="28"/>
      <c r="URZ76" s="28"/>
      <c r="USA76" s="28"/>
      <c r="USB76" s="28"/>
      <c r="USC76" s="28"/>
      <c r="USD76" s="28"/>
      <c r="USE76" s="28"/>
      <c r="USF76" s="28"/>
      <c r="USG76" s="28"/>
      <c r="USH76" s="28"/>
      <c r="USI76" s="28"/>
      <c r="USJ76" s="28"/>
      <c r="USK76" s="28"/>
      <c r="USL76" s="28"/>
      <c r="USM76" s="28"/>
      <c r="USN76" s="28"/>
      <c r="USO76" s="28"/>
      <c r="USP76" s="28"/>
      <c r="USQ76" s="28"/>
      <c r="USR76" s="28"/>
      <c r="USS76" s="28"/>
      <c r="UST76" s="28"/>
      <c r="USU76" s="28"/>
      <c r="USV76" s="28"/>
      <c r="USW76" s="28"/>
      <c r="USX76" s="28"/>
      <c r="USY76" s="28"/>
      <c r="USZ76" s="28"/>
      <c r="UTA76" s="28"/>
      <c r="UTB76" s="28"/>
      <c r="UTC76" s="28"/>
      <c r="UTD76" s="28"/>
      <c r="UTE76" s="28"/>
      <c r="UTF76" s="28"/>
      <c r="UTG76" s="28"/>
      <c r="UTH76" s="28"/>
      <c r="UTI76" s="28"/>
      <c r="UTJ76" s="28"/>
      <c r="UTK76" s="28"/>
      <c r="UTL76" s="28"/>
      <c r="UTM76" s="28"/>
      <c r="UTN76" s="28"/>
      <c r="UTO76" s="28"/>
      <c r="UTP76" s="28"/>
      <c r="UTQ76" s="28"/>
      <c r="UTR76" s="28"/>
      <c r="UTS76" s="28"/>
      <c r="UTT76" s="28"/>
      <c r="UTU76" s="28"/>
      <c r="UTV76" s="28"/>
      <c r="UTW76" s="28"/>
      <c r="UTX76" s="28"/>
      <c r="UTY76" s="28"/>
      <c r="UTZ76" s="28"/>
      <c r="UUA76" s="28"/>
      <c r="UUB76" s="28"/>
      <c r="UUC76" s="28"/>
      <c r="UUD76" s="28"/>
      <c r="UUE76" s="28"/>
      <c r="UUF76" s="28"/>
      <c r="UUG76" s="28"/>
      <c r="UUH76" s="28"/>
      <c r="UUI76" s="28"/>
      <c r="UUJ76" s="28"/>
      <c r="UUK76" s="28"/>
      <c r="UUL76" s="28"/>
      <c r="UUM76" s="28"/>
      <c r="UUN76" s="28"/>
      <c r="UUO76" s="28"/>
      <c r="UUP76" s="28"/>
      <c r="UUQ76" s="28"/>
      <c r="UUR76" s="28"/>
      <c r="UUS76" s="28"/>
      <c r="UUT76" s="28"/>
      <c r="UUU76" s="28"/>
      <c r="UUV76" s="28"/>
      <c r="UUW76" s="28"/>
      <c r="UUX76" s="28"/>
      <c r="UUY76" s="28"/>
      <c r="UUZ76" s="28"/>
      <c r="UVA76" s="28"/>
      <c r="UVB76" s="28"/>
      <c r="UVC76" s="28"/>
      <c r="UVD76" s="28"/>
      <c r="UVE76" s="28"/>
      <c r="UVF76" s="28"/>
      <c r="UVG76" s="28"/>
      <c r="UVH76" s="28"/>
      <c r="UVI76" s="28"/>
      <c r="UVJ76" s="28"/>
      <c r="UVK76" s="28"/>
      <c r="UVL76" s="28"/>
      <c r="UVM76" s="28"/>
      <c r="UVN76" s="28"/>
      <c r="UVO76" s="28"/>
      <c r="UVP76" s="28"/>
      <c r="UVQ76" s="28"/>
      <c r="UVR76" s="28"/>
      <c r="UVS76" s="28"/>
      <c r="UVT76" s="28"/>
      <c r="UVU76" s="28"/>
      <c r="UVV76" s="28"/>
      <c r="UVW76" s="28"/>
      <c r="UVX76" s="28"/>
      <c r="UVY76" s="28"/>
      <c r="UVZ76" s="28"/>
      <c r="UWA76" s="28"/>
      <c r="UWB76" s="28"/>
      <c r="UWC76" s="28"/>
      <c r="UWD76" s="28"/>
      <c r="UWE76" s="28"/>
      <c r="UWF76" s="28"/>
      <c r="UWG76" s="28"/>
      <c r="UWH76" s="28"/>
      <c r="UWI76" s="28"/>
      <c r="UWJ76" s="28"/>
      <c r="UWK76" s="28"/>
      <c r="UWL76" s="28"/>
      <c r="UWM76" s="28"/>
      <c r="UWN76" s="28"/>
      <c r="UWO76" s="28"/>
      <c r="UWP76" s="28"/>
      <c r="UWQ76" s="28"/>
      <c r="UWR76" s="28"/>
      <c r="UWS76" s="28"/>
      <c r="UWT76" s="28"/>
      <c r="UWU76" s="28"/>
      <c r="UWV76" s="28"/>
      <c r="UWW76" s="28"/>
      <c r="UWX76" s="28"/>
      <c r="UWY76" s="28"/>
      <c r="UWZ76" s="28"/>
      <c r="UXA76" s="28"/>
      <c r="UXB76" s="28"/>
      <c r="UXC76" s="28"/>
      <c r="UXD76" s="28"/>
      <c r="UXE76" s="28"/>
      <c r="UXF76" s="28"/>
      <c r="UXG76" s="28"/>
      <c r="UXH76" s="28"/>
      <c r="UXI76" s="28"/>
      <c r="UXJ76" s="28"/>
      <c r="UXK76" s="28"/>
      <c r="UXL76" s="28"/>
      <c r="UXM76" s="28"/>
      <c r="UXN76" s="28"/>
      <c r="UXO76" s="28"/>
      <c r="UXP76" s="28"/>
      <c r="UXQ76" s="28"/>
      <c r="UXR76" s="28"/>
      <c r="UXS76" s="28"/>
      <c r="UXT76" s="28"/>
      <c r="UXU76" s="28"/>
      <c r="UXV76" s="28"/>
      <c r="UXW76" s="28"/>
      <c r="UXX76" s="28"/>
      <c r="UXY76" s="28"/>
      <c r="UXZ76" s="28"/>
      <c r="UYA76" s="28"/>
      <c r="UYB76" s="28"/>
      <c r="UYC76" s="28"/>
      <c r="UYD76" s="28"/>
      <c r="UYE76" s="28"/>
      <c r="UYF76" s="28"/>
      <c r="UYG76" s="28"/>
      <c r="UYH76" s="28"/>
      <c r="UYI76" s="28"/>
      <c r="UYJ76" s="28"/>
      <c r="UYK76" s="28"/>
      <c r="UYL76" s="28"/>
      <c r="UYM76" s="28"/>
      <c r="UYN76" s="28"/>
      <c r="UYO76" s="28"/>
      <c r="UYP76" s="28"/>
      <c r="UYQ76" s="28"/>
      <c r="UYR76" s="28"/>
      <c r="UYS76" s="28"/>
      <c r="UYT76" s="28"/>
      <c r="UYU76" s="28"/>
      <c r="UYV76" s="28"/>
      <c r="UYW76" s="28"/>
      <c r="UYX76" s="28"/>
      <c r="UYY76" s="28"/>
      <c r="UYZ76" s="28"/>
      <c r="UZA76" s="28"/>
      <c r="UZB76" s="28"/>
      <c r="UZC76" s="28"/>
      <c r="UZD76" s="28"/>
      <c r="UZE76" s="28"/>
      <c r="UZF76" s="28"/>
      <c r="UZG76" s="28"/>
      <c r="UZH76" s="28"/>
      <c r="UZI76" s="28"/>
      <c r="UZJ76" s="28"/>
      <c r="UZK76" s="28"/>
      <c r="UZL76" s="28"/>
      <c r="UZM76" s="28"/>
      <c r="UZN76" s="28"/>
      <c r="UZO76" s="28"/>
      <c r="UZP76" s="28"/>
      <c r="UZQ76" s="28"/>
      <c r="UZR76" s="28"/>
      <c r="UZS76" s="28"/>
      <c r="UZT76" s="28"/>
      <c r="UZU76" s="28"/>
      <c r="UZV76" s="28"/>
      <c r="UZW76" s="28"/>
      <c r="UZX76" s="28"/>
      <c r="UZY76" s="28"/>
      <c r="UZZ76" s="28"/>
      <c r="VAA76" s="28"/>
      <c r="VAB76" s="28"/>
      <c r="VAC76" s="28"/>
      <c r="VAD76" s="28"/>
      <c r="VAE76" s="28"/>
      <c r="VAF76" s="28"/>
      <c r="VAG76" s="28"/>
      <c r="VAH76" s="28"/>
      <c r="VAI76" s="28"/>
      <c r="VAJ76" s="28"/>
      <c r="VAK76" s="28"/>
      <c r="VAL76" s="28"/>
      <c r="VAM76" s="28"/>
      <c r="VAN76" s="28"/>
      <c r="VAO76" s="28"/>
      <c r="VAP76" s="28"/>
      <c r="VAQ76" s="28"/>
      <c r="VAR76" s="28"/>
      <c r="VAS76" s="28"/>
      <c r="VAT76" s="28"/>
      <c r="VAU76" s="28"/>
      <c r="VAV76" s="28"/>
      <c r="VAW76" s="28"/>
      <c r="VAX76" s="28"/>
      <c r="VAY76" s="28"/>
      <c r="VAZ76" s="28"/>
      <c r="VBA76" s="28"/>
      <c r="VBB76" s="28"/>
      <c r="VBC76" s="28"/>
      <c r="VBD76" s="28"/>
      <c r="VBE76" s="28"/>
      <c r="VBF76" s="28"/>
      <c r="VBG76" s="28"/>
      <c r="VBH76" s="28"/>
      <c r="VBI76" s="28"/>
      <c r="VBJ76" s="28"/>
      <c r="VBK76" s="28"/>
      <c r="VBL76" s="28"/>
      <c r="VBM76" s="28"/>
      <c r="VBN76" s="28"/>
      <c r="VBO76" s="28"/>
      <c r="VBP76" s="28"/>
      <c r="VBQ76" s="28"/>
      <c r="VBR76" s="28"/>
      <c r="VBS76" s="28"/>
      <c r="VBT76" s="28"/>
      <c r="VBU76" s="28"/>
      <c r="VBV76" s="28"/>
      <c r="VBW76" s="28"/>
      <c r="VBX76" s="28"/>
      <c r="VBY76" s="28"/>
      <c r="VBZ76" s="28"/>
      <c r="VCA76" s="28"/>
      <c r="VCB76" s="28"/>
      <c r="VCC76" s="28"/>
      <c r="VCD76" s="28"/>
      <c r="VCE76" s="28"/>
      <c r="VCF76" s="28"/>
      <c r="VCG76" s="28"/>
      <c r="VCH76" s="28"/>
      <c r="VCI76" s="28"/>
      <c r="VCJ76" s="28"/>
      <c r="VCK76" s="28"/>
      <c r="VCL76" s="28"/>
      <c r="VCM76" s="28"/>
      <c r="VCN76" s="28"/>
      <c r="VCO76" s="28"/>
      <c r="VCP76" s="28"/>
      <c r="VCQ76" s="28"/>
      <c r="VCR76" s="28"/>
      <c r="VCS76" s="28"/>
      <c r="VCT76" s="28"/>
      <c r="VCU76" s="28"/>
      <c r="VCV76" s="28"/>
      <c r="VCW76" s="28"/>
      <c r="VCX76" s="28"/>
      <c r="VCY76" s="28"/>
      <c r="VCZ76" s="28"/>
      <c r="VDA76" s="28"/>
      <c r="VDB76" s="28"/>
      <c r="VDC76" s="28"/>
      <c r="VDD76" s="28"/>
      <c r="VDE76" s="28"/>
      <c r="VDF76" s="28"/>
      <c r="VDG76" s="28"/>
      <c r="VDH76" s="28"/>
      <c r="VDI76" s="28"/>
      <c r="VDJ76" s="28"/>
      <c r="VDK76" s="28"/>
      <c r="VDL76" s="28"/>
      <c r="VDM76" s="28"/>
      <c r="VDN76" s="28"/>
      <c r="VDO76" s="28"/>
      <c r="VDP76" s="28"/>
      <c r="VDQ76" s="28"/>
      <c r="VDR76" s="28"/>
      <c r="VDS76" s="28"/>
      <c r="VDT76" s="28"/>
      <c r="VDU76" s="28"/>
      <c r="VDV76" s="28"/>
      <c r="VDW76" s="28"/>
      <c r="VDX76" s="28"/>
      <c r="VDY76" s="28"/>
      <c r="VDZ76" s="28"/>
      <c r="VEA76" s="28"/>
      <c r="VEB76" s="28"/>
      <c r="VEC76" s="28"/>
      <c r="VED76" s="28"/>
      <c r="VEE76" s="28"/>
      <c r="VEF76" s="28"/>
      <c r="VEG76" s="28"/>
      <c r="VEH76" s="28"/>
      <c r="VEI76" s="28"/>
      <c r="VEJ76" s="28"/>
      <c r="VEK76" s="28"/>
      <c r="VEL76" s="28"/>
      <c r="VEM76" s="28"/>
      <c r="VEN76" s="28"/>
      <c r="VEO76" s="28"/>
      <c r="VEP76" s="28"/>
      <c r="VEQ76" s="28"/>
      <c r="VER76" s="28"/>
      <c r="VES76" s="28"/>
      <c r="VET76" s="28"/>
      <c r="VEU76" s="28"/>
      <c r="VEV76" s="28"/>
      <c r="VEW76" s="28"/>
      <c r="VEX76" s="28"/>
      <c r="VEY76" s="28"/>
      <c r="VEZ76" s="28"/>
      <c r="VFA76" s="28"/>
      <c r="VFB76" s="28"/>
      <c r="VFC76" s="28"/>
      <c r="VFD76" s="28"/>
      <c r="VFE76" s="28"/>
      <c r="VFF76" s="28"/>
      <c r="VFG76" s="28"/>
      <c r="VFH76" s="28"/>
      <c r="VFI76" s="28"/>
      <c r="VFJ76" s="28"/>
      <c r="VFK76" s="28"/>
      <c r="VFL76" s="28"/>
      <c r="VFM76" s="28"/>
      <c r="VFN76" s="28"/>
      <c r="VFO76" s="28"/>
      <c r="VFP76" s="28"/>
      <c r="VFQ76" s="28"/>
      <c r="VFR76" s="28"/>
      <c r="VFS76" s="28"/>
      <c r="VFT76" s="28"/>
      <c r="VFU76" s="28"/>
      <c r="VFV76" s="28"/>
      <c r="VFW76" s="28"/>
      <c r="VFX76" s="28"/>
      <c r="VFY76" s="28"/>
      <c r="VFZ76" s="28"/>
      <c r="VGA76" s="28"/>
      <c r="VGB76" s="28"/>
      <c r="VGC76" s="28"/>
      <c r="VGD76" s="28"/>
      <c r="VGE76" s="28"/>
      <c r="VGF76" s="28"/>
      <c r="VGG76" s="28"/>
      <c r="VGH76" s="28"/>
      <c r="VGI76" s="28"/>
      <c r="VGJ76" s="28"/>
      <c r="VGK76" s="28"/>
      <c r="VGL76" s="28"/>
      <c r="VGM76" s="28"/>
      <c r="VGN76" s="28"/>
      <c r="VGO76" s="28"/>
      <c r="VGP76" s="28"/>
      <c r="VGQ76" s="28"/>
      <c r="VGR76" s="28"/>
      <c r="VGS76" s="28"/>
      <c r="VGT76" s="28"/>
      <c r="VGU76" s="28"/>
      <c r="VGV76" s="28"/>
      <c r="VGW76" s="28"/>
      <c r="VGX76" s="28"/>
      <c r="VGY76" s="28"/>
      <c r="VGZ76" s="28"/>
      <c r="VHA76" s="28"/>
      <c r="VHB76" s="28"/>
      <c r="VHC76" s="28"/>
      <c r="VHD76" s="28"/>
      <c r="VHE76" s="28"/>
      <c r="VHF76" s="28"/>
      <c r="VHG76" s="28"/>
      <c r="VHH76" s="28"/>
      <c r="VHI76" s="28"/>
      <c r="VHJ76" s="28"/>
      <c r="VHK76" s="28"/>
      <c r="VHL76" s="28"/>
      <c r="VHM76" s="28"/>
      <c r="VHN76" s="28"/>
      <c r="VHO76" s="28"/>
      <c r="VHP76" s="28"/>
      <c r="VHQ76" s="28"/>
      <c r="VHR76" s="28"/>
      <c r="VHS76" s="28"/>
      <c r="VHT76" s="28"/>
      <c r="VHU76" s="28"/>
      <c r="VHV76" s="28"/>
      <c r="VHW76" s="28"/>
      <c r="VHX76" s="28"/>
      <c r="VHY76" s="28"/>
      <c r="VHZ76" s="28"/>
      <c r="VIA76" s="28"/>
      <c r="VIB76" s="28"/>
      <c r="VIC76" s="28"/>
      <c r="VID76" s="28"/>
      <c r="VIE76" s="28"/>
      <c r="VIF76" s="28"/>
      <c r="VIG76" s="28"/>
      <c r="VIH76" s="28"/>
      <c r="VII76" s="28"/>
      <c r="VIJ76" s="28"/>
      <c r="VIK76" s="28"/>
      <c r="VIL76" s="28"/>
      <c r="VIM76" s="28"/>
      <c r="VIN76" s="28"/>
      <c r="VIO76" s="28"/>
      <c r="VIP76" s="28"/>
      <c r="VIQ76" s="28"/>
      <c r="VIR76" s="28"/>
      <c r="VIS76" s="28"/>
      <c r="VIT76" s="28"/>
      <c r="VIU76" s="28"/>
      <c r="VIV76" s="28"/>
      <c r="VIW76" s="28"/>
      <c r="VIX76" s="28"/>
      <c r="VIY76" s="28"/>
      <c r="VIZ76" s="28"/>
      <c r="VJA76" s="28"/>
      <c r="VJB76" s="28"/>
      <c r="VJC76" s="28"/>
      <c r="VJD76" s="28"/>
      <c r="VJE76" s="28"/>
      <c r="VJF76" s="28"/>
      <c r="VJG76" s="28"/>
      <c r="VJH76" s="28"/>
      <c r="VJI76" s="28"/>
      <c r="VJJ76" s="28"/>
      <c r="VJK76" s="28"/>
      <c r="VJL76" s="28"/>
      <c r="VJM76" s="28"/>
      <c r="VJN76" s="28"/>
      <c r="VJO76" s="28"/>
      <c r="VJP76" s="28"/>
      <c r="VJQ76" s="28"/>
      <c r="VJR76" s="28"/>
      <c r="VJS76" s="28"/>
      <c r="VJT76" s="28"/>
      <c r="VJU76" s="28"/>
      <c r="VJV76" s="28"/>
      <c r="VJW76" s="28"/>
      <c r="VJX76" s="28"/>
      <c r="VJY76" s="28"/>
      <c r="VJZ76" s="28"/>
      <c r="VKA76" s="28"/>
      <c r="VKB76" s="28"/>
      <c r="VKC76" s="28"/>
      <c r="VKD76" s="28"/>
      <c r="VKE76" s="28"/>
      <c r="VKF76" s="28"/>
      <c r="VKG76" s="28"/>
      <c r="VKH76" s="28"/>
      <c r="VKI76" s="28"/>
      <c r="VKJ76" s="28"/>
      <c r="VKK76" s="28"/>
      <c r="VKL76" s="28"/>
      <c r="VKM76" s="28"/>
      <c r="VKN76" s="28"/>
      <c r="VKO76" s="28"/>
      <c r="VKP76" s="28"/>
      <c r="VKQ76" s="28"/>
      <c r="VKR76" s="28"/>
      <c r="VKS76" s="28"/>
      <c r="VKT76" s="28"/>
      <c r="VKU76" s="28"/>
      <c r="VKV76" s="28"/>
      <c r="VKW76" s="28"/>
      <c r="VKX76" s="28"/>
      <c r="VKY76" s="28"/>
      <c r="VKZ76" s="28"/>
      <c r="VLA76" s="28"/>
      <c r="VLB76" s="28"/>
      <c r="VLC76" s="28"/>
      <c r="VLD76" s="28"/>
      <c r="VLE76" s="28"/>
      <c r="VLF76" s="28"/>
      <c r="VLG76" s="28"/>
      <c r="VLH76" s="28"/>
      <c r="VLI76" s="28"/>
      <c r="VLJ76" s="28"/>
      <c r="VLK76" s="28"/>
      <c r="VLL76" s="28"/>
      <c r="VLM76" s="28"/>
      <c r="VLN76" s="28"/>
      <c r="VLO76" s="28"/>
      <c r="VLP76" s="28"/>
      <c r="VLQ76" s="28"/>
      <c r="VLR76" s="28"/>
      <c r="VLS76" s="28"/>
      <c r="VLT76" s="28"/>
      <c r="VLU76" s="28"/>
      <c r="VLV76" s="28"/>
      <c r="VLW76" s="28"/>
      <c r="VLX76" s="28"/>
      <c r="VLY76" s="28"/>
      <c r="VLZ76" s="28"/>
      <c r="VMA76" s="28"/>
      <c r="VMB76" s="28"/>
      <c r="VMC76" s="28"/>
      <c r="VMD76" s="28"/>
      <c r="VME76" s="28"/>
      <c r="VMF76" s="28"/>
      <c r="VMG76" s="28"/>
      <c r="VMH76" s="28"/>
      <c r="VMI76" s="28"/>
      <c r="VMJ76" s="28"/>
      <c r="VMK76" s="28"/>
      <c r="VML76" s="28"/>
      <c r="VMM76" s="28"/>
      <c r="VMN76" s="28"/>
      <c r="VMO76" s="28"/>
      <c r="VMP76" s="28"/>
      <c r="VMQ76" s="28"/>
      <c r="VMR76" s="28"/>
      <c r="VMS76" s="28"/>
      <c r="VMT76" s="28"/>
      <c r="VMU76" s="28"/>
      <c r="VMV76" s="28"/>
      <c r="VMW76" s="28"/>
      <c r="VMX76" s="28"/>
      <c r="VMY76" s="28"/>
      <c r="VMZ76" s="28"/>
      <c r="VNA76" s="28"/>
      <c r="VNB76" s="28"/>
      <c r="VNC76" s="28"/>
      <c r="VND76" s="28"/>
      <c r="VNE76" s="28"/>
      <c r="VNF76" s="28"/>
      <c r="VNG76" s="28"/>
      <c r="VNH76" s="28"/>
      <c r="VNI76" s="28"/>
      <c r="VNJ76" s="28"/>
      <c r="VNK76" s="28"/>
      <c r="VNL76" s="28"/>
      <c r="VNM76" s="28"/>
      <c r="VNN76" s="28"/>
      <c r="VNO76" s="28"/>
      <c r="VNP76" s="28"/>
      <c r="VNQ76" s="28"/>
      <c r="VNR76" s="28"/>
      <c r="VNS76" s="28"/>
      <c r="VNT76" s="28"/>
      <c r="VNU76" s="28"/>
      <c r="VNV76" s="28"/>
      <c r="VNW76" s="28"/>
      <c r="VNX76" s="28"/>
      <c r="VNY76" s="28"/>
      <c r="VNZ76" s="28"/>
      <c r="VOA76" s="28"/>
      <c r="VOB76" s="28"/>
      <c r="VOC76" s="28"/>
      <c r="VOD76" s="28"/>
      <c r="VOE76" s="28"/>
      <c r="VOF76" s="28"/>
      <c r="VOG76" s="28"/>
      <c r="VOH76" s="28"/>
      <c r="VOI76" s="28"/>
      <c r="VOJ76" s="28"/>
      <c r="VOK76" s="28"/>
      <c r="VOL76" s="28"/>
      <c r="VOM76" s="28"/>
      <c r="VON76" s="28"/>
      <c r="VOO76" s="28"/>
      <c r="VOP76" s="28"/>
      <c r="VOQ76" s="28"/>
      <c r="VOR76" s="28"/>
      <c r="VOS76" s="28"/>
      <c r="VOT76" s="28"/>
      <c r="VOU76" s="28"/>
      <c r="VOV76" s="28"/>
      <c r="VOW76" s="28"/>
      <c r="VOX76" s="28"/>
      <c r="VOY76" s="28"/>
      <c r="VOZ76" s="28"/>
      <c r="VPA76" s="28"/>
      <c r="VPB76" s="28"/>
      <c r="VPC76" s="28"/>
      <c r="VPD76" s="28"/>
      <c r="VPE76" s="28"/>
      <c r="VPF76" s="28"/>
      <c r="VPG76" s="28"/>
      <c r="VPH76" s="28"/>
      <c r="VPI76" s="28"/>
      <c r="VPJ76" s="28"/>
      <c r="VPK76" s="28"/>
      <c r="VPL76" s="28"/>
      <c r="VPM76" s="28"/>
      <c r="VPN76" s="28"/>
      <c r="VPO76" s="28"/>
      <c r="VPP76" s="28"/>
      <c r="VPQ76" s="28"/>
      <c r="VPR76" s="28"/>
      <c r="VPS76" s="28"/>
      <c r="VPT76" s="28"/>
      <c r="VPU76" s="28"/>
      <c r="VPV76" s="28"/>
      <c r="VPW76" s="28"/>
      <c r="VPX76" s="28"/>
      <c r="VPY76" s="28"/>
      <c r="VPZ76" s="28"/>
      <c r="VQA76" s="28"/>
      <c r="VQB76" s="28"/>
      <c r="VQC76" s="28"/>
      <c r="VQD76" s="28"/>
      <c r="VQE76" s="28"/>
      <c r="VQF76" s="28"/>
      <c r="VQG76" s="28"/>
      <c r="VQH76" s="28"/>
      <c r="VQI76" s="28"/>
      <c r="VQJ76" s="28"/>
      <c r="VQK76" s="28"/>
      <c r="VQL76" s="28"/>
      <c r="VQM76" s="28"/>
      <c r="VQN76" s="28"/>
      <c r="VQO76" s="28"/>
      <c r="VQP76" s="28"/>
      <c r="VQQ76" s="28"/>
      <c r="VQR76" s="28"/>
      <c r="VQS76" s="28"/>
      <c r="VQT76" s="28"/>
      <c r="VQU76" s="28"/>
      <c r="VQV76" s="28"/>
      <c r="VQW76" s="28"/>
      <c r="VQX76" s="28"/>
      <c r="VQY76" s="28"/>
      <c r="VQZ76" s="28"/>
      <c r="VRA76" s="28"/>
      <c r="VRB76" s="28"/>
      <c r="VRC76" s="28"/>
      <c r="VRD76" s="28"/>
      <c r="VRE76" s="28"/>
      <c r="VRF76" s="28"/>
      <c r="VRG76" s="28"/>
      <c r="VRH76" s="28"/>
      <c r="VRI76" s="28"/>
      <c r="VRJ76" s="28"/>
      <c r="VRK76" s="28"/>
      <c r="VRL76" s="28"/>
      <c r="VRM76" s="28"/>
      <c r="VRN76" s="28"/>
      <c r="VRO76" s="28"/>
      <c r="VRP76" s="28"/>
      <c r="VRQ76" s="28"/>
      <c r="VRR76" s="28"/>
      <c r="VRS76" s="28"/>
      <c r="VRT76" s="28"/>
      <c r="VRU76" s="28"/>
      <c r="VRV76" s="28"/>
      <c r="VRW76" s="28"/>
      <c r="VRX76" s="28"/>
      <c r="VRY76" s="28"/>
      <c r="VRZ76" s="28"/>
      <c r="VSA76" s="28"/>
      <c r="VSB76" s="28"/>
      <c r="VSC76" s="28"/>
      <c r="VSD76" s="28"/>
      <c r="VSE76" s="28"/>
      <c r="VSF76" s="28"/>
      <c r="VSG76" s="28"/>
      <c r="VSH76" s="28"/>
      <c r="VSI76" s="28"/>
      <c r="VSJ76" s="28"/>
      <c r="VSK76" s="28"/>
      <c r="VSL76" s="28"/>
      <c r="VSM76" s="28"/>
      <c r="VSN76" s="28"/>
      <c r="VSO76" s="28"/>
      <c r="VSP76" s="28"/>
      <c r="VSQ76" s="28"/>
      <c r="VSR76" s="28"/>
      <c r="VSS76" s="28"/>
      <c r="VST76" s="28"/>
      <c r="VSU76" s="28"/>
      <c r="VSV76" s="28"/>
      <c r="VSW76" s="28"/>
      <c r="VSX76" s="28"/>
      <c r="VSY76" s="28"/>
      <c r="VSZ76" s="28"/>
      <c r="VTA76" s="28"/>
      <c r="VTB76" s="28"/>
      <c r="VTC76" s="28"/>
      <c r="VTD76" s="28"/>
      <c r="VTE76" s="28"/>
      <c r="VTF76" s="28"/>
      <c r="VTG76" s="28"/>
      <c r="VTH76" s="28"/>
      <c r="VTI76" s="28"/>
      <c r="VTJ76" s="28"/>
      <c r="VTK76" s="28"/>
      <c r="VTL76" s="28"/>
      <c r="VTM76" s="28"/>
      <c r="VTN76" s="28"/>
      <c r="VTO76" s="28"/>
      <c r="VTP76" s="28"/>
      <c r="VTQ76" s="28"/>
      <c r="VTR76" s="28"/>
      <c r="VTS76" s="28"/>
      <c r="VTT76" s="28"/>
      <c r="VTU76" s="28"/>
      <c r="VTV76" s="28"/>
      <c r="VTW76" s="28"/>
      <c r="VTX76" s="28"/>
      <c r="VTY76" s="28"/>
      <c r="VTZ76" s="28"/>
      <c r="VUA76" s="28"/>
      <c r="VUB76" s="28"/>
      <c r="VUC76" s="28"/>
      <c r="VUD76" s="28"/>
      <c r="VUE76" s="28"/>
      <c r="VUF76" s="28"/>
      <c r="VUG76" s="28"/>
      <c r="VUH76" s="28"/>
      <c r="VUI76" s="28"/>
      <c r="VUJ76" s="28"/>
      <c r="VUK76" s="28"/>
      <c r="VUL76" s="28"/>
      <c r="VUM76" s="28"/>
      <c r="VUN76" s="28"/>
      <c r="VUO76" s="28"/>
      <c r="VUP76" s="28"/>
      <c r="VUQ76" s="28"/>
      <c r="VUR76" s="28"/>
      <c r="VUS76" s="28"/>
      <c r="VUT76" s="28"/>
      <c r="VUU76" s="28"/>
      <c r="VUV76" s="28"/>
      <c r="VUW76" s="28"/>
      <c r="VUX76" s="28"/>
      <c r="VUY76" s="28"/>
      <c r="VUZ76" s="28"/>
      <c r="VVA76" s="28"/>
      <c r="VVB76" s="28"/>
      <c r="VVC76" s="28"/>
      <c r="VVD76" s="28"/>
      <c r="VVE76" s="28"/>
      <c r="VVF76" s="28"/>
      <c r="VVG76" s="28"/>
      <c r="VVH76" s="28"/>
      <c r="VVI76" s="28"/>
      <c r="VVJ76" s="28"/>
      <c r="VVK76" s="28"/>
      <c r="VVL76" s="28"/>
      <c r="VVM76" s="28"/>
      <c r="VVN76" s="28"/>
      <c r="VVO76" s="28"/>
      <c r="VVP76" s="28"/>
      <c r="VVQ76" s="28"/>
      <c r="VVR76" s="28"/>
      <c r="VVS76" s="28"/>
      <c r="VVT76" s="28"/>
      <c r="VVU76" s="28"/>
      <c r="VVV76" s="28"/>
      <c r="VVW76" s="28"/>
      <c r="VVX76" s="28"/>
      <c r="VVY76" s="28"/>
      <c r="VVZ76" s="28"/>
      <c r="VWA76" s="28"/>
      <c r="VWB76" s="28"/>
      <c r="VWC76" s="28"/>
      <c r="VWD76" s="28"/>
      <c r="VWE76" s="28"/>
      <c r="VWF76" s="28"/>
      <c r="VWG76" s="28"/>
      <c r="VWH76" s="28"/>
      <c r="VWI76" s="28"/>
      <c r="VWJ76" s="28"/>
      <c r="VWK76" s="28"/>
      <c r="VWL76" s="28"/>
      <c r="VWM76" s="28"/>
      <c r="VWN76" s="28"/>
      <c r="VWO76" s="28"/>
      <c r="VWP76" s="28"/>
      <c r="VWQ76" s="28"/>
      <c r="VWR76" s="28"/>
      <c r="VWS76" s="28"/>
      <c r="VWT76" s="28"/>
      <c r="VWU76" s="28"/>
      <c r="VWV76" s="28"/>
      <c r="VWW76" s="28"/>
      <c r="VWX76" s="28"/>
      <c r="VWY76" s="28"/>
      <c r="VWZ76" s="28"/>
      <c r="VXA76" s="28"/>
      <c r="VXB76" s="28"/>
      <c r="VXC76" s="28"/>
      <c r="VXD76" s="28"/>
      <c r="VXE76" s="28"/>
      <c r="VXF76" s="28"/>
      <c r="VXG76" s="28"/>
      <c r="VXH76" s="28"/>
      <c r="VXI76" s="28"/>
      <c r="VXJ76" s="28"/>
      <c r="VXK76" s="28"/>
      <c r="VXL76" s="28"/>
      <c r="VXM76" s="28"/>
      <c r="VXN76" s="28"/>
      <c r="VXO76" s="28"/>
      <c r="VXP76" s="28"/>
      <c r="VXQ76" s="28"/>
      <c r="VXR76" s="28"/>
      <c r="VXS76" s="28"/>
      <c r="VXT76" s="28"/>
      <c r="VXU76" s="28"/>
      <c r="VXV76" s="28"/>
      <c r="VXW76" s="28"/>
      <c r="VXX76" s="28"/>
      <c r="VXY76" s="28"/>
      <c r="VXZ76" s="28"/>
      <c r="VYA76" s="28"/>
      <c r="VYB76" s="28"/>
      <c r="VYC76" s="28"/>
      <c r="VYD76" s="28"/>
      <c r="VYE76" s="28"/>
      <c r="VYF76" s="28"/>
      <c r="VYG76" s="28"/>
      <c r="VYH76" s="28"/>
      <c r="VYI76" s="28"/>
      <c r="VYJ76" s="28"/>
      <c r="VYK76" s="28"/>
      <c r="VYL76" s="28"/>
      <c r="VYM76" s="28"/>
      <c r="VYN76" s="28"/>
      <c r="VYO76" s="28"/>
      <c r="VYP76" s="28"/>
      <c r="VYQ76" s="28"/>
      <c r="VYR76" s="28"/>
      <c r="VYS76" s="28"/>
      <c r="VYT76" s="28"/>
      <c r="VYU76" s="28"/>
      <c r="VYV76" s="28"/>
      <c r="VYW76" s="28"/>
      <c r="VYX76" s="28"/>
      <c r="VYY76" s="28"/>
      <c r="VYZ76" s="28"/>
      <c r="VZA76" s="28"/>
      <c r="VZB76" s="28"/>
      <c r="VZC76" s="28"/>
      <c r="VZD76" s="28"/>
      <c r="VZE76" s="28"/>
      <c r="VZF76" s="28"/>
      <c r="VZG76" s="28"/>
      <c r="VZH76" s="28"/>
      <c r="VZI76" s="28"/>
      <c r="VZJ76" s="28"/>
      <c r="VZK76" s="28"/>
      <c r="VZL76" s="28"/>
      <c r="VZM76" s="28"/>
      <c r="VZN76" s="28"/>
      <c r="VZO76" s="28"/>
      <c r="VZP76" s="28"/>
      <c r="VZQ76" s="28"/>
      <c r="VZR76" s="28"/>
      <c r="VZS76" s="28"/>
      <c r="VZT76" s="28"/>
      <c r="VZU76" s="28"/>
      <c r="VZV76" s="28"/>
      <c r="VZW76" s="28"/>
      <c r="VZX76" s="28"/>
      <c r="VZY76" s="28"/>
      <c r="VZZ76" s="28"/>
      <c r="WAA76" s="28"/>
      <c r="WAB76" s="28"/>
      <c r="WAC76" s="28"/>
      <c r="WAD76" s="28"/>
      <c r="WAE76" s="28"/>
      <c r="WAF76" s="28"/>
      <c r="WAG76" s="28"/>
      <c r="WAH76" s="28"/>
      <c r="WAI76" s="28"/>
      <c r="WAJ76" s="28"/>
      <c r="WAK76" s="28"/>
      <c r="WAL76" s="28"/>
      <c r="WAM76" s="28"/>
      <c r="WAN76" s="28"/>
      <c r="WAO76" s="28"/>
      <c r="WAP76" s="28"/>
      <c r="WAQ76" s="28"/>
      <c r="WAR76" s="28"/>
      <c r="WAS76" s="28"/>
      <c r="WAT76" s="28"/>
      <c r="WAU76" s="28"/>
      <c r="WAV76" s="28"/>
      <c r="WAW76" s="28"/>
      <c r="WAX76" s="28"/>
      <c r="WAY76" s="28"/>
      <c r="WAZ76" s="28"/>
      <c r="WBA76" s="28"/>
      <c r="WBB76" s="28"/>
      <c r="WBC76" s="28"/>
      <c r="WBD76" s="28"/>
      <c r="WBE76" s="28"/>
      <c r="WBF76" s="28"/>
      <c r="WBG76" s="28"/>
      <c r="WBH76" s="28"/>
      <c r="WBI76" s="28"/>
      <c r="WBJ76" s="28"/>
      <c r="WBK76" s="28"/>
      <c r="WBL76" s="28"/>
      <c r="WBM76" s="28"/>
      <c r="WBN76" s="28"/>
      <c r="WBO76" s="28"/>
      <c r="WBP76" s="28"/>
      <c r="WBQ76" s="28"/>
      <c r="WBR76" s="28"/>
      <c r="WBS76" s="28"/>
      <c r="WBT76" s="28"/>
      <c r="WBU76" s="28"/>
      <c r="WBV76" s="28"/>
      <c r="WBW76" s="28"/>
      <c r="WBX76" s="28"/>
      <c r="WBY76" s="28"/>
      <c r="WBZ76" s="28"/>
      <c r="WCA76" s="28"/>
      <c r="WCB76" s="28"/>
      <c r="WCC76" s="28"/>
      <c r="WCD76" s="28"/>
      <c r="WCE76" s="28"/>
      <c r="WCF76" s="28"/>
      <c r="WCG76" s="28"/>
      <c r="WCH76" s="28"/>
      <c r="WCI76" s="28"/>
      <c r="WCJ76" s="28"/>
      <c r="WCK76" s="28"/>
      <c r="WCL76" s="28"/>
      <c r="WCM76" s="28"/>
      <c r="WCN76" s="28"/>
      <c r="WCO76" s="28"/>
      <c r="WCP76" s="28"/>
      <c r="WCQ76" s="28"/>
      <c r="WCR76" s="28"/>
      <c r="WCS76" s="28"/>
      <c r="WCT76" s="28"/>
      <c r="WCU76" s="28"/>
      <c r="WCV76" s="28"/>
      <c r="WCW76" s="28"/>
      <c r="WCX76" s="28"/>
      <c r="WCY76" s="28"/>
      <c r="WCZ76" s="28"/>
      <c r="WDA76" s="28"/>
      <c r="WDB76" s="28"/>
      <c r="WDC76" s="28"/>
      <c r="WDD76" s="28"/>
      <c r="WDE76" s="28"/>
      <c r="WDF76" s="28"/>
      <c r="WDG76" s="28"/>
      <c r="WDH76" s="28"/>
      <c r="WDI76" s="28"/>
      <c r="WDJ76" s="28"/>
      <c r="WDK76" s="28"/>
      <c r="WDL76" s="28"/>
      <c r="WDM76" s="28"/>
      <c r="WDN76" s="28"/>
      <c r="WDO76" s="28"/>
      <c r="WDP76" s="28"/>
      <c r="WDQ76" s="28"/>
      <c r="WDR76" s="28"/>
      <c r="WDS76" s="28"/>
      <c r="WDT76" s="28"/>
      <c r="WDU76" s="28"/>
      <c r="WDV76" s="28"/>
      <c r="WDW76" s="28"/>
      <c r="WDX76" s="28"/>
      <c r="WDY76" s="28"/>
      <c r="WDZ76" s="28"/>
      <c r="WEA76" s="28"/>
      <c r="WEB76" s="28"/>
      <c r="WEC76" s="28"/>
      <c r="WED76" s="28"/>
      <c r="WEE76" s="28"/>
      <c r="WEF76" s="28"/>
      <c r="WEG76" s="28"/>
      <c r="WEH76" s="28"/>
      <c r="WEI76" s="28"/>
      <c r="WEJ76" s="28"/>
      <c r="WEK76" s="28"/>
      <c r="WEL76" s="28"/>
      <c r="WEM76" s="28"/>
      <c r="WEN76" s="28"/>
      <c r="WEO76" s="28"/>
      <c r="WEP76" s="28"/>
      <c r="WEQ76" s="28"/>
      <c r="WER76" s="28"/>
      <c r="WES76" s="28"/>
      <c r="WET76" s="28"/>
      <c r="WEU76" s="28"/>
      <c r="WEV76" s="28"/>
      <c r="WEW76" s="28"/>
      <c r="WEX76" s="28"/>
      <c r="WEY76" s="28"/>
      <c r="WEZ76" s="28"/>
      <c r="WFA76" s="28"/>
      <c r="WFB76" s="28"/>
      <c r="WFC76" s="28"/>
      <c r="WFD76" s="28"/>
      <c r="WFE76" s="28"/>
      <c r="WFF76" s="28"/>
      <c r="WFG76" s="28"/>
      <c r="WFH76" s="28"/>
      <c r="WFI76" s="28"/>
      <c r="WFJ76" s="28"/>
      <c r="WFK76" s="28"/>
      <c r="WFL76" s="28"/>
      <c r="WFM76" s="28"/>
      <c r="WFN76" s="28"/>
      <c r="WFO76" s="28"/>
      <c r="WFP76" s="28"/>
      <c r="WFQ76" s="28"/>
      <c r="WFR76" s="28"/>
      <c r="WFS76" s="28"/>
      <c r="WFT76" s="28"/>
      <c r="WFU76" s="28"/>
      <c r="WFV76" s="28"/>
      <c r="WFW76" s="28"/>
      <c r="WFX76" s="28"/>
      <c r="WFY76" s="28"/>
      <c r="WFZ76" s="28"/>
      <c r="WGA76" s="28"/>
      <c r="WGB76" s="28"/>
      <c r="WGC76" s="28"/>
      <c r="WGD76" s="28"/>
      <c r="WGE76" s="28"/>
      <c r="WGF76" s="28"/>
      <c r="WGG76" s="28"/>
      <c r="WGH76" s="28"/>
      <c r="WGI76" s="28"/>
      <c r="WGJ76" s="28"/>
      <c r="WGK76" s="28"/>
      <c r="WGL76" s="28"/>
      <c r="WGM76" s="28"/>
      <c r="WGN76" s="28"/>
      <c r="WGO76" s="28"/>
      <c r="WGP76" s="28"/>
      <c r="WGQ76" s="28"/>
      <c r="WGR76" s="28"/>
      <c r="WGS76" s="28"/>
      <c r="WGT76" s="28"/>
      <c r="WGU76" s="28"/>
      <c r="WGV76" s="28"/>
      <c r="WGW76" s="28"/>
      <c r="WGX76" s="28"/>
      <c r="WGY76" s="28"/>
      <c r="WGZ76" s="28"/>
      <c r="WHA76" s="28"/>
      <c r="WHB76" s="28"/>
      <c r="WHC76" s="28"/>
      <c r="WHD76" s="28"/>
      <c r="WHE76" s="28"/>
      <c r="WHF76" s="28"/>
      <c r="WHG76" s="28"/>
      <c r="WHH76" s="28"/>
      <c r="WHI76" s="28"/>
      <c r="WHJ76" s="28"/>
      <c r="WHK76" s="28"/>
      <c r="WHL76" s="28"/>
      <c r="WHM76" s="28"/>
      <c r="WHN76" s="28"/>
      <c r="WHO76" s="28"/>
      <c r="WHP76" s="28"/>
      <c r="WHQ76" s="28"/>
      <c r="WHR76" s="28"/>
      <c r="WHS76" s="28"/>
      <c r="WHT76" s="28"/>
      <c r="WHU76" s="28"/>
      <c r="WHV76" s="28"/>
      <c r="WHW76" s="28"/>
      <c r="WHX76" s="28"/>
      <c r="WHY76" s="28"/>
      <c r="WHZ76" s="28"/>
      <c r="WIA76" s="28"/>
      <c r="WIB76" s="28"/>
      <c r="WIC76" s="28"/>
      <c r="WID76" s="28"/>
      <c r="WIE76" s="28"/>
      <c r="WIF76" s="28"/>
      <c r="WIG76" s="28"/>
      <c r="WIH76" s="28"/>
      <c r="WII76" s="28"/>
      <c r="WIJ76" s="28"/>
      <c r="WIK76" s="28"/>
      <c r="WIL76" s="28"/>
      <c r="WIM76" s="28"/>
      <c r="WIN76" s="28"/>
      <c r="WIO76" s="28"/>
      <c r="WIP76" s="28"/>
      <c r="WIQ76" s="28"/>
      <c r="WIR76" s="28"/>
      <c r="WIS76" s="28"/>
      <c r="WIT76" s="28"/>
      <c r="WIU76" s="28"/>
      <c r="WIV76" s="28"/>
      <c r="WIW76" s="28"/>
      <c r="WIX76" s="28"/>
      <c r="WIY76" s="28"/>
      <c r="WIZ76" s="28"/>
      <c r="WJA76" s="28"/>
      <c r="WJB76" s="28"/>
      <c r="WJC76" s="28"/>
      <c r="WJD76" s="28"/>
      <c r="WJE76" s="28"/>
      <c r="WJF76" s="28"/>
      <c r="WJG76" s="28"/>
      <c r="WJH76" s="28"/>
      <c r="WJI76" s="28"/>
      <c r="WJJ76" s="28"/>
      <c r="WJK76" s="28"/>
      <c r="WJL76" s="28"/>
      <c r="WJM76" s="28"/>
      <c r="WJN76" s="28"/>
      <c r="WJO76" s="28"/>
      <c r="WJP76" s="28"/>
      <c r="WJQ76" s="28"/>
      <c r="WJR76" s="28"/>
      <c r="WJS76" s="28"/>
      <c r="WJT76" s="28"/>
      <c r="WJU76" s="28"/>
      <c r="WJV76" s="28"/>
      <c r="WJW76" s="28"/>
      <c r="WJX76" s="28"/>
      <c r="WJY76" s="28"/>
      <c r="WJZ76" s="28"/>
      <c r="WKA76" s="28"/>
      <c r="WKB76" s="28"/>
      <c r="WKC76" s="28"/>
      <c r="WKD76" s="28"/>
      <c r="WKE76" s="28"/>
      <c r="WKF76" s="28"/>
      <c r="WKG76" s="28"/>
      <c r="WKH76" s="28"/>
      <c r="WKI76" s="28"/>
      <c r="WKJ76" s="28"/>
      <c r="WKK76" s="28"/>
      <c r="WKL76" s="28"/>
      <c r="WKM76" s="28"/>
      <c r="WKN76" s="28"/>
      <c r="WKO76" s="28"/>
      <c r="WKP76" s="28"/>
      <c r="WKQ76" s="28"/>
      <c r="WKR76" s="28"/>
      <c r="WKS76" s="28"/>
      <c r="WKT76" s="28"/>
      <c r="WKU76" s="28"/>
      <c r="WKV76" s="28"/>
      <c r="WKW76" s="28"/>
      <c r="WKX76" s="28"/>
      <c r="WKY76" s="28"/>
      <c r="WKZ76" s="28"/>
      <c r="WLA76" s="28"/>
      <c r="WLB76" s="28"/>
      <c r="WLC76" s="28"/>
      <c r="WLD76" s="28"/>
      <c r="WLE76" s="28"/>
      <c r="WLF76" s="28"/>
      <c r="WLG76" s="28"/>
      <c r="WLH76" s="28"/>
      <c r="WLI76" s="28"/>
      <c r="WLJ76" s="28"/>
      <c r="WLK76" s="28"/>
      <c r="WLL76" s="28"/>
      <c r="WLM76" s="28"/>
      <c r="WLN76" s="28"/>
      <c r="WLO76" s="28"/>
      <c r="WLP76" s="28"/>
      <c r="WLQ76" s="28"/>
      <c r="WLR76" s="28"/>
      <c r="WLS76" s="28"/>
      <c r="WLT76" s="28"/>
      <c r="WLU76" s="28"/>
      <c r="WLV76" s="28"/>
      <c r="WLW76" s="28"/>
      <c r="WLX76" s="28"/>
      <c r="WLY76" s="28"/>
      <c r="WLZ76" s="28"/>
      <c r="WMA76" s="28"/>
      <c r="WMB76" s="28"/>
      <c r="WMC76" s="28"/>
      <c r="WMD76" s="28"/>
      <c r="WME76" s="28"/>
      <c r="WMF76" s="28"/>
      <c r="WMG76" s="28"/>
      <c r="WMH76" s="28"/>
      <c r="WMI76" s="28"/>
      <c r="WMJ76" s="28"/>
      <c r="WMK76" s="28"/>
      <c r="WML76" s="28"/>
      <c r="WMM76" s="28"/>
      <c r="WMN76" s="28"/>
      <c r="WMO76" s="28"/>
      <c r="WMP76" s="28"/>
      <c r="WMQ76" s="28"/>
      <c r="WMR76" s="28"/>
      <c r="WMS76" s="28"/>
      <c r="WMT76" s="28"/>
      <c r="WMU76" s="28"/>
      <c r="WMV76" s="28"/>
      <c r="WMW76" s="28"/>
      <c r="WMX76" s="28"/>
      <c r="WMY76" s="28"/>
      <c r="WMZ76" s="28"/>
      <c r="WNA76" s="28"/>
      <c r="WNB76" s="28"/>
      <c r="WNC76" s="28"/>
      <c r="WND76" s="28"/>
      <c r="WNE76" s="28"/>
      <c r="WNF76" s="28"/>
      <c r="WNG76" s="28"/>
      <c r="WNH76" s="28"/>
      <c r="WNI76" s="28"/>
      <c r="WNJ76" s="28"/>
      <c r="WNK76" s="28"/>
      <c r="WNL76" s="28"/>
      <c r="WNM76" s="28"/>
      <c r="WNN76" s="28"/>
      <c r="WNO76" s="28"/>
      <c r="WNP76" s="28"/>
      <c r="WNQ76" s="28"/>
      <c r="WNR76" s="28"/>
      <c r="WNS76" s="28"/>
      <c r="WNT76" s="28"/>
      <c r="WNU76" s="28"/>
      <c r="WNV76" s="28"/>
      <c r="WNW76" s="28"/>
      <c r="WNX76" s="28"/>
      <c r="WNY76" s="28"/>
      <c r="WNZ76" s="28"/>
      <c r="WOA76" s="28"/>
      <c r="WOB76" s="28"/>
      <c r="WOC76" s="28"/>
      <c r="WOD76" s="28"/>
      <c r="WOE76" s="28"/>
      <c r="WOF76" s="28"/>
      <c r="WOG76" s="28"/>
      <c r="WOH76" s="28"/>
      <c r="WOI76" s="28"/>
      <c r="WOJ76" s="28"/>
      <c r="WOK76" s="28"/>
      <c r="WOL76" s="28"/>
      <c r="WOM76" s="28"/>
      <c r="WON76" s="28"/>
      <c r="WOO76" s="28"/>
      <c r="WOP76" s="28"/>
      <c r="WOQ76" s="28"/>
      <c r="WOR76" s="28"/>
      <c r="WOS76" s="28"/>
      <c r="WOT76" s="28"/>
      <c r="WOU76" s="28"/>
      <c r="WOV76" s="28"/>
      <c r="WOW76" s="28"/>
      <c r="WOX76" s="28"/>
      <c r="WOY76" s="28"/>
      <c r="WOZ76" s="28"/>
      <c r="WPA76" s="28"/>
      <c r="WPB76" s="28"/>
      <c r="WPC76" s="28"/>
      <c r="WPD76" s="28"/>
      <c r="WPE76" s="28"/>
      <c r="WPF76" s="28"/>
      <c r="WPG76" s="28"/>
      <c r="WPH76" s="28"/>
      <c r="WPI76" s="28"/>
      <c r="WPJ76" s="28"/>
      <c r="WPK76" s="28"/>
      <c r="WPL76" s="28"/>
      <c r="WPM76" s="28"/>
      <c r="WPN76" s="28"/>
      <c r="WPO76" s="28"/>
      <c r="WPP76" s="28"/>
      <c r="WPQ76" s="28"/>
      <c r="WPR76" s="28"/>
      <c r="WPS76" s="28"/>
      <c r="WPT76" s="28"/>
      <c r="WPU76" s="28"/>
      <c r="WPV76" s="28"/>
      <c r="WPW76" s="28"/>
      <c r="WPX76" s="28"/>
      <c r="WPY76" s="28"/>
      <c r="WPZ76" s="28"/>
      <c r="WQA76" s="28"/>
      <c r="WQB76" s="28"/>
      <c r="WQC76" s="28"/>
      <c r="WQD76" s="28"/>
      <c r="WQE76" s="28"/>
      <c r="WQF76" s="28"/>
      <c r="WQG76" s="28"/>
      <c r="WQH76" s="28"/>
      <c r="WQI76" s="28"/>
      <c r="WQJ76" s="28"/>
      <c r="WQK76" s="28"/>
      <c r="WQL76" s="28"/>
      <c r="WQM76" s="28"/>
      <c r="WQN76" s="28"/>
      <c r="WQO76" s="28"/>
      <c r="WQP76" s="28"/>
      <c r="WQQ76" s="28"/>
      <c r="WQR76" s="28"/>
      <c r="WQS76" s="28"/>
      <c r="WQT76" s="28"/>
      <c r="WQU76" s="28"/>
      <c r="WQV76" s="28"/>
      <c r="WQW76" s="28"/>
      <c r="WQX76" s="28"/>
      <c r="WQY76" s="28"/>
      <c r="WQZ76" s="28"/>
      <c r="WRA76" s="28"/>
      <c r="WRB76" s="28"/>
      <c r="WRC76" s="28"/>
      <c r="WRD76" s="28"/>
      <c r="WRE76" s="28"/>
      <c r="WRF76" s="28"/>
      <c r="WRG76" s="28"/>
      <c r="WRH76" s="28"/>
      <c r="WRI76" s="28"/>
      <c r="WRJ76" s="28"/>
      <c r="WRK76" s="28"/>
      <c r="WRL76" s="28"/>
      <c r="WRM76" s="28"/>
      <c r="WRN76" s="28"/>
      <c r="WRO76" s="28"/>
      <c r="WRP76" s="28"/>
      <c r="WRQ76" s="28"/>
      <c r="WRR76" s="28"/>
      <c r="WRS76" s="28"/>
      <c r="WRT76" s="28"/>
      <c r="WRU76" s="28"/>
      <c r="WRV76" s="28"/>
      <c r="WRW76" s="28"/>
      <c r="WRX76" s="28"/>
      <c r="WRY76" s="28"/>
      <c r="WRZ76" s="28"/>
      <c r="WSA76" s="28"/>
      <c r="WSB76" s="28"/>
      <c r="WSC76" s="28"/>
      <c r="WSD76" s="28"/>
      <c r="WSE76" s="28"/>
      <c r="WSF76" s="28"/>
      <c r="WSG76" s="28"/>
      <c r="WSH76" s="28"/>
      <c r="WSI76" s="28"/>
      <c r="WSJ76" s="28"/>
      <c r="WSK76" s="28"/>
      <c r="WSL76" s="28"/>
      <c r="WSM76" s="28"/>
      <c r="WSN76" s="28"/>
      <c r="WSO76" s="28"/>
      <c r="WSP76" s="28"/>
      <c r="WSQ76" s="28"/>
      <c r="WSR76" s="28"/>
      <c r="WSS76" s="28"/>
      <c r="WST76" s="28"/>
      <c r="WSU76" s="28"/>
      <c r="WSV76" s="28"/>
      <c r="WSW76" s="28"/>
      <c r="WSX76" s="28"/>
      <c r="WSY76" s="28"/>
      <c r="WSZ76" s="28"/>
      <c r="WTA76" s="28"/>
      <c r="WTB76" s="28"/>
      <c r="WTC76" s="28"/>
      <c r="WTD76" s="28"/>
      <c r="WTE76" s="28"/>
      <c r="WTF76" s="28"/>
      <c r="WTG76" s="28"/>
      <c r="WTH76" s="28"/>
      <c r="WTI76" s="28"/>
      <c r="WTJ76" s="28"/>
      <c r="WTK76" s="28"/>
      <c r="WTL76" s="28"/>
      <c r="WTM76" s="28"/>
      <c r="WTN76" s="28"/>
      <c r="WTO76" s="28"/>
      <c r="WTP76" s="28"/>
      <c r="WTQ76" s="28"/>
      <c r="WTR76" s="28"/>
      <c r="WTS76" s="28"/>
      <c r="WTT76" s="28"/>
      <c r="WTU76" s="28"/>
      <c r="WTV76" s="28"/>
      <c r="WTW76" s="28"/>
      <c r="WTX76" s="28"/>
      <c r="WTY76" s="28"/>
      <c r="WTZ76" s="28"/>
      <c r="WUA76" s="28"/>
      <c r="WUB76" s="28"/>
      <c r="WUC76" s="28"/>
      <c r="WUD76" s="28"/>
      <c r="WUE76" s="28"/>
      <c r="WUF76" s="28"/>
      <c r="WUG76" s="28"/>
      <c r="WUH76" s="28"/>
      <c r="WUI76" s="28"/>
      <c r="WUJ76" s="28"/>
      <c r="WUK76" s="28"/>
      <c r="WUL76" s="28"/>
      <c r="WUM76" s="28"/>
      <c r="WUN76" s="28"/>
      <c r="WUO76" s="28"/>
      <c r="WUP76" s="28"/>
      <c r="WUQ76" s="28"/>
      <c r="WUR76" s="28"/>
      <c r="WUS76" s="28"/>
      <c r="WUT76" s="28"/>
      <c r="WUU76" s="28"/>
      <c r="WUV76" s="28"/>
      <c r="WUW76" s="28"/>
      <c r="WUX76" s="28"/>
      <c r="WUY76" s="28"/>
      <c r="WUZ76" s="28"/>
      <c r="WVA76" s="28"/>
      <c r="WVB76" s="28"/>
      <c r="WVC76" s="28"/>
      <c r="WVD76" s="28"/>
      <c r="WVE76" s="28"/>
      <c r="WVF76" s="28"/>
      <c r="WVG76" s="28"/>
      <c r="WVH76" s="28"/>
      <c r="WVI76" s="28"/>
      <c r="WVJ76" s="28"/>
      <c r="WVK76" s="28"/>
      <c r="WVL76" s="28"/>
      <c r="WVM76" s="28"/>
      <c r="WVN76" s="28"/>
      <c r="WVO76" s="28"/>
      <c r="WVP76" s="28"/>
      <c r="WVQ76" s="28"/>
      <c r="WVR76" s="28"/>
      <c r="WVS76" s="28"/>
      <c r="WVT76" s="28"/>
      <c r="WVU76" s="28"/>
      <c r="WVV76" s="28"/>
      <c r="WVW76" s="28"/>
      <c r="WVX76" s="28"/>
      <c r="WVY76" s="28"/>
      <c r="WVZ76" s="28"/>
      <c r="WWA76" s="28"/>
      <c r="WWB76" s="28"/>
      <c r="WWC76" s="28"/>
      <c r="WWD76" s="28"/>
      <c r="WWE76" s="28"/>
      <c r="WWF76" s="28"/>
      <c r="WWG76" s="28"/>
      <c r="WWH76" s="28"/>
      <c r="WWI76" s="28"/>
      <c r="WWJ76" s="28"/>
      <c r="WWK76" s="28"/>
      <c r="WWL76" s="28"/>
      <c r="WWM76" s="28"/>
      <c r="WWN76" s="28"/>
      <c r="WWO76" s="28"/>
      <c r="WWP76" s="28"/>
      <c r="WWQ76" s="28"/>
      <c r="WWR76" s="28"/>
      <c r="WWS76" s="28"/>
      <c r="WWT76" s="28"/>
      <c r="WWU76" s="28"/>
      <c r="WWV76" s="28"/>
      <c r="WWW76" s="28"/>
      <c r="WWX76" s="28"/>
      <c r="WWY76" s="28"/>
      <c r="WWZ76" s="28"/>
      <c r="WXA76" s="28"/>
      <c r="WXB76" s="28"/>
      <c r="WXC76" s="28"/>
      <c r="WXD76" s="28"/>
      <c r="WXE76" s="28"/>
      <c r="WXF76" s="28"/>
      <c r="WXG76" s="28"/>
      <c r="WXH76" s="28"/>
      <c r="WXI76" s="28"/>
      <c r="WXJ76" s="28"/>
      <c r="WXK76" s="28"/>
      <c r="WXL76" s="28"/>
      <c r="WXM76" s="28"/>
      <c r="WXN76" s="28"/>
      <c r="WXO76" s="28"/>
      <c r="WXP76" s="28"/>
      <c r="WXQ76" s="28"/>
      <c r="WXR76" s="28"/>
      <c r="WXS76" s="28"/>
      <c r="WXT76" s="28"/>
      <c r="WXU76" s="28"/>
      <c r="WXV76" s="28"/>
      <c r="WXW76" s="28"/>
      <c r="WXX76" s="28"/>
      <c r="WXY76" s="28"/>
      <c r="WXZ76" s="28"/>
      <c r="WYA76" s="28"/>
      <c r="WYB76" s="28"/>
      <c r="WYC76" s="28"/>
      <c r="WYD76" s="28"/>
      <c r="WYE76" s="28"/>
      <c r="WYF76" s="28"/>
      <c r="WYG76" s="28"/>
      <c r="WYH76" s="28"/>
      <c r="WYI76" s="28"/>
      <c r="WYJ76" s="28"/>
      <c r="WYK76" s="28"/>
      <c r="WYL76" s="28"/>
      <c r="WYM76" s="28"/>
      <c r="WYN76" s="28"/>
      <c r="WYO76" s="28"/>
      <c r="WYP76" s="28"/>
      <c r="WYQ76" s="28"/>
      <c r="WYR76" s="28"/>
      <c r="WYS76" s="28"/>
      <c r="WYT76" s="28"/>
      <c r="WYU76" s="28"/>
      <c r="WYV76" s="28"/>
      <c r="WYW76" s="28"/>
      <c r="WYX76" s="28"/>
      <c r="WYY76" s="28"/>
      <c r="WYZ76" s="28"/>
      <c r="WZA76" s="28"/>
      <c r="WZB76" s="28"/>
      <c r="WZC76" s="28"/>
      <c r="WZD76" s="28"/>
      <c r="WZE76" s="28"/>
      <c r="WZF76" s="28"/>
      <c r="WZG76" s="28"/>
      <c r="WZH76" s="28"/>
      <c r="WZI76" s="28"/>
      <c r="WZJ76" s="28"/>
      <c r="WZK76" s="28"/>
      <c r="WZL76" s="28"/>
      <c r="WZM76" s="28"/>
      <c r="WZN76" s="28"/>
      <c r="WZO76" s="28"/>
      <c r="WZP76" s="28"/>
      <c r="WZQ76" s="28"/>
      <c r="WZR76" s="28"/>
      <c r="WZS76" s="28"/>
      <c r="WZT76" s="28"/>
      <c r="WZU76" s="28"/>
      <c r="WZV76" s="28"/>
      <c r="WZW76" s="28"/>
      <c r="WZX76" s="28"/>
      <c r="WZY76" s="28"/>
      <c r="WZZ76" s="28"/>
      <c r="XAA76" s="28"/>
      <c r="XAB76" s="28"/>
      <c r="XAC76" s="28"/>
      <c r="XAD76" s="28"/>
      <c r="XAE76" s="28"/>
      <c r="XAF76" s="28"/>
      <c r="XAG76" s="28"/>
      <c r="XAH76" s="28"/>
      <c r="XAI76" s="28"/>
      <c r="XAJ76" s="28"/>
      <c r="XAK76" s="28"/>
      <c r="XAL76" s="28"/>
      <c r="XAM76" s="28"/>
      <c r="XAN76" s="28"/>
      <c r="XAO76" s="28"/>
      <c r="XAP76" s="28"/>
      <c r="XAQ76" s="28"/>
      <c r="XAR76" s="28"/>
      <c r="XAS76" s="28"/>
      <c r="XAT76" s="28"/>
      <c r="XAU76" s="28"/>
      <c r="XAV76" s="28"/>
      <c r="XAW76" s="28"/>
      <c r="XAX76" s="28"/>
      <c r="XAY76" s="28"/>
      <c r="XAZ76" s="28"/>
      <c r="XBA76" s="28"/>
      <c r="XBB76" s="28"/>
      <c r="XBC76" s="28"/>
      <c r="XBD76" s="28"/>
      <c r="XBE76" s="28"/>
      <c r="XBF76" s="28"/>
      <c r="XBG76" s="28"/>
      <c r="XBH76" s="28"/>
      <c r="XBI76" s="28"/>
      <c r="XBJ76" s="28"/>
      <c r="XBK76" s="28"/>
      <c r="XBL76" s="28"/>
      <c r="XBM76" s="28"/>
      <c r="XBN76" s="28"/>
      <c r="XBO76" s="28"/>
      <c r="XBP76" s="28"/>
      <c r="XBQ76" s="28"/>
      <c r="XBR76" s="28"/>
      <c r="XBS76" s="28"/>
      <c r="XBT76" s="28"/>
      <c r="XBU76" s="28"/>
      <c r="XBV76" s="28"/>
      <c r="XBW76" s="28"/>
      <c r="XBX76" s="28"/>
      <c r="XBY76" s="28"/>
      <c r="XBZ76" s="28"/>
      <c r="XCA76" s="28"/>
      <c r="XCB76" s="28"/>
      <c r="XCC76" s="28"/>
      <c r="XCD76" s="28"/>
      <c r="XCE76" s="28"/>
      <c r="XCF76" s="28"/>
      <c r="XCG76" s="28"/>
      <c r="XCH76" s="28"/>
      <c r="XCI76" s="28"/>
      <c r="XCJ76" s="28"/>
      <c r="XCK76" s="28"/>
      <c r="XCL76" s="28"/>
      <c r="XCM76" s="28"/>
      <c r="XCN76" s="28"/>
      <c r="XCO76" s="28"/>
      <c r="XCP76" s="28"/>
      <c r="XCQ76" s="28"/>
      <c r="XCR76" s="28"/>
      <c r="XCS76" s="28"/>
      <c r="XCT76" s="28"/>
      <c r="XCU76" s="28"/>
      <c r="XCV76" s="28"/>
      <c r="XCW76" s="28"/>
      <c r="XCX76" s="28"/>
      <c r="XCY76" s="28"/>
      <c r="XCZ76" s="28"/>
      <c r="XDA76" s="28"/>
      <c r="XDB76" s="28"/>
      <c r="XDC76" s="28"/>
      <c r="XDD76" s="28"/>
      <c r="XDE76" s="28"/>
      <c r="XDF76" s="28"/>
      <c r="XDG76" s="28"/>
      <c r="XDH76" s="28"/>
      <c r="XDI76" s="28"/>
      <c r="XDJ76" s="28"/>
      <c r="XDK76" s="28"/>
      <c r="XDL76" s="28"/>
      <c r="XDM76" s="28"/>
      <c r="XDN76" s="28"/>
      <c r="XDO76" s="28"/>
      <c r="XDP76" s="28"/>
      <c r="XDQ76" s="28"/>
      <c r="XDR76" s="28"/>
      <c r="XDS76" s="28"/>
      <c r="XDT76" s="28"/>
      <c r="XDU76" s="28"/>
      <c r="XDV76" s="28"/>
      <c r="XDW76" s="28"/>
      <c r="XDX76" s="28"/>
      <c r="XDY76" s="28"/>
      <c r="XDZ76" s="28"/>
      <c r="XEA76" s="28"/>
      <c r="XEB76" s="28"/>
      <c r="XEC76" s="28"/>
      <c r="XED76" s="28"/>
      <c r="XEE76" s="28"/>
      <c r="XEF76" s="28"/>
      <c r="XEG76" s="28"/>
      <c r="XEH76" s="28"/>
      <c r="XEI76" s="28"/>
      <c r="XEJ76" s="28"/>
      <c r="XEK76" s="28"/>
      <c r="XEL76" s="28"/>
      <c r="XEM76" s="28"/>
      <c r="XEN76" s="28"/>
      <c r="XEO76" s="28"/>
      <c r="XEP76" s="28"/>
      <c r="XEQ76" s="28"/>
      <c r="XER76" s="28"/>
      <c r="XES76" s="28"/>
      <c r="XET76" s="28"/>
      <c r="XEU76" s="28"/>
      <c r="XEV76" s="28"/>
      <c r="XEW76" s="28"/>
      <c r="XEX76" s="28"/>
      <c r="XEY76" s="28"/>
      <c r="XEZ76" s="28"/>
      <c r="XFA76" s="28"/>
      <c r="XFB76" s="28"/>
      <c r="XFC76" s="28"/>
      <c r="XFD76" s="2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6"/>
  <sheetViews>
    <sheetView zoomScale="70" zoomScaleNormal="70" workbookViewId="0">
      <selection activeCell="B1" sqref="B1"/>
    </sheetView>
  </sheetViews>
  <sheetFormatPr defaultColWidth="9.140625" defaultRowHeight="15" x14ac:dyDescent="0.25"/>
  <cols>
    <col min="1" max="1" width="17.140625" style="18" customWidth="1"/>
    <col min="2" max="2" width="62" style="18" customWidth="1"/>
    <col min="3" max="3" width="18.7109375" style="18" customWidth="1"/>
    <col min="4" max="4" width="25.5703125" style="18" bestFit="1" customWidth="1"/>
    <col min="5" max="9" width="18.7109375" style="18" customWidth="1"/>
    <col min="10" max="16384" width="9.140625" style="18"/>
  </cols>
  <sheetData>
    <row r="1" spans="1:11" ht="34.5" x14ac:dyDescent="0.45">
      <c r="A1" s="179" t="s">
        <v>232</v>
      </c>
    </row>
    <row r="4" spans="1:11" x14ac:dyDescent="0.25">
      <c r="A4" s="13" t="s">
        <v>99</v>
      </c>
      <c r="B4" s="14" t="s">
        <v>690</v>
      </c>
      <c r="C4" s="16"/>
      <c r="D4" s="17"/>
      <c r="E4" s="16"/>
      <c r="F4" s="16"/>
    </row>
    <row r="5" spans="1:11" x14ac:dyDescent="0.25">
      <c r="A5" s="16"/>
      <c r="B5" s="602"/>
      <c r="C5" s="20">
        <v>2012</v>
      </c>
      <c r="D5" s="20">
        <v>2013</v>
      </c>
      <c r="E5" s="20">
        <v>2014</v>
      </c>
      <c r="F5" s="20">
        <v>2015</v>
      </c>
      <c r="G5" s="20">
        <v>2016</v>
      </c>
      <c r="H5" s="16"/>
      <c r="I5" s="16"/>
      <c r="J5" s="16"/>
      <c r="K5" s="16"/>
    </row>
    <row r="6" spans="1:11" x14ac:dyDescent="0.25">
      <c r="A6" s="302"/>
      <c r="B6" s="603" t="s">
        <v>5</v>
      </c>
      <c r="C6" s="600">
        <v>388.29059711549991</v>
      </c>
      <c r="D6" s="600" t="s">
        <v>698</v>
      </c>
      <c r="E6" s="600">
        <v>11190.066974999996</v>
      </c>
      <c r="F6" s="600" t="s">
        <v>698</v>
      </c>
      <c r="G6" s="600">
        <v>1128</v>
      </c>
      <c r="H6" s="302"/>
      <c r="I6" s="16"/>
      <c r="J6" s="16"/>
      <c r="K6" s="16"/>
    </row>
    <row r="7" spans="1:11" ht="15" customHeight="1" x14ac:dyDescent="0.25">
      <c r="A7" s="302"/>
      <c r="B7" s="602" t="s">
        <v>937</v>
      </c>
      <c r="C7" s="338">
        <v>398.48195137049993</v>
      </c>
      <c r="D7" s="338">
        <v>428.94953729999992</v>
      </c>
      <c r="E7" s="338">
        <v>440.37089999999989</v>
      </c>
      <c r="F7" s="338">
        <v>427.12499999999994</v>
      </c>
      <c r="G7" s="338">
        <v>381</v>
      </c>
      <c r="H7" s="16"/>
      <c r="I7" s="16"/>
      <c r="J7" s="16"/>
      <c r="K7" s="16"/>
    </row>
    <row r="8" spans="1:11" x14ac:dyDescent="0.25">
      <c r="A8" s="16"/>
      <c r="B8" s="598" t="s">
        <v>936</v>
      </c>
      <c r="C8" s="597"/>
      <c r="D8" s="597"/>
      <c r="E8" s="597"/>
      <c r="F8" s="597"/>
      <c r="G8" s="597"/>
      <c r="H8" s="16"/>
      <c r="I8" s="16"/>
      <c r="J8" s="16"/>
      <c r="K8" s="16"/>
    </row>
    <row r="9" spans="1:11" x14ac:dyDescent="0.25">
      <c r="A9" s="16"/>
      <c r="B9" s="595" t="s">
        <v>1063</v>
      </c>
      <c r="C9" s="784"/>
      <c r="D9" s="784"/>
      <c r="E9" s="784"/>
      <c r="F9" s="784"/>
      <c r="G9" s="784"/>
      <c r="H9" s="16"/>
      <c r="I9" s="16"/>
      <c r="J9" s="16"/>
      <c r="K9" s="16"/>
    </row>
    <row r="10" spans="1:11" x14ac:dyDescent="0.25">
      <c r="A10" s="16"/>
      <c r="B10" s="595"/>
      <c r="C10" s="595"/>
      <c r="D10" s="595"/>
      <c r="E10" s="595"/>
      <c r="F10" s="595"/>
      <c r="G10" s="595"/>
      <c r="H10" s="16"/>
      <c r="I10" s="16"/>
      <c r="J10" s="16"/>
      <c r="K10" s="16"/>
    </row>
    <row r="11" spans="1:11" x14ac:dyDescent="0.25">
      <c r="A11" s="13" t="s">
        <v>100</v>
      </c>
      <c r="B11" s="14" t="s">
        <v>691</v>
      </c>
      <c r="C11" s="15"/>
      <c r="D11" s="15"/>
      <c r="E11" s="16"/>
      <c r="F11" s="16"/>
      <c r="G11" s="595"/>
      <c r="H11" s="16"/>
      <c r="I11" s="16"/>
      <c r="J11" s="16"/>
      <c r="K11" s="16"/>
    </row>
    <row r="12" spans="1:11" x14ac:dyDescent="0.25">
      <c r="A12" s="16"/>
      <c r="B12" s="602"/>
      <c r="C12" s="20">
        <v>2012</v>
      </c>
      <c r="D12" s="20">
        <v>2013</v>
      </c>
      <c r="E12" s="20">
        <v>2014</v>
      </c>
      <c r="F12" s="20">
        <v>2015</v>
      </c>
      <c r="G12" s="20">
        <v>2016</v>
      </c>
      <c r="H12" s="16"/>
      <c r="I12" s="16"/>
      <c r="J12" s="16"/>
      <c r="K12" s="16"/>
    </row>
    <row r="13" spans="1:11" x14ac:dyDescent="0.25">
      <c r="A13" s="16"/>
      <c r="B13" s="602" t="s">
        <v>198</v>
      </c>
      <c r="C13" s="338">
        <v>333.25728413849993</v>
      </c>
      <c r="D13" s="338">
        <v>373.17595679999994</v>
      </c>
      <c r="E13" s="338">
        <v>384.81952499999989</v>
      </c>
      <c r="F13" s="338">
        <v>368.83499999999998</v>
      </c>
      <c r="G13" s="338">
        <v>335</v>
      </c>
      <c r="H13" s="16"/>
      <c r="I13" s="16"/>
      <c r="J13" s="16"/>
      <c r="K13" s="16"/>
    </row>
    <row r="14" spans="1:11" x14ac:dyDescent="0.25">
      <c r="A14" s="16"/>
      <c r="B14" s="602" t="s">
        <v>199</v>
      </c>
      <c r="C14" s="338">
        <v>11.210489680499998</v>
      </c>
      <c r="D14" s="338">
        <v>8.1125207999999986</v>
      </c>
      <c r="E14" s="338">
        <v>25.250624999999992</v>
      </c>
      <c r="F14" s="338">
        <v>38.19</v>
      </c>
      <c r="G14" s="338">
        <v>37</v>
      </c>
      <c r="H14" s="16"/>
      <c r="I14" s="16"/>
      <c r="J14" s="16"/>
      <c r="K14" s="16"/>
    </row>
    <row r="15" spans="1:11" x14ac:dyDescent="0.25">
      <c r="A15" s="16"/>
      <c r="B15" s="602" t="s">
        <v>200</v>
      </c>
      <c r="C15" s="338">
        <v>54.014177551499991</v>
      </c>
      <c r="D15" s="338">
        <v>42.590734199999993</v>
      </c>
      <c r="E15" s="338">
        <v>30.300749999999994</v>
      </c>
      <c r="F15" s="338">
        <v>20.099999999999998</v>
      </c>
      <c r="G15" s="338">
        <v>9</v>
      </c>
      <c r="H15" s="16"/>
      <c r="I15" s="16"/>
      <c r="J15" s="16"/>
      <c r="K15" s="16"/>
    </row>
    <row r="16" spans="1:11" x14ac:dyDescent="0.25">
      <c r="A16" s="16"/>
      <c r="B16" s="22" t="s">
        <v>31</v>
      </c>
      <c r="C16" s="338">
        <v>398.48195137049993</v>
      </c>
      <c r="D16" s="338">
        <v>428.94953729999992</v>
      </c>
      <c r="E16" s="338">
        <v>440.37089999999989</v>
      </c>
      <c r="F16" s="338">
        <v>427.12499999999994</v>
      </c>
      <c r="G16" s="338">
        <v>381</v>
      </c>
      <c r="H16" s="16"/>
      <c r="I16" s="16"/>
      <c r="J16" s="16"/>
      <c r="K16" s="16"/>
    </row>
    <row r="17" spans="1:11" x14ac:dyDescent="0.25">
      <c r="A17" s="16"/>
      <c r="B17" s="595" t="s">
        <v>1063</v>
      </c>
      <c r="C17" s="453"/>
      <c r="D17" s="453"/>
      <c r="E17" s="453"/>
      <c r="F17" s="453"/>
      <c r="G17" s="453"/>
      <c r="H17" s="16"/>
      <c r="I17" s="16"/>
      <c r="J17" s="16"/>
      <c r="K17" s="16"/>
    </row>
    <row r="18" spans="1:11" x14ac:dyDescent="0.25">
      <c r="A18" s="16"/>
      <c r="B18" s="595"/>
      <c r="C18" s="339"/>
      <c r="D18" s="595"/>
      <c r="E18" s="595"/>
      <c r="F18" s="595"/>
      <c r="G18" s="595"/>
      <c r="H18" s="16"/>
      <c r="I18" s="16"/>
      <c r="J18" s="16"/>
      <c r="K18" s="16"/>
    </row>
    <row r="19" spans="1:11" x14ac:dyDescent="0.25">
      <c r="A19" s="13" t="s">
        <v>101</v>
      </c>
      <c r="B19" s="14" t="s">
        <v>675</v>
      </c>
      <c r="C19" s="16"/>
      <c r="D19" s="16"/>
      <c r="E19" s="16"/>
      <c r="F19" s="16"/>
      <c r="H19" s="16"/>
      <c r="I19" s="16"/>
      <c r="J19" s="16"/>
      <c r="K19" s="16"/>
    </row>
    <row r="20" spans="1:11" x14ac:dyDescent="0.25">
      <c r="A20" s="16"/>
      <c r="B20" s="602"/>
      <c r="C20" s="20">
        <v>2012</v>
      </c>
      <c r="D20" s="20">
        <v>2013</v>
      </c>
      <c r="E20" s="20">
        <v>2014</v>
      </c>
      <c r="F20" s="20">
        <v>2015</v>
      </c>
      <c r="G20" s="20">
        <v>2016</v>
      </c>
      <c r="H20" s="16"/>
      <c r="I20" s="16"/>
      <c r="J20" s="16"/>
      <c r="K20" s="16"/>
    </row>
    <row r="21" spans="1:11" x14ac:dyDescent="0.25">
      <c r="A21" s="16"/>
      <c r="B21" s="602" t="s">
        <v>331</v>
      </c>
      <c r="C21" s="327">
        <v>0.34</v>
      </c>
      <c r="D21" s="327">
        <v>0.32</v>
      </c>
      <c r="E21" s="327">
        <v>0.33</v>
      </c>
      <c r="F21" s="327">
        <v>0.34</v>
      </c>
      <c r="G21" s="327">
        <v>0.34</v>
      </c>
      <c r="H21" s="16"/>
      <c r="I21" s="16"/>
      <c r="J21" s="16"/>
      <c r="K21" s="16"/>
    </row>
    <row r="22" spans="1:11" x14ac:dyDescent="0.25">
      <c r="A22" s="16"/>
      <c r="B22" s="602" t="s">
        <v>201</v>
      </c>
      <c r="C22" s="327">
        <v>0.5</v>
      </c>
      <c r="D22" s="327">
        <v>0.52</v>
      </c>
      <c r="E22" s="327">
        <v>0.48</v>
      </c>
      <c r="F22" s="327">
        <v>0.44</v>
      </c>
      <c r="G22" s="327">
        <v>0.4</v>
      </c>
      <c r="H22" s="16"/>
      <c r="I22" s="16"/>
      <c r="J22" s="16"/>
      <c r="K22" s="16"/>
    </row>
    <row r="23" spans="1:11" x14ac:dyDescent="0.25">
      <c r="A23" s="16"/>
      <c r="B23" s="602" t="s">
        <v>202</v>
      </c>
      <c r="C23" s="327">
        <v>0.05</v>
      </c>
      <c r="D23" s="327">
        <v>0.05</v>
      </c>
      <c r="E23" s="327">
        <v>0.05</v>
      </c>
      <c r="F23" s="327">
        <v>7.0000000000000007E-2</v>
      </c>
      <c r="G23" s="327">
        <v>0.11</v>
      </c>
      <c r="H23" s="16"/>
      <c r="I23" s="16"/>
      <c r="J23" s="16"/>
      <c r="K23" s="16"/>
    </row>
    <row r="24" spans="1:11" x14ac:dyDescent="0.25">
      <c r="A24" s="16"/>
      <c r="B24" s="602" t="s">
        <v>203</v>
      </c>
      <c r="C24" s="327">
        <v>0.06</v>
      </c>
      <c r="D24" s="327">
        <v>0.06</v>
      </c>
      <c r="E24" s="327">
        <v>0.08</v>
      </c>
      <c r="F24" s="327">
        <v>0.08</v>
      </c>
      <c r="G24" s="327">
        <v>7.0000000000000007E-2</v>
      </c>
      <c r="H24" s="16"/>
      <c r="I24" s="16"/>
      <c r="J24" s="16"/>
      <c r="K24" s="16"/>
    </row>
    <row r="25" spans="1:11" x14ac:dyDescent="0.25">
      <c r="A25" s="16"/>
      <c r="B25" s="602" t="s">
        <v>204</v>
      </c>
      <c r="C25" s="327">
        <v>0.05</v>
      </c>
      <c r="D25" s="327">
        <v>0.05</v>
      </c>
      <c r="E25" s="327">
        <v>0.06</v>
      </c>
      <c r="F25" s="327">
        <v>7.0000000000000007E-2</v>
      </c>
      <c r="G25" s="327">
        <v>7.0000000000000007E-2</v>
      </c>
      <c r="H25" s="16"/>
      <c r="I25" s="16"/>
      <c r="J25" s="16"/>
      <c r="K25" s="16"/>
    </row>
    <row r="26" spans="1:11" x14ac:dyDescent="0.25">
      <c r="A26" s="16"/>
      <c r="B26" s="22" t="s">
        <v>31</v>
      </c>
      <c r="C26" s="327">
        <v>1</v>
      </c>
      <c r="D26" s="327">
        <v>1</v>
      </c>
      <c r="E26" s="327">
        <v>1</v>
      </c>
      <c r="F26" s="327">
        <v>1</v>
      </c>
      <c r="G26" s="327">
        <v>1</v>
      </c>
      <c r="H26" s="16"/>
      <c r="I26" s="16"/>
      <c r="J26" s="16"/>
      <c r="K26" s="16"/>
    </row>
    <row r="27" spans="1:11" x14ac:dyDescent="0.25">
      <c r="A27" s="16"/>
      <c r="B27" s="595" t="s">
        <v>1063</v>
      </c>
      <c r="C27" s="501"/>
      <c r="D27" s="501"/>
      <c r="E27" s="501"/>
      <c r="F27" s="501"/>
      <c r="G27" s="501"/>
      <c r="H27" s="16"/>
      <c r="I27" s="16"/>
      <c r="J27" s="16"/>
      <c r="K27" s="16"/>
    </row>
    <row r="28" spans="1:11" x14ac:dyDescent="0.25">
      <c r="A28" s="16"/>
      <c r="B28" s="13"/>
      <c r="C28" s="501"/>
      <c r="D28" s="501"/>
      <c r="E28" s="501"/>
      <c r="F28" s="501"/>
      <c r="G28" s="501"/>
      <c r="H28" s="16"/>
      <c r="I28" s="16"/>
      <c r="J28" s="16"/>
      <c r="K28" s="16"/>
    </row>
    <row r="29" spans="1:11" x14ac:dyDescent="0.25">
      <c r="A29" s="337" t="s">
        <v>938</v>
      </c>
      <c r="B29" s="32" t="s">
        <v>692</v>
      </c>
      <c r="C29" s="31"/>
      <c r="D29" s="31"/>
      <c r="E29" s="31"/>
      <c r="F29" s="31"/>
      <c r="G29" s="31"/>
      <c r="H29" s="16"/>
      <c r="I29" s="16"/>
      <c r="J29" s="16"/>
      <c r="K29" s="16"/>
    </row>
    <row r="30" spans="1:11" x14ac:dyDescent="0.25">
      <c r="B30" s="33"/>
      <c r="C30" s="33">
        <v>2012</v>
      </c>
      <c r="D30" s="33">
        <v>2013</v>
      </c>
      <c r="E30" s="33">
        <v>2014</v>
      </c>
      <c r="F30" s="33">
        <v>2015</v>
      </c>
      <c r="G30" s="33">
        <v>2016</v>
      </c>
      <c r="H30" s="16"/>
      <c r="I30" s="16"/>
      <c r="J30" s="16"/>
      <c r="K30" s="16"/>
    </row>
    <row r="31" spans="1:11" x14ac:dyDescent="0.25">
      <c r="A31" s="30"/>
      <c r="B31" s="34" t="s">
        <v>9</v>
      </c>
      <c r="C31" s="36">
        <v>28.433878371449993</v>
      </c>
      <c r="D31" s="36">
        <v>0</v>
      </c>
      <c r="E31" s="36">
        <v>58.27844249999999</v>
      </c>
      <c r="F31" s="36">
        <v>0</v>
      </c>
      <c r="G31" s="36">
        <v>29.8</v>
      </c>
      <c r="H31" s="16"/>
      <c r="I31" s="16"/>
      <c r="J31" s="16"/>
      <c r="K31" s="16"/>
    </row>
    <row r="32" spans="1:11" x14ac:dyDescent="0.25">
      <c r="A32" s="16"/>
      <c r="B32" s="23" t="s">
        <v>1073</v>
      </c>
      <c r="C32" s="21"/>
      <c r="D32" s="21"/>
      <c r="E32" s="21"/>
      <c r="F32" s="21"/>
      <c r="G32" s="21"/>
      <c r="H32" s="16"/>
      <c r="I32" s="16"/>
      <c r="J32" s="16"/>
      <c r="K32" s="16"/>
    </row>
    <row r="33" spans="1:11" x14ac:dyDescent="0.25">
      <c r="A33" s="16"/>
      <c r="B33" s="595" t="s">
        <v>1063</v>
      </c>
      <c r="C33" s="21"/>
      <c r="D33" s="21"/>
      <c r="E33" s="21"/>
      <c r="F33" s="21"/>
      <c r="G33" s="21"/>
      <c r="H33" s="16"/>
      <c r="I33" s="16"/>
      <c r="J33" s="16"/>
      <c r="K33" s="16"/>
    </row>
    <row r="34" spans="1:11" x14ac:dyDescent="0.25">
      <c r="A34" s="16"/>
      <c r="B34" s="16"/>
      <c r="C34" s="21"/>
      <c r="D34" s="723"/>
      <c r="E34" s="21"/>
      <c r="F34" s="21"/>
      <c r="G34" s="21"/>
      <c r="H34" s="16"/>
      <c r="I34" s="16"/>
      <c r="J34" s="16"/>
      <c r="K34" s="16"/>
    </row>
    <row r="35" spans="1:11" x14ac:dyDescent="0.25">
      <c r="A35" s="13" t="s">
        <v>939</v>
      </c>
      <c r="B35" s="14" t="s">
        <v>678</v>
      </c>
      <c r="C35" s="23"/>
      <c r="D35" s="23"/>
      <c r="E35" s="23"/>
      <c r="F35" s="23"/>
      <c r="G35" s="23"/>
      <c r="H35" s="16"/>
      <c r="I35" s="16"/>
      <c r="J35" s="16"/>
      <c r="K35" s="16"/>
    </row>
    <row r="36" spans="1:11" x14ac:dyDescent="0.25">
      <c r="A36" s="16"/>
      <c r="B36" s="602"/>
      <c r="C36" s="20">
        <v>2012</v>
      </c>
      <c r="D36" s="20">
        <v>2013</v>
      </c>
      <c r="E36" s="20">
        <v>2014</v>
      </c>
      <c r="F36" s="20">
        <v>2015</v>
      </c>
      <c r="G36" s="20">
        <v>2016</v>
      </c>
      <c r="H36" s="16"/>
      <c r="I36" s="16"/>
      <c r="J36" s="16"/>
      <c r="K36" s="16"/>
    </row>
    <row r="37" spans="1:11" x14ac:dyDescent="0.25">
      <c r="A37" s="16"/>
      <c r="B37" s="602" t="s">
        <v>208</v>
      </c>
      <c r="C37" s="602">
        <v>57</v>
      </c>
      <c r="D37" s="602">
        <v>51</v>
      </c>
      <c r="E37" s="602">
        <v>48</v>
      </c>
      <c r="F37" s="602">
        <v>54</v>
      </c>
      <c r="G37" s="602">
        <v>48</v>
      </c>
      <c r="H37" s="16"/>
      <c r="I37" s="16"/>
      <c r="J37" s="16"/>
      <c r="K37" s="16"/>
    </row>
    <row r="38" spans="1:11" x14ac:dyDescent="0.25">
      <c r="A38" s="16"/>
      <c r="B38" s="602" t="s">
        <v>209</v>
      </c>
      <c r="C38" s="602">
        <v>7</v>
      </c>
      <c r="D38" s="602">
        <v>8</v>
      </c>
      <c r="E38" s="602">
        <v>9</v>
      </c>
      <c r="F38" s="602">
        <v>12</v>
      </c>
      <c r="G38" s="602">
        <v>11</v>
      </c>
      <c r="H38" s="16"/>
      <c r="I38" s="16"/>
      <c r="J38" s="16"/>
      <c r="K38" s="16"/>
    </row>
    <row r="39" spans="1:11" x14ac:dyDescent="0.25">
      <c r="A39" s="16"/>
      <c r="B39" s="595" t="s">
        <v>1063</v>
      </c>
      <c r="C39" s="16"/>
      <c r="D39" s="16"/>
      <c r="E39" s="16"/>
      <c r="F39" s="16"/>
      <c r="G39" s="16"/>
      <c r="H39" s="16"/>
      <c r="I39" s="16"/>
      <c r="J39" s="16"/>
      <c r="K39" s="16"/>
    </row>
    <row r="40" spans="1:11" x14ac:dyDescent="0.25">
      <c r="A40" s="16"/>
      <c r="B40" s="16"/>
      <c r="C40" s="16"/>
      <c r="D40" s="16"/>
      <c r="E40" s="16"/>
      <c r="F40" s="16"/>
      <c r="G40" s="16"/>
      <c r="H40" s="16"/>
      <c r="I40" s="16"/>
      <c r="J40" s="16"/>
      <c r="K40" s="16"/>
    </row>
    <row r="41" spans="1:11" x14ac:dyDescent="0.25">
      <c r="A41" s="13" t="s">
        <v>1053</v>
      </c>
      <c r="B41" s="727" t="s">
        <v>1054</v>
      </c>
      <c r="C41" s="16"/>
      <c r="D41" s="16"/>
      <c r="E41" s="16"/>
      <c r="F41" s="16"/>
      <c r="G41" s="16"/>
      <c r="H41" s="16"/>
      <c r="I41" s="16"/>
      <c r="J41" s="16"/>
      <c r="K41" s="16"/>
    </row>
    <row r="42" spans="1:11" x14ac:dyDescent="0.25">
      <c r="A42" s="16"/>
      <c r="B42" s="724" t="s">
        <v>1055</v>
      </c>
      <c r="C42" s="22" t="s">
        <v>1056</v>
      </c>
      <c r="D42" s="22" t="s">
        <v>930</v>
      </c>
      <c r="E42" s="16"/>
      <c r="F42" s="16"/>
      <c r="G42" s="16"/>
      <c r="H42" s="16"/>
      <c r="I42" s="16"/>
      <c r="J42" s="16"/>
      <c r="K42" s="16"/>
    </row>
    <row r="43" spans="1:11" x14ac:dyDescent="0.25">
      <c r="A43" s="16"/>
      <c r="B43" s="728" t="s">
        <v>38</v>
      </c>
      <c r="C43" s="327">
        <v>0.25</v>
      </c>
      <c r="D43" s="327">
        <v>0.24</v>
      </c>
      <c r="E43" s="16"/>
      <c r="F43" s="16"/>
      <c r="G43" s="16"/>
      <c r="H43" s="16"/>
      <c r="I43" s="16"/>
      <c r="J43" s="16"/>
      <c r="K43" s="16"/>
    </row>
    <row r="44" spans="1:11" x14ac:dyDescent="0.25">
      <c r="A44" s="16"/>
      <c r="B44" s="728" t="s">
        <v>39</v>
      </c>
      <c r="C44" s="327">
        <v>0.14199999999999999</v>
      </c>
      <c r="D44" s="327">
        <v>0.15</v>
      </c>
      <c r="E44" s="16"/>
      <c r="F44" s="16"/>
      <c r="G44" s="16"/>
      <c r="H44" s="16"/>
      <c r="I44" s="16"/>
      <c r="J44" s="16"/>
      <c r="K44" s="16"/>
    </row>
    <row r="45" spans="1:11" x14ac:dyDescent="0.25">
      <c r="A45" s="16"/>
      <c r="B45" s="783" t="s">
        <v>1074</v>
      </c>
      <c r="C45" s="501"/>
      <c r="D45" s="501"/>
      <c r="E45" s="16"/>
      <c r="F45" s="16"/>
      <c r="G45" s="16"/>
      <c r="H45" s="16"/>
      <c r="I45" s="16"/>
      <c r="J45" s="16"/>
      <c r="K45" s="16"/>
    </row>
    <row r="46" spans="1:11" x14ac:dyDescent="0.25">
      <c r="A46" s="16"/>
      <c r="B46" s="595" t="s">
        <v>1063</v>
      </c>
      <c r="C46" s="21"/>
      <c r="D46" s="21"/>
      <c r="E46" s="21"/>
      <c r="F46" s="21"/>
      <c r="G46" s="21"/>
      <c r="H46" s="16"/>
      <c r="I46" s="16"/>
      <c r="J46" s="16"/>
      <c r="K46" s="16"/>
    </row>
    <row r="47" spans="1:11" x14ac:dyDescent="0.25">
      <c r="A47" s="16"/>
      <c r="B47" s="595"/>
      <c r="C47" s="21"/>
      <c r="D47" s="21"/>
      <c r="E47" s="21"/>
      <c r="F47" s="21"/>
      <c r="G47" s="21"/>
      <c r="H47" s="16"/>
      <c r="I47" s="16"/>
      <c r="J47" s="16"/>
      <c r="K47" s="16"/>
    </row>
    <row r="48" spans="1:11" x14ac:dyDescent="0.25">
      <c r="A48" s="14" t="s">
        <v>225</v>
      </c>
      <c r="B48" s="32" t="s">
        <v>671</v>
      </c>
      <c r="C48" s="32"/>
      <c r="D48" s="32"/>
      <c r="E48" s="32"/>
      <c r="F48" s="32"/>
      <c r="G48" s="32"/>
      <c r="H48" s="16"/>
      <c r="I48" s="16"/>
      <c r="J48" s="16"/>
      <c r="K48" s="16"/>
    </row>
    <row r="49" spans="1:11" x14ac:dyDescent="0.25">
      <c r="A49" s="16"/>
      <c r="B49" s="35"/>
      <c r="C49" s="33">
        <v>2012</v>
      </c>
      <c r="D49" s="33">
        <v>2013</v>
      </c>
      <c r="E49" s="33">
        <v>2014</v>
      </c>
      <c r="F49" s="33">
        <v>2015</v>
      </c>
      <c r="G49" s="33">
        <v>2016</v>
      </c>
      <c r="H49" s="16"/>
      <c r="I49" s="16"/>
      <c r="J49" s="16"/>
      <c r="K49" s="16"/>
    </row>
    <row r="50" spans="1:11" x14ac:dyDescent="0.25">
      <c r="A50" s="16"/>
      <c r="B50" s="34" t="s">
        <v>661</v>
      </c>
      <c r="C50" s="34">
        <v>14</v>
      </c>
      <c r="D50" s="34">
        <v>0</v>
      </c>
      <c r="E50" s="34">
        <v>186</v>
      </c>
      <c r="F50" s="34">
        <v>0</v>
      </c>
      <c r="G50" s="34">
        <v>39</v>
      </c>
      <c r="H50" s="16"/>
      <c r="I50" s="16"/>
      <c r="J50" s="16"/>
      <c r="K50" s="16"/>
    </row>
    <row r="51" spans="1:11" x14ac:dyDescent="0.25">
      <c r="A51" s="16"/>
      <c r="B51" s="34" t="s">
        <v>94</v>
      </c>
      <c r="C51" s="34">
        <v>6</v>
      </c>
      <c r="D51" s="34">
        <v>0</v>
      </c>
      <c r="E51" s="34">
        <v>12</v>
      </c>
      <c r="F51" s="34">
        <v>0</v>
      </c>
      <c r="G51" s="34">
        <v>6</v>
      </c>
      <c r="H51" s="16"/>
      <c r="I51" s="16"/>
      <c r="J51" s="16"/>
      <c r="K51" s="16"/>
    </row>
    <row r="52" spans="1:11" x14ac:dyDescent="0.25">
      <c r="A52" s="16"/>
      <c r="B52" s="16" t="s">
        <v>860</v>
      </c>
      <c r="C52" s="31"/>
      <c r="D52" s="31"/>
      <c r="E52" s="31"/>
      <c r="F52" s="31"/>
      <c r="G52" s="31"/>
      <c r="H52" s="16"/>
      <c r="I52" s="16"/>
      <c r="J52" s="16"/>
      <c r="K52" s="16"/>
    </row>
    <row r="53" spans="1:11" x14ac:dyDescent="0.25">
      <c r="H53" s="16"/>
      <c r="I53" s="16"/>
      <c r="J53" s="16"/>
      <c r="K53" s="16"/>
    </row>
    <row r="54" spans="1:11" x14ac:dyDescent="0.25">
      <c r="A54" s="13" t="s">
        <v>226</v>
      </c>
      <c r="B54" s="14" t="s">
        <v>674</v>
      </c>
      <c r="C54" s="15"/>
      <c r="D54" s="15"/>
      <c r="E54" s="16"/>
      <c r="F54" s="16"/>
      <c r="G54" s="595"/>
      <c r="H54" s="16"/>
      <c r="I54" s="16"/>
      <c r="J54" s="16"/>
      <c r="K54" s="16"/>
    </row>
    <row r="55" spans="1:11" x14ac:dyDescent="0.25">
      <c r="A55" s="16"/>
      <c r="B55" s="602"/>
      <c r="C55" s="20">
        <v>2012</v>
      </c>
      <c r="D55" s="20">
        <v>2013</v>
      </c>
      <c r="E55" s="20">
        <v>2014</v>
      </c>
      <c r="F55" s="20">
        <v>2015</v>
      </c>
      <c r="G55" s="20">
        <v>2016</v>
      </c>
      <c r="H55" s="16"/>
      <c r="I55" s="16"/>
      <c r="J55" s="16"/>
      <c r="K55" s="16"/>
    </row>
    <row r="56" spans="1:11" x14ac:dyDescent="0.25">
      <c r="A56" s="16"/>
      <c r="B56" s="602" t="s">
        <v>198</v>
      </c>
      <c r="C56" s="602">
        <v>55</v>
      </c>
      <c r="D56" s="602">
        <v>46</v>
      </c>
      <c r="E56" s="602">
        <v>59</v>
      </c>
      <c r="F56" s="602">
        <v>57</v>
      </c>
      <c r="G56" s="602">
        <v>46</v>
      </c>
      <c r="H56" s="16"/>
      <c r="I56" s="16"/>
      <c r="J56" s="16"/>
      <c r="K56" s="16"/>
    </row>
    <row r="57" spans="1:11" x14ac:dyDescent="0.25">
      <c r="A57" s="16"/>
      <c r="B57" s="602" t="s">
        <v>199</v>
      </c>
      <c r="C57" s="602">
        <v>6</v>
      </c>
      <c r="D57" s="602">
        <v>10</v>
      </c>
      <c r="E57" s="602">
        <v>6</v>
      </c>
      <c r="F57" s="602">
        <v>6</v>
      </c>
      <c r="G57" s="602">
        <v>9</v>
      </c>
      <c r="H57" s="21"/>
      <c r="I57" s="16"/>
      <c r="J57" s="16"/>
      <c r="K57" s="16"/>
    </row>
    <row r="58" spans="1:11" x14ac:dyDescent="0.25">
      <c r="A58" s="16"/>
      <c r="B58" s="602" t="s">
        <v>200</v>
      </c>
      <c r="C58" s="602">
        <v>16</v>
      </c>
      <c r="D58" s="602">
        <v>11</v>
      </c>
      <c r="E58" s="602">
        <v>10</v>
      </c>
      <c r="F58" s="602">
        <v>9</v>
      </c>
      <c r="G58" s="602">
        <v>4</v>
      </c>
      <c r="H58" s="16"/>
      <c r="I58" s="16"/>
      <c r="J58" s="16"/>
      <c r="K58" s="16"/>
    </row>
    <row r="59" spans="1:11" x14ac:dyDescent="0.25">
      <c r="A59" s="16"/>
      <c r="B59" s="22" t="s">
        <v>31</v>
      </c>
      <c r="C59" s="22">
        <v>77</v>
      </c>
      <c r="D59" s="22">
        <v>67</v>
      </c>
      <c r="E59" s="22">
        <v>75</v>
      </c>
      <c r="F59" s="22">
        <v>72</v>
      </c>
      <c r="G59" s="22">
        <v>59</v>
      </c>
      <c r="I59" s="16"/>
      <c r="J59" s="16"/>
      <c r="K59" s="16"/>
    </row>
    <row r="60" spans="1:11" x14ac:dyDescent="0.25">
      <c r="A60" s="17"/>
      <c r="B60" s="23" t="s">
        <v>867</v>
      </c>
      <c r="C60" s="21"/>
      <c r="D60" s="21"/>
      <c r="E60" s="21"/>
      <c r="F60" s="21"/>
      <c r="H60" s="16"/>
      <c r="I60" s="21"/>
      <c r="J60" s="16"/>
      <c r="K60" s="16"/>
    </row>
    <row r="61" spans="1:11" x14ac:dyDescent="0.25">
      <c r="A61" s="13" t="s">
        <v>227</v>
      </c>
      <c r="B61" s="14" t="s">
        <v>675</v>
      </c>
      <c r="C61" s="16"/>
      <c r="D61" s="16"/>
      <c r="E61" s="16"/>
      <c r="F61" s="16"/>
      <c r="H61" s="16"/>
      <c r="I61" s="23"/>
      <c r="J61" s="16"/>
      <c r="K61" s="16"/>
    </row>
    <row r="62" spans="1:11" x14ac:dyDescent="0.25">
      <c r="A62" s="16"/>
      <c r="B62" s="602"/>
      <c r="C62" s="20">
        <v>2012</v>
      </c>
      <c r="D62" s="20">
        <v>2013</v>
      </c>
      <c r="E62" s="20">
        <v>2014</v>
      </c>
      <c r="F62" s="20">
        <v>2015</v>
      </c>
      <c r="G62" s="20">
        <v>2016</v>
      </c>
      <c r="H62" s="16"/>
      <c r="I62" s="16"/>
      <c r="J62" s="16"/>
      <c r="K62" s="16"/>
    </row>
    <row r="63" spans="1:11" x14ac:dyDescent="0.25">
      <c r="A63" s="16"/>
      <c r="B63" s="602" t="s">
        <v>331</v>
      </c>
      <c r="C63" s="327">
        <v>0.34</v>
      </c>
      <c r="D63" s="327">
        <v>0.32</v>
      </c>
      <c r="E63" s="327">
        <v>0.33</v>
      </c>
      <c r="F63" s="327">
        <v>0.34</v>
      </c>
      <c r="G63" s="327">
        <v>0.34</v>
      </c>
      <c r="H63" s="16"/>
      <c r="I63" s="16"/>
      <c r="J63" s="16"/>
      <c r="K63" s="16"/>
    </row>
    <row r="64" spans="1:11" x14ac:dyDescent="0.25">
      <c r="A64" s="16"/>
      <c r="B64" s="602" t="s">
        <v>201</v>
      </c>
      <c r="C64" s="327">
        <v>0.5</v>
      </c>
      <c r="D64" s="327">
        <v>0.52</v>
      </c>
      <c r="E64" s="327">
        <v>0.48</v>
      </c>
      <c r="F64" s="327">
        <v>0.44</v>
      </c>
      <c r="G64" s="327">
        <v>0.4</v>
      </c>
      <c r="H64" s="16"/>
      <c r="I64" s="16"/>
      <c r="J64" s="16"/>
      <c r="K64" s="16"/>
    </row>
    <row r="65" spans="1:11" x14ac:dyDescent="0.25">
      <c r="A65" s="16"/>
      <c r="B65" s="602" t="s">
        <v>202</v>
      </c>
      <c r="C65" s="327">
        <v>0.05</v>
      </c>
      <c r="D65" s="327">
        <v>0.05</v>
      </c>
      <c r="E65" s="327">
        <v>0.05</v>
      </c>
      <c r="F65" s="327">
        <v>7.0000000000000007E-2</v>
      </c>
      <c r="G65" s="327">
        <v>0.11</v>
      </c>
      <c r="H65" s="16"/>
      <c r="I65" s="16"/>
    </row>
    <row r="66" spans="1:11" x14ac:dyDescent="0.25">
      <c r="A66" s="16"/>
      <c r="B66" s="602" t="s">
        <v>203</v>
      </c>
      <c r="C66" s="327">
        <v>0.06</v>
      </c>
      <c r="D66" s="327">
        <v>0.06</v>
      </c>
      <c r="E66" s="327">
        <v>0.08</v>
      </c>
      <c r="F66" s="327">
        <v>0.08</v>
      </c>
      <c r="G66" s="327">
        <v>7.0000000000000007E-2</v>
      </c>
      <c r="H66" s="16"/>
      <c r="I66" s="16"/>
    </row>
    <row r="67" spans="1:11" x14ac:dyDescent="0.25">
      <c r="A67" s="16"/>
      <c r="B67" s="602" t="s">
        <v>204</v>
      </c>
      <c r="C67" s="327">
        <v>0.05</v>
      </c>
      <c r="D67" s="327">
        <v>0.05</v>
      </c>
      <c r="E67" s="327">
        <v>0.06</v>
      </c>
      <c r="F67" s="327">
        <v>7.0000000000000007E-2</v>
      </c>
      <c r="G67" s="327">
        <v>7.0000000000000007E-2</v>
      </c>
      <c r="H67" s="16"/>
      <c r="I67" s="16"/>
      <c r="J67" s="16"/>
      <c r="K67" s="16"/>
    </row>
    <row r="68" spans="1:11" x14ac:dyDescent="0.25">
      <c r="A68" s="16"/>
      <c r="B68" s="22" t="s">
        <v>31</v>
      </c>
      <c r="C68" s="327">
        <v>1</v>
      </c>
      <c r="D68" s="327">
        <v>1</v>
      </c>
      <c r="E68" s="327">
        <v>1</v>
      </c>
      <c r="F68" s="327">
        <v>1</v>
      </c>
      <c r="G68" s="327">
        <v>1</v>
      </c>
      <c r="H68" s="16"/>
      <c r="I68" s="16"/>
      <c r="J68" s="16"/>
      <c r="K68" s="16"/>
    </row>
    <row r="69" spans="1:11" x14ac:dyDescent="0.25">
      <c r="A69" s="17"/>
      <c r="B69" s="13"/>
      <c r="C69" s="13"/>
      <c r="D69" s="13"/>
      <c r="E69" s="13"/>
      <c r="F69" s="13"/>
      <c r="H69" s="16"/>
      <c r="I69" s="21"/>
      <c r="J69" s="16"/>
      <c r="K69" s="16"/>
    </row>
    <row r="70" spans="1:11" x14ac:dyDescent="0.25">
      <c r="A70" s="13" t="s">
        <v>228</v>
      </c>
      <c r="B70" s="14" t="s">
        <v>676</v>
      </c>
      <c r="C70" s="16"/>
      <c r="D70" s="16"/>
      <c r="E70" s="16"/>
      <c r="F70" s="16"/>
      <c r="H70" s="16"/>
      <c r="I70" s="23"/>
      <c r="J70" s="16"/>
      <c r="K70" s="16"/>
    </row>
    <row r="71" spans="1:11" x14ac:dyDescent="0.25">
      <c r="A71" s="16"/>
      <c r="B71" s="602"/>
      <c r="C71" s="20">
        <v>2012</v>
      </c>
      <c r="D71" s="20">
        <v>2013</v>
      </c>
      <c r="E71" s="20">
        <v>2014</v>
      </c>
      <c r="F71" s="20">
        <v>2015</v>
      </c>
      <c r="G71" s="20">
        <v>2016</v>
      </c>
      <c r="H71" s="16"/>
      <c r="I71" s="16"/>
      <c r="J71" s="16"/>
      <c r="K71" s="16"/>
    </row>
    <row r="72" spans="1:11" x14ac:dyDescent="0.25">
      <c r="A72" s="16"/>
      <c r="B72" s="602" t="s">
        <v>331</v>
      </c>
      <c r="C72" s="327">
        <v>0.36363636363636365</v>
      </c>
      <c r="D72" s="327">
        <v>0.29850746268656714</v>
      </c>
      <c r="E72" s="327">
        <v>0.32</v>
      </c>
      <c r="F72" s="327">
        <v>0.30555555555555558</v>
      </c>
      <c r="G72" s="327">
        <v>0.28813559322033899</v>
      </c>
      <c r="H72" s="16"/>
      <c r="I72" s="16"/>
      <c r="J72" s="16"/>
      <c r="K72" s="16"/>
    </row>
    <row r="73" spans="1:11" x14ac:dyDescent="0.25">
      <c r="A73" s="16"/>
      <c r="B73" s="602" t="s">
        <v>201</v>
      </c>
      <c r="C73" s="327">
        <v>0.42857142857142855</v>
      </c>
      <c r="D73" s="327">
        <v>0.46268656716417911</v>
      </c>
      <c r="E73" s="327">
        <v>0.44</v>
      </c>
      <c r="F73" s="327">
        <v>0.44444444444444442</v>
      </c>
      <c r="G73" s="327">
        <v>0.42372881355932202</v>
      </c>
      <c r="H73" s="16"/>
      <c r="I73" s="16"/>
      <c r="J73" s="16"/>
      <c r="K73" s="16"/>
    </row>
    <row r="74" spans="1:11" x14ac:dyDescent="0.25">
      <c r="A74" s="16"/>
      <c r="B74" s="602" t="s">
        <v>202</v>
      </c>
      <c r="C74" s="327">
        <v>6.4935064935064929E-2</v>
      </c>
      <c r="D74" s="327">
        <v>7.4626865671641784E-2</v>
      </c>
      <c r="E74" s="327">
        <v>9.3333333333333338E-2</v>
      </c>
      <c r="F74" s="327">
        <v>9.7222222222222224E-2</v>
      </c>
      <c r="G74" s="327">
        <v>0.10169491525423729</v>
      </c>
      <c r="H74" s="16"/>
      <c r="I74" s="16"/>
    </row>
    <row r="75" spans="1:11" x14ac:dyDescent="0.25">
      <c r="A75" s="16"/>
      <c r="B75" s="602" t="s">
        <v>203</v>
      </c>
      <c r="C75" s="327">
        <v>7.792207792207792E-2</v>
      </c>
      <c r="D75" s="327">
        <v>7.4626865671641784E-2</v>
      </c>
      <c r="E75" s="327">
        <v>6.6666666666666666E-2</v>
      </c>
      <c r="F75" s="327">
        <v>6.9444444444444448E-2</v>
      </c>
      <c r="G75" s="327">
        <v>6.7796610169491525E-2</v>
      </c>
      <c r="H75" s="21"/>
      <c r="I75" s="16"/>
    </row>
    <row r="76" spans="1:11" x14ac:dyDescent="0.25">
      <c r="A76" s="16"/>
      <c r="B76" s="602" t="s">
        <v>204</v>
      </c>
      <c r="C76" s="327">
        <v>6.4935064935064929E-2</v>
      </c>
      <c r="D76" s="327">
        <v>8.9552238805970144E-2</v>
      </c>
      <c r="E76" s="327">
        <v>0.08</v>
      </c>
      <c r="F76" s="327">
        <v>6.9444444444444448E-2</v>
      </c>
      <c r="G76" s="327">
        <v>0.11864406779661017</v>
      </c>
      <c r="H76" s="23"/>
      <c r="I76" s="16"/>
    </row>
    <row r="77" spans="1:11" x14ac:dyDescent="0.25">
      <c r="A77" s="16"/>
      <c r="B77" s="340" t="s">
        <v>31</v>
      </c>
      <c r="C77" s="340">
        <v>1</v>
      </c>
      <c r="D77" s="340">
        <v>1</v>
      </c>
      <c r="E77" s="340">
        <v>1</v>
      </c>
      <c r="F77" s="340">
        <v>1</v>
      </c>
      <c r="G77" s="340">
        <v>1</v>
      </c>
      <c r="H77" s="333"/>
      <c r="I77" s="16"/>
    </row>
    <row r="78" spans="1:11" x14ac:dyDescent="0.25">
      <c r="A78" s="16"/>
      <c r="B78" s="13"/>
      <c r="C78" s="13"/>
      <c r="D78" s="13"/>
      <c r="E78" s="13"/>
      <c r="F78" s="13"/>
      <c r="H78" s="16"/>
      <c r="I78" s="16"/>
    </row>
    <row r="79" spans="1:11" x14ac:dyDescent="0.25">
      <c r="A79" s="13" t="s">
        <v>229</v>
      </c>
      <c r="B79" s="14" t="s">
        <v>662</v>
      </c>
      <c r="C79" s="16"/>
      <c r="D79" s="16"/>
      <c r="E79" s="16"/>
      <c r="F79" s="16"/>
      <c r="H79" s="16"/>
      <c r="I79" s="16"/>
    </row>
    <row r="80" spans="1:11" ht="30" x14ac:dyDescent="0.25">
      <c r="A80" s="16"/>
      <c r="B80" s="602"/>
      <c r="C80" s="268" t="s">
        <v>198</v>
      </c>
      <c r="D80" s="268" t="s">
        <v>199</v>
      </c>
      <c r="E80" s="268" t="s">
        <v>200</v>
      </c>
      <c r="F80" s="16"/>
      <c r="G80" s="13"/>
      <c r="H80" s="16"/>
      <c r="I80" s="16"/>
      <c r="J80" s="16"/>
      <c r="K80" s="16"/>
    </row>
    <row r="81" spans="1:11" x14ac:dyDescent="0.25">
      <c r="A81" s="16"/>
      <c r="B81" s="602" t="s">
        <v>331</v>
      </c>
      <c r="C81" s="327">
        <v>0.37</v>
      </c>
      <c r="D81" s="327">
        <v>0.14000000000000001</v>
      </c>
      <c r="E81" s="327">
        <v>0</v>
      </c>
      <c r="F81" s="16"/>
      <c r="G81" s="13"/>
      <c r="H81" s="16"/>
      <c r="I81" s="16"/>
      <c r="J81" s="16"/>
      <c r="K81" s="16"/>
    </row>
    <row r="82" spans="1:11" x14ac:dyDescent="0.25">
      <c r="A82" s="16"/>
      <c r="B82" s="602" t="s">
        <v>201</v>
      </c>
      <c r="C82" s="327">
        <v>0.37</v>
      </c>
      <c r="D82" s="327">
        <v>0.59</v>
      </c>
      <c r="E82" s="327">
        <v>0.83</v>
      </c>
      <c r="F82" s="16"/>
      <c r="G82" s="16"/>
      <c r="H82" s="16"/>
      <c r="I82" s="16"/>
      <c r="J82" s="16"/>
      <c r="K82" s="16"/>
    </row>
    <row r="83" spans="1:11" x14ac:dyDescent="0.25">
      <c r="A83" s="16"/>
      <c r="B83" s="602" t="s">
        <v>202</v>
      </c>
      <c r="C83" s="327">
        <v>0.12</v>
      </c>
      <c r="D83" s="327">
        <v>0</v>
      </c>
      <c r="E83" s="327">
        <v>0.17</v>
      </c>
      <c r="F83" s="16"/>
      <c r="G83" s="16"/>
      <c r="H83" s="16"/>
      <c r="I83" s="16"/>
      <c r="J83" s="16"/>
      <c r="K83" s="16"/>
    </row>
    <row r="84" spans="1:11" x14ac:dyDescent="0.25">
      <c r="A84" s="16"/>
      <c r="B84" s="602" t="s">
        <v>203</v>
      </c>
      <c r="C84" s="327">
        <v>0.08</v>
      </c>
      <c r="D84" s="327">
        <v>0.02</v>
      </c>
      <c r="E84" s="327">
        <v>0</v>
      </c>
      <c r="F84" s="16"/>
      <c r="G84" s="16"/>
      <c r="H84" s="16"/>
      <c r="I84" s="16"/>
      <c r="J84" s="16"/>
      <c r="K84" s="16"/>
    </row>
    <row r="85" spans="1:11" x14ac:dyDescent="0.25">
      <c r="A85" s="16"/>
      <c r="B85" s="602" t="s">
        <v>204</v>
      </c>
      <c r="C85" s="327">
        <v>0.06</v>
      </c>
      <c r="D85" s="327">
        <v>0.25</v>
      </c>
      <c r="E85" s="327">
        <v>0</v>
      </c>
      <c r="F85" s="16"/>
      <c r="G85" s="16"/>
      <c r="H85" s="23"/>
      <c r="I85" s="16"/>
    </row>
    <row r="86" spans="1:11" x14ac:dyDescent="0.25">
      <c r="A86" s="16"/>
      <c r="B86" s="22" t="s">
        <v>31</v>
      </c>
      <c r="C86" s="340">
        <v>1</v>
      </c>
      <c r="D86" s="340">
        <v>1</v>
      </c>
      <c r="E86" s="340">
        <v>1</v>
      </c>
      <c r="F86" s="16"/>
      <c r="G86" s="16"/>
      <c r="H86" s="16"/>
      <c r="I86" s="16"/>
    </row>
    <row r="87" spans="1:11" x14ac:dyDescent="0.25">
      <c r="A87" s="17"/>
      <c r="B87" s="13"/>
      <c r="C87" s="13"/>
      <c r="D87" s="13"/>
      <c r="E87" s="13"/>
      <c r="F87" s="13"/>
      <c r="G87" s="16"/>
      <c r="H87" s="16"/>
      <c r="I87" s="16"/>
    </row>
    <row r="88" spans="1:11" x14ac:dyDescent="0.25">
      <c r="A88" s="13" t="s">
        <v>680</v>
      </c>
      <c r="B88" s="14" t="s">
        <v>663</v>
      </c>
      <c r="C88" s="16"/>
      <c r="D88" s="16"/>
      <c r="E88" s="16"/>
      <c r="F88" s="16"/>
      <c r="H88" s="16"/>
      <c r="I88" s="16"/>
    </row>
    <row r="89" spans="1:11" ht="30" x14ac:dyDescent="0.25">
      <c r="A89" s="16"/>
      <c r="B89" s="602"/>
      <c r="C89" s="268" t="s">
        <v>198</v>
      </c>
      <c r="D89" s="268" t="s">
        <v>199</v>
      </c>
      <c r="E89" s="268" t="s">
        <v>200</v>
      </c>
      <c r="F89" s="16"/>
      <c r="G89" s="13"/>
      <c r="H89" s="16"/>
      <c r="I89" s="16"/>
      <c r="J89" s="16"/>
      <c r="K89" s="16"/>
    </row>
    <row r="90" spans="1:11" x14ac:dyDescent="0.25">
      <c r="A90" s="16"/>
      <c r="B90" s="602" t="s">
        <v>331</v>
      </c>
      <c r="C90" s="334">
        <v>0.32608695652173914</v>
      </c>
      <c r="D90" s="334">
        <v>0.22222222222222221</v>
      </c>
      <c r="E90" s="334">
        <v>0</v>
      </c>
      <c r="F90" s="16"/>
      <c r="G90" s="13"/>
      <c r="H90" s="16"/>
      <c r="I90" s="16"/>
      <c r="J90" s="16"/>
      <c r="K90" s="16"/>
    </row>
    <row r="91" spans="1:11" x14ac:dyDescent="0.25">
      <c r="A91" s="16"/>
      <c r="B91" s="602" t="s">
        <v>201</v>
      </c>
      <c r="C91" s="334">
        <v>0.39130434782608697</v>
      </c>
      <c r="D91" s="334">
        <v>0.44444444444444442</v>
      </c>
      <c r="E91" s="334">
        <v>0.75</v>
      </c>
      <c r="F91" s="16"/>
      <c r="G91" s="16"/>
      <c r="H91" s="16"/>
      <c r="I91" s="16"/>
      <c r="J91" s="16"/>
      <c r="K91" s="16"/>
    </row>
    <row r="92" spans="1:11" x14ac:dyDescent="0.25">
      <c r="A92" s="16"/>
      <c r="B92" s="602" t="s">
        <v>202</v>
      </c>
      <c r="C92" s="334">
        <v>0.10869565217391304</v>
      </c>
      <c r="D92" s="334">
        <v>0</v>
      </c>
      <c r="E92" s="334">
        <v>0.25</v>
      </c>
      <c r="F92" s="16"/>
      <c r="G92" s="16"/>
      <c r="H92" s="16"/>
      <c r="I92" s="16"/>
      <c r="J92" s="16"/>
      <c r="K92" s="16"/>
    </row>
    <row r="93" spans="1:11" x14ac:dyDescent="0.25">
      <c r="A93" s="16"/>
      <c r="B93" s="602" t="s">
        <v>203</v>
      </c>
      <c r="C93" s="334">
        <v>6.5217391304347824E-2</v>
      </c>
      <c r="D93" s="334">
        <v>0.1111111111111111</v>
      </c>
      <c r="E93" s="334">
        <v>0</v>
      </c>
      <c r="F93" s="16"/>
      <c r="G93" s="16"/>
      <c r="H93" s="16"/>
      <c r="I93" s="21"/>
      <c r="J93" s="16"/>
      <c r="K93" s="16"/>
    </row>
    <row r="94" spans="1:11" x14ac:dyDescent="0.25">
      <c r="A94" s="16"/>
      <c r="B94" s="602" t="s">
        <v>204</v>
      </c>
      <c r="C94" s="334">
        <v>0.10869565217391304</v>
      </c>
      <c r="D94" s="334">
        <v>0.22222222222222221</v>
      </c>
      <c r="E94" s="334">
        <v>0</v>
      </c>
      <c r="F94" s="16"/>
      <c r="G94" s="16"/>
      <c r="H94" s="16"/>
      <c r="I94" s="21"/>
      <c r="J94" s="16"/>
      <c r="K94" s="16"/>
    </row>
    <row r="95" spans="1:11" x14ac:dyDescent="0.25">
      <c r="A95" s="16"/>
      <c r="B95" s="22" t="s">
        <v>31</v>
      </c>
      <c r="C95" s="342">
        <v>1</v>
      </c>
      <c r="D95" s="342">
        <v>0.99999999999999989</v>
      </c>
      <c r="E95" s="342">
        <v>1</v>
      </c>
      <c r="F95" s="333"/>
      <c r="G95" s="16"/>
      <c r="H95" s="16"/>
      <c r="I95" s="21"/>
      <c r="J95" s="16"/>
      <c r="K95" s="16"/>
    </row>
    <row r="96" spans="1:11" x14ac:dyDescent="0.25">
      <c r="A96" s="16"/>
      <c r="B96" s="21"/>
      <c r="C96" s="21"/>
      <c r="D96" s="21"/>
      <c r="E96" s="21"/>
      <c r="F96" s="21"/>
      <c r="G96" s="16"/>
      <c r="H96" s="16"/>
      <c r="I96" s="21"/>
      <c r="J96" s="16"/>
      <c r="K96" s="16"/>
    </row>
    <row r="97" spans="1:14" x14ac:dyDescent="0.25">
      <c r="A97" s="13" t="s">
        <v>552</v>
      </c>
      <c r="B97" s="14" t="s">
        <v>664</v>
      </c>
      <c r="C97" s="23"/>
      <c r="D97" s="23"/>
      <c r="E97" s="23"/>
      <c r="F97" s="23"/>
      <c r="G97" s="16"/>
      <c r="H97" s="16"/>
      <c r="I97" s="21"/>
      <c r="J97" s="16"/>
      <c r="K97" s="16"/>
    </row>
    <row r="98" spans="1:14" x14ac:dyDescent="0.25">
      <c r="A98" s="16"/>
      <c r="B98" s="602"/>
      <c r="C98" s="312" t="s">
        <v>6</v>
      </c>
      <c r="D98" s="312" t="s">
        <v>59</v>
      </c>
      <c r="E98" s="16"/>
      <c r="F98" s="16"/>
      <c r="G98" s="13"/>
      <c r="H98" s="16"/>
      <c r="I98" s="16"/>
      <c r="J98" s="16"/>
      <c r="K98" s="16"/>
    </row>
    <row r="99" spans="1:14" x14ac:dyDescent="0.25">
      <c r="A99" s="16"/>
      <c r="B99" s="24" t="s">
        <v>162</v>
      </c>
      <c r="C99" s="152">
        <v>230509378</v>
      </c>
      <c r="D99" s="341">
        <v>0.60455839413183943</v>
      </c>
      <c r="E99" s="17"/>
      <c r="F99" s="16"/>
      <c r="G99" s="21"/>
      <c r="H99" s="16"/>
      <c r="I99" s="16"/>
      <c r="J99" s="16"/>
      <c r="K99" s="16"/>
    </row>
    <row r="100" spans="1:14" x14ac:dyDescent="0.25">
      <c r="A100" s="16"/>
      <c r="B100" s="24" t="s">
        <v>163</v>
      </c>
      <c r="C100" s="152">
        <v>123405894</v>
      </c>
      <c r="D100" s="341">
        <v>0.32365741363912753</v>
      </c>
      <c r="E100" s="21"/>
      <c r="F100" s="16"/>
      <c r="G100" s="23"/>
      <c r="H100" s="21"/>
      <c r="I100" s="16"/>
      <c r="J100" s="16"/>
      <c r="K100" s="16"/>
    </row>
    <row r="101" spans="1:14" x14ac:dyDescent="0.25">
      <c r="A101" s="16"/>
      <c r="B101" s="24" t="s">
        <v>164</v>
      </c>
      <c r="C101" s="152">
        <v>7133420</v>
      </c>
      <c r="D101" s="341">
        <v>1.8708865458254571E-2</v>
      </c>
      <c r="E101" s="21"/>
      <c r="F101" s="16"/>
      <c r="G101" s="16"/>
      <c r="H101" s="21"/>
      <c r="I101" s="16"/>
      <c r="J101" s="16"/>
      <c r="K101" s="16"/>
    </row>
    <row r="102" spans="1:14" x14ac:dyDescent="0.25">
      <c r="A102" s="16"/>
      <c r="B102" s="24" t="s">
        <v>165</v>
      </c>
      <c r="C102" s="18">
        <v>0</v>
      </c>
      <c r="D102" s="341">
        <v>0</v>
      </c>
      <c r="E102" s="21"/>
      <c r="F102" s="16"/>
      <c r="G102" s="16"/>
      <c r="H102" s="21"/>
      <c r="I102" s="16"/>
      <c r="J102" s="16"/>
      <c r="K102" s="16"/>
    </row>
    <row r="103" spans="1:14" x14ac:dyDescent="0.25">
      <c r="A103" s="16"/>
      <c r="B103" s="24" t="s">
        <v>166</v>
      </c>
      <c r="C103" s="152">
        <v>20236855</v>
      </c>
      <c r="D103" s="341">
        <v>5.307532677077844E-2</v>
      </c>
      <c r="E103" s="21"/>
      <c r="F103" s="21"/>
      <c r="G103" s="16"/>
      <c r="H103" s="21"/>
      <c r="I103" s="16"/>
      <c r="J103" s="16"/>
      <c r="K103" s="16"/>
    </row>
    <row r="104" spans="1:14" x14ac:dyDescent="0.25">
      <c r="A104" s="16"/>
      <c r="B104" s="24" t="s">
        <v>205</v>
      </c>
      <c r="C104" s="182">
        <v>0</v>
      </c>
      <c r="D104" s="341">
        <v>0</v>
      </c>
      <c r="E104" s="21"/>
      <c r="F104" s="21"/>
      <c r="G104" s="16"/>
      <c r="H104" s="21"/>
      <c r="I104" s="16"/>
      <c r="J104" s="16"/>
      <c r="K104" s="16"/>
    </row>
    <row r="105" spans="1:14" x14ac:dyDescent="0.25">
      <c r="A105" s="16"/>
      <c r="B105" s="22" t="s">
        <v>31</v>
      </c>
      <c r="C105" s="183">
        <v>381285547</v>
      </c>
      <c r="D105" s="343">
        <v>1</v>
      </c>
      <c r="E105" s="21"/>
      <c r="F105" s="21"/>
      <c r="G105" s="16"/>
      <c r="H105" s="16"/>
      <c r="I105" s="16"/>
      <c r="J105" s="16"/>
      <c r="K105" s="16"/>
      <c r="L105" s="16"/>
      <c r="M105" s="16"/>
      <c r="N105" s="16"/>
    </row>
    <row r="106" spans="1:14" x14ac:dyDescent="0.25">
      <c r="A106" s="16"/>
      <c r="B106" s="14"/>
      <c r="C106" s="303"/>
      <c r="D106" s="304"/>
      <c r="E106" s="21"/>
      <c r="F106" s="21"/>
      <c r="G106" s="16"/>
      <c r="H106" s="16"/>
      <c r="I106" s="16"/>
      <c r="J106" s="16"/>
      <c r="K106" s="16"/>
      <c r="L106" s="16"/>
      <c r="M106" s="16"/>
      <c r="N106" s="16"/>
    </row>
    <row r="107" spans="1:14" x14ac:dyDescent="0.25">
      <c r="A107" s="16"/>
      <c r="B107" s="14"/>
      <c r="C107" s="303"/>
      <c r="D107" s="304"/>
      <c r="E107" s="21"/>
      <c r="F107" s="21"/>
      <c r="G107" s="16"/>
      <c r="H107" s="16"/>
      <c r="I107" s="16"/>
      <c r="J107" s="16"/>
      <c r="K107" s="16"/>
      <c r="L107" s="16"/>
      <c r="M107" s="16"/>
      <c r="N107" s="16"/>
    </row>
    <row r="108" spans="1:14" x14ac:dyDescent="0.25">
      <c r="A108" s="146" t="s">
        <v>681</v>
      </c>
      <c r="B108" s="30" t="s">
        <v>665</v>
      </c>
      <c r="C108" s="30"/>
      <c r="D108" s="30"/>
      <c r="E108" s="16"/>
      <c r="F108" s="16"/>
      <c r="G108" s="16"/>
      <c r="H108" s="16"/>
      <c r="I108" s="16"/>
      <c r="J108" s="16"/>
      <c r="K108" s="16"/>
      <c r="L108" s="16"/>
      <c r="M108" s="16"/>
      <c r="N108" s="16"/>
    </row>
    <row r="109" spans="1:14" x14ac:dyDescent="0.25">
      <c r="B109" s="40"/>
      <c r="C109" s="40" t="s">
        <v>679</v>
      </c>
      <c r="D109" s="40" t="s">
        <v>199</v>
      </c>
      <c r="E109" s="40" t="s">
        <v>200</v>
      </c>
      <c r="F109" s="40" t="s">
        <v>551</v>
      </c>
      <c r="G109" s="40" t="s">
        <v>480</v>
      </c>
      <c r="H109" s="245" t="s">
        <v>6</v>
      </c>
      <c r="I109" s="245" t="s">
        <v>479</v>
      </c>
      <c r="J109" s="16"/>
      <c r="K109" s="16"/>
      <c r="L109" s="16"/>
      <c r="M109" s="16"/>
      <c r="N109" s="16"/>
    </row>
    <row r="110" spans="1:14" x14ac:dyDescent="0.25">
      <c r="A110" s="301"/>
      <c r="B110" s="34" t="s">
        <v>18</v>
      </c>
      <c r="C110" s="603">
        <v>5</v>
      </c>
      <c r="D110" s="603">
        <v>0</v>
      </c>
      <c r="E110" s="603">
        <v>1</v>
      </c>
      <c r="F110" s="603">
        <v>6</v>
      </c>
      <c r="G110" s="334">
        <v>0.10169491525423729</v>
      </c>
      <c r="H110" s="34">
        <v>35750942</v>
      </c>
      <c r="I110" s="336">
        <v>0.09</v>
      </c>
      <c r="J110" s="16"/>
      <c r="K110" s="16"/>
      <c r="L110" s="16"/>
      <c r="M110" s="16"/>
      <c r="N110" s="16"/>
    </row>
    <row r="111" spans="1:14" x14ac:dyDescent="0.25">
      <c r="B111" s="34" t="s">
        <v>19</v>
      </c>
      <c r="C111" s="603">
        <v>1</v>
      </c>
      <c r="D111" s="603">
        <v>0</v>
      </c>
      <c r="E111" s="603">
        <v>0</v>
      </c>
      <c r="F111" s="603">
        <v>1</v>
      </c>
      <c r="G111" s="334">
        <v>1.6949152542372881E-2</v>
      </c>
      <c r="H111" s="34">
        <v>9478847</v>
      </c>
      <c r="I111" s="336">
        <v>0.02</v>
      </c>
      <c r="J111" s="16"/>
      <c r="K111" s="16"/>
      <c r="L111" s="16"/>
      <c r="M111" s="16"/>
      <c r="N111" s="16"/>
    </row>
    <row r="112" spans="1:14" x14ac:dyDescent="0.25">
      <c r="B112" s="34" t="s">
        <v>20</v>
      </c>
      <c r="C112" s="603">
        <v>19</v>
      </c>
      <c r="D112" s="603">
        <v>3</v>
      </c>
      <c r="E112" s="603">
        <v>0</v>
      </c>
      <c r="F112" s="603">
        <v>22</v>
      </c>
      <c r="G112" s="334">
        <v>0.3728813559322034</v>
      </c>
      <c r="H112" s="34">
        <v>156177589</v>
      </c>
      <c r="I112" s="336">
        <v>0.41</v>
      </c>
      <c r="J112" s="16"/>
      <c r="K112" s="16"/>
      <c r="L112" s="16"/>
      <c r="M112" s="16"/>
      <c r="N112" s="16"/>
    </row>
    <row r="113" spans="2:14" x14ac:dyDescent="0.25">
      <c r="B113" s="34" t="s">
        <v>21</v>
      </c>
      <c r="C113" s="603">
        <v>1</v>
      </c>
      <c r="D113" s="603">
        <v>1</v>
      </c>
      <c r="E113" s="603">
        <v>1</v>
      </c>
      <c r="F113" s="603">
        <v>3</v>
      </c>
      <c r="G113" s="334">
        <v>5.0847457627118647E-2</v>
      </c>
      <c r="H113" s="34">
        <v>15213548</v>
      </c>
      <c r="I113" s="336">
        <v>0.04</v>
      </c>
      <c r="J113" s="16"/>
      <c r="K113" s="16"/>
      <c r="L113" s="16"/>
      <c r="M113" s="16"/>
      <c r="N113" s="16"/>
    </row>
    <row r="114" spans="2:14" x14ac:dyDescent="0.25">
      <c r="B114" s="34" t="s">
        <v>22</v>
      </c>
      <c r="C114" s="603">
        <v>14</v>
      </c>
      <c r="D114" s="603">
        <v>3</v>
      </c>
      <c r="E114" s="603">
        <v>2</v>
      </c>
      <c r="F114" s="603">
        <v>19</v>
      </c>
      <c r="G114" s="334">
        <v>0.32203389830508472</v>
      </c>
      <c r="H114" s="34">
        <v>118761209</v>
      </c>
      <c r="I114" s="336">
        <v>0.31</v>
      </c>
      <c r="J114" s="16"/>
      <c r="K114" s="16"/>
      <c r="L114" s="16"/>
      <c r="M114" s="16"/>
      <c r="N114" s="16"/>
    </row>
    <row r="115" spans="2:14" x14ac:dyDescent="0.25">
      <c r="B115" s="34" t="s">
        <v>23</v>
      </c>
      <c r="C115" s="603">
        <v>0</v>
      </c>
      <c r="D115" s="603">
        <v>0</v>
      </c>
      <c r="E115" s="603">
        <v>0</v>
      </c>
      <c r="F115" s="603">
        <v>0</v>
      </c>
      <c r="G115" s="334">
        <v>0</v>
      </c>
      <c r="H115" s="34">
        <v>0</v>
      </c>
      <c r="I115" s="336">
        <v>0</v>
      </c>
      <c r="J115" s="16"/>
      <c r="K115" s="16"/>
      <c r="L115" s="16"/>
      <c r="M115" s="16"/>
      <c r="N115" s="16"/>
    </row>
    <row r="116" spans="2:14" x14ac:dyDescent="0.25">
      <c r="B116" s="34" t="s">
        <v>24</v>
      </c>
      <c r="C116" s="603">
        <v>3</v>
      </c>
      <c r="D116" s="603">
        <v>2</v>
      </c>
      <c r="E116" s="603">
        <v>0</v>
      </c>
      <c r="F116" s="603">
        <v>5</v>
      </c>
      <c r="G116" s="334">
        <v>8.4745762711864403E-2</v>
      </c>
      <c r="H116" s="34">
        <v>20236855</v>
      </c>
      <c r="I116" s="336">
        <v>0.05</v>
      </c>
      <c r="J116" s="16"/>
      <c r="K116" s="16"/>
      <c r="L116" s="16"/>
      <c r="M116" s="16"/>
      <c r="N116" s="16"/>
    </row>
    <row r="117" spans="2:14" x14ac:dyDescent="0.25">
      <c r="B117" s="34" t="s">
        <v>25</v>
      </c>
      <c r="C117" s="603">
        <v>0</v>
      </c>
      <c r="D117" s="603">
        <v>0</v>
      </c>
      <c r="E117" s="603">
        <v>0</v>
      </c>
      <c r="F117" s="603">
        <v>0</v>
      </c>
      <c r="G117" s="334">
        <v>0</v>
      </c>
      <c r="H117" s="34">
        <v>0</v>
      </c>
      <c r="I117" s="336">
        <v>0</v>
      </c>
      <c r="J117" s="16"/>
      <c r="K117" s="16"/>
      <c r="L117" s="16"/>
      <c r="M117" s="16"/>
      <c r="N117" s="16"/>
    </row>
    <row r="118" spans="2:14" x14ac:dyDescent="0.25">
      <c r="B118" s="34" t="s">
        <v>60</v>
      </c>
      <c r="C118" s="603">
        <v>0</v>
      </c>
      <c r="D118" s="603">
        <v>0</v>
      </c>
      <c r="E118" s="603">
        <v>0</v>
      </c>
      <c r="F118" s="603">
        <v>0</v>
      </c>
      <c r="G118" s="334">
        <v>0</v>
      </c>
      <c r="H118" s="34">
        <v>0</v>
      </c>
      <c r="I118" s="336">
        <v>0</v>
      </c>
      <c r="J118" s="16"/>
      <c r="K118" s="16"/>
      <c r="L118" s="16"/>
      <c r="M118" s="16"/>
      <c r="N118" s="16"/>
    </row>
    <row r="119" spans="2:14" x14ac:dyDescent="0.25">
      <c r="B119" s="34" t="s">
        <v>61</v>
      </c>
      <c r="C119" s="603">
        <v>0</v>
      </c>
      <c r="D119" s="603">
        <v>0</v>
      </c>
      <c r="E119" s="603">
        <v>0</v>
      </c>
      <c r="F119" s="603">
        <v>0</v>
      </c>
      <c r="G119" s="334">
        <v>0</v>
      </c>
      <c r="H119" s="34">
        <v>0</v>
      </c>
      <c r="I119" s="336">
        <v>0</v>
      </c>
      <c r="J119" s="16"/>
      <c r="K119" s="16"/>
      <c r="L119" s="16"/>
      <c r="M119" s="16"/>
      <c r="N119" s="16"/>
    </row>
    <row r="120" spans="2:14" x14ac:dyDescent="0.25">
      <c r="B120" s="34" t="s">
        <v>62</v>
      </c>
      <c r="C120" s="603">
        <v>0</v>
      </c>
      <c r="D120" s="603">
        <v>0</v>
      </c>
      <c r="E120" s="603">
        <v>0</v>
      </c>
      <c r="F120" s="603">
        <v>0</v>
      </c>
      <c r="G120" s="334">
        <v>0</v>
      </c>
      <c r="H120" s="34">
        <v>0</v>
      </c>
      <c r="I120" s="336">
        <v>0</v>
      </c>
      <c r="J120" s="16"/>
      <c r="K120" s="16"/>
      <c r="L120" s="16"/>
      <c r="M120" s="16"/>
      <c r="N120" s="16"/>
    </row>
    <row r="121" spans="2:14" x14ac:dyDescent="0.25">
      <c r="B121" s="34" t="s">
        <v>63</v>
      </c>
      <c r="C121" s="603">
        <v>0</v>
      </c>
      <c r="D121" s="603">
        <v>0</v>
      </c>
      <c r="E121" s="603">
        <v>0</v>
      </c>
      <c r="F121" s="603">
        <v>0</v>
      </c>
      <c r="G121" s="334">
        <v>0</v>
      </c>
      <c r="H121" s="34">
        <v>0</v>
      </c>
      <c r="I121" s="336">
        <v>0</v>
      </c>
      <c r="J121" s="16"/>
      <c r="K121" s="16"/>
      <c r="L121" s="16"/>
      <c r="M121" s="16"/>
      <c r="N121" s="16"/>
    </row>
    <row r="122" spans="2:14" x14ac:dyDescent="0.25">
      <c r="B122" s="34" t="s">
        <v>64</v>
      </c>
      <c r="C122" s="603">
        <v>3</v>
      </c>
      <c r="D122" s="603">
        <v>0</v>
      </c>
      <c r="E122" s="603">
        <v>0</v>
      </c>
      <c r="F122" s="603">
        <v>3</v>
      </c>
      <c r="G122" s="334">
        <v>5.0847457627118647E-2</v>
      </c>
      <c r="H122" s="34">
        <v>25666287</v>
      </c>
      <c r="I122" s="336">
        <v>7.0000000000000007E-2</v>
      </c>
      <c r="J122" s="16"/>
      <c r="K122" s="16"/>
      <c r="L122" s="16"/>
      <c r="M122" s="16"/>
      <c r="N122" s="16"/>
    </row>
    <row r="123" spans="2:14" x14ac:dyDescent="0.25">
      <c r="B123" s="34" t="s">
        <v>65</v>
      </c>
      <c r="C123" s="603">
        <v>0</v>
      </c>
      <c r="D123" s="603">
        <v>0</v>
      </c>
      <c r="E123" s="603">
        <v>0</v>
      </c>
      <c r="F123" s="603">
        <v>0</v>
      </c>
      <c r="G123" s="334">
        <v>0</v>
      </c>
      <c r="H123" s="34">
        <v>0</v>
      </c>
      <c r="I123" s="336">
        <v>0</v>
      </c>
      <c r="J123" s="16"/>
      <c r="K123" s="16"/>
      <c r="L123" s="16"/>
      <c r="M123" s="16"/>
      <c r="N123" s="16"/>
    </row>
    <row r="124" spans="2:14" x14ac:dyDescent="0.25">
      <c r="B124" s="34" t="s">
        <v>66</v>
      </c>
      <c r="C124" s="603">
        <v>0</v>
      </c>
      <c r="D124" s="603">
        <v>0</v>
      </c>
      <c r="E124" s="603">
        <v>0</v>
      </c>
      <c r="F124" s="603">
        <v>0</v>
      </c>
      <c r="G124" s="334">
        <v>0</v>
      </c>
      <c r="H124" s="34">
        <v>0</v>
      </c>
      <c r="I124" s="336">
        <v>0</v>
      </c>
      <c r="J124" s="16"/>
      <c r="K124" s="16"/>
    </row>
    <row r="125" spans="2:14" x14ac:dyDescent="0.25">
      <c r="B125" s="34" t="s">
        <v>67</v>
      </c>
      <c r="C125" s="603">
        <v>0</v>
      </c>
      <c r="D125" s="603">
        <v>0</v>
      </c>
      <c r="E125" s="603">
        <v>0</v>
      </c>
      <c r="F125" s="603">
        <v>0</v>
      </c>
      <c r="G125" s="334">
        <v>0</v>
      </c>
      <c r="H125" s="34">
        <v>0</v>
      </c>
      <c r="I125" s="336">
        <v>0</v>
      </c>
      <c r="J125" s="16"/>
      <c r="K125" s="16"/>
    </row>
    <row r="126" spans="2:14" x14ac:dyDescent="0.25">
      <c r="B126" s="34" t="s">
        <v>68</v>
      </c>
      <c r="C126" s="603">
        <v>0</v>
      </c>
      <c r="D126" s="603">
        <v>0</v>
      </c>
      <c r="E126" s="603">
        <v>0</v>
      </c>
      <c r="F126" s="603">
        <v>0</v>
      </c>
      <c r="G126" s="334">
        <v>0</v>
      </c>
      <c r="H126" s="34">
        <v>0</v>
      </c>
      <c r="I126" s="336">
        <v>0</v>
      </c>
      <c r="J126" s="16"/>
      <c r="K126" s="16"/>
    </row>
    <row r="127" spans="2:14" x14ac:dyDescent="0.25">
      <c r="B127" s="34" t="s">
        <v>69</v>
      </c>
      <c r="C127" s="603">
        <v>0</v>
      </c>
      <c r="D127" s="603">
        <v>0</v>
      </c>
      <c r="E127" s="603">
        <v>0</v>
      </c>
      <c r="F127" s="603">
        <v>0</v>
      </c>
      <c r="G127" s="334">
        <v>0</v>
      </c>
      <c r="H127" s="34">
        <v>0</v>
      </c>
      <c r="I127" s="336">
        <v>0</v>
      </c>
      <c r="J127" s="16"/>
      <c r="K127" s="16"/>
    </row>
    <row r="128" spans="2:14" x14ac:dyDescent="0.25">
      <c r="B128" s="34" t="s">
        <v>70</v>
      </c>
      <c r="C128" s="603">
        <v>0</v>
      </c>
      <c r="D128" s="603">
        <v>0</v>
      </c>
      <c r="E128" s="603">
        <v>0</v>
      </c>
      <c r="F128" s="603">
        <v>0</v>
      </c>
      <c r="G128" s="334">
        <v>0</v>
      </c>
      <c r="H128" s="34">
        <v>0</v>
      </c>
      <c r="I128" s="336">
        <v>0</v>
      </c>
      <c r="J128" s="16"/>
      <c r="K128" s="16"/>
    </row>
    <row r="129" spans="1:14" x14ac:dyDescent="0.25">
      <c r="B129" s="34" t="s">
        <v>71</v>
      </c>
      <c r="C129" s="603">
        <v>0</v>
      </c>
      <c r="D129" s="603">
        <v>0</v>
      </c>
      <c r="E129" s="603">
        <v>0</v>
      </c>
      <c r="F129" s="603">
        <v>0</v>
      </c>
      <c r="G129" s="334">
        <v>0</v>
      </c>
      <c r="H129" s="34">
        <v>0</v>
      </c>
      <c r="I129" s="336">
        <v>0</v>
      </c>
      <c r="J129" s="16"/>
    </row>
    <row r="130" spans="1:14" x14ac:dyDescent="0.25">
      <c r="B130" s="34" t="s">
        <v>72</v>
      </c>
      <c r="C130" s="603">
        <v>0</v>
      </c>
      <c r="D130" s="603">
        <v>0</v>
      </c>
      <c r="E130" s="603">
        <v>0</v>
      </c>
      <c r="F130" s="603">
        <v>0</v>
      </c>
      <c r="G130" s="334">
        <v>0</v>
      </c>
      <c r="H130" s="34">
        <v>0</v>
      </c>
      <c r="I130" s="336">
        <v>0</v>
      </c>
      <c r="J130" s="16"/>
    </row>
    <row r="131" spans="1:14" x14ac:dyDescent="0.25">
      <c r="B131" s="34" t="s">
        <v>73</v>
      </c>
      <c r="C131" s="603">
        <v>0</v>
      </c>
      <c r="D131" s="603">
        <v>0</v>
      </c>
      <c r="E131" s="603">
        <v>0</v>
      </c>
      <c r="F131" s="603">
        <v>0</v>
      </c>
      <c r="G131" s="334">
        <v>0</v>
      </c>
      <c r="H131" s="34">
        <v>0</v>
      </c>
      <c r="I131" s="336">
        <v>0</v>
      </c>
      <c r="J131" s="16"/>
      <c r="K131" s="16"/>
    </row>
    <row r="132" spans="1:14" x14ac:dyDescent="0.25">
      <c r="B132" s="34" t="s">
        <v>74</v>
      </c>
      <c r="C132" s="603">
        <v>0</v>
      </c>
      <c r="D132" s="603">
        <v>0</v>
      </c>
      <c r="E132" s="603">
        <v>0</v>
      </c>
      <c r="F132" s="603">
        <v>0</v>
      </c>
      <c r="G132" s="334">
        <v>0</v>
      </c>
      <c r="H132" s="34">
        <v>0</v>
      </c>
      <c r="I132" s="336">
        <v>0</v>
      </c>
      <c r="J132" s="16"/>
      <c r="K132" s="16"/>
    </row>
    <row r="133" spans="1:14" x14ac:dyDescent="0.25">
      <c r="B133" s="35" t="s">
        <v>31</v>
      </c>
      <c r="C133" s="300">
        <v>46</v>
      </c>
      <c r="D133" s="300">
        <v>9</v>
      </c>
      <c r="E133" s="300">
        <v>4</v>
      </c>
      <c r="F133" s="300">
        <v>59</v>
      </c>
      <c r="G133" s="344">
        <v>1</v>
      </c>
      <c r="H133" s="35">
        <v>381285277</v>
      </c>
      <c r="I133" s="345">
        <v>1</v>
      </c>
      <c r="J133" s="16"/>
      <c r="K133" s="16"/>
    </row>
    <row r="134" spans="1:14" x14ac:dyDescent="0.25">
      <c r="A134" s="16"/>
      <c r="B134" s="13"/>
      <c r="C134" s="13"/>
      <c r="D134" s="13"/>
      <c r="E134" s="16"/>
      <c r="F134" s="16"/>
      <c r="G134" s="16"/>
      <c r="H134" s="16"/>
      <c r="I134" s="16"/>
      <c r="J134" s="16"/>
      <c r="K134" s="16"/>
    </row>
    <row r="135" spans="1:14" x14ac:dyDescent="0.25">
      <c r="A135" s="13" t="s">
        <v>682</v>
      </c>
      <c r="B135" s="14" t="s">
        <v>677</v>
      </c>
      <c r="C135" s="23"/>
      <c r="D135" s="23"/>
      <c r="E135" s="23"/>
      <c r="F135" s="23"/>
      <c r="G135" s="23"/>
      <c r="H135" s="16"/>
      <c r="I135" s="16"/>
      <c r="J135" s="16"/>
      <c r="K135" s="16"/>
    </row>
    <row r="136" spans="1:14" x14ac:dyDescent="0.25">
      <c r="A136" s="16"/>
      <c r="B136" s="602"/>
      <c r="C136" s="20">
        <v>2012</v>
      </c>
      <c r="D136" s="20">
        <v>2013</v>
      </c>
      <c r="E136" s="20">
        <v>2014</v>
      </c>
      <c r="F136" s="20">
        <v>2015</v>
      </c>
      <c r="G136" s="20">
        <v>2016</v>
      </c>
      <c r="H136" s="16"/>
      <c r="I136" s="16"/>
      <c r="J136" s="16"/>
      <c r="K136" s="16"/>
    </row>
    <row r="137" spans="1:14" x14ac:dyDescent="0.25">
      <c r="A137" s="16"/>
      <c r="B137" s="602" t="s">
        <v>206</v>
      </c>
      <c r="C137" s="602">
        <v>64</v>
      </c>
      <c r="D137" s="602">
        <v>59</v>
      </c>
      <c r="E137" s="602">
        <v>57</v>
      </c>
      <c r="F137" s="602">
        <v>66</v>
      </c>
      <c r="G137" s="602">
        <v>59</v>
      </c>
      <c r="H137" s="16"/>
      <c r="I137" s="25"/>
      <c r="J137" s="16"/>
      <c r="K137" s="16"/>
    </row>
    <row r="138" spans="1:14" x14ac:dyDescent="0.25">
      <c r="A138" s="16"/>
      <c r="B138" s="602" t="s">
        <v>207</v>
      </c>
      <c r="C138" s="602">
        <v>13</v>
      </c>
      <c r="D138" s="24">
        <v>4</v>
      </c>
      <c r="E138" s="24">
        <v>1</v>
      </c>
      <c r="F138" s="24">
        <v>11</v>
      </c>
      <c r="G138" s="24">
        <v>3</v>
      </c>
      <c r="I138" s="25"/>
      <c r="J138" s="16"/>
      <c r="K138" s="16"/>
    </row>
    <row r="139" spans="1:14" x14ac:dyDescent="0.25">
      <c r="A139" s="16"/>
      <c r="B139" s="23" t="s">
        <v>862</v>
      </c>
      <c r="C139" s="16"/>
      <c r="D139" s="16"/>
      <c r="E139" s="23"/>
      <c r="F139" s="23"/>
      <c r="G139" s="23"/>
      <c r="H139" s="16"/>
      <c r="I139" s="25"/>
      <c r="J139" s="16"/>
      <c r="K139" s="16"/>
    </row>
    <row r="140" spans="1:14" x14ac:dyDescent="0.25">
      <c r="A140" s="16"/>
      <c r="B140" s="16"/>
      <c r="C140" s="16"/>
      <c r="D140" s="16"/>
      <c r="E140" s="16"/>
      <c r="F140" s="16"/>
      <c r="G140" s="16"/>
      <c r="H140" s="25"/>
      <c r="I140" s="16"/>
      <c r="J140" s="16"/>
      <c r="K140" s="16"/>
      <c r="L140" s="16"/>
      <c r="M140" s="16"/>
      <c r="N140" s="16"/>
    </row>
    <row r="141" spans="1:14" x14ac:dyDescent="0.25">
      <c r="A141" s="13" t="s">
        <v>683</v>
      </c>
      <c r="B141" s="14" t="s">
        <v>478</v>
      </c>
      <c r="C141" s="23"/>
      <c r="D141" s="23"/>
      <c r="E141" s="23"/>
      <c r="F141" s="23"/>
      <c r="G141" s="25"/>
      <c r="H141" s="25"/>
      <c r="I141" s="16"/>
      <c r="J141" s="16"/>
      <c r="K141" s="16"/>
      <c r="L141" s="16"/>
      <c r="M141" s="16"/>
      <c r="N141" s="16"/>
    </row>
    <row r="142" spans="1:14" ht="15" customHeight="1" x14ac:dyDescent="0.25">
      <c r="A142" s="16"/>
      <c r="B142" s="731"/>
      <c r="C142" s="732" t="s">
        <v>210</v>
      </c>
      <c r="D142" s="732" t="s">
        <v>211</v>
      </c>
      <c r="E142" s="732" t="s">
        <v>212</v>
      </c>
      <c r="F142" s="23"/>
      <c r="G142" s="25"/>
      <c r="H142" s="25"/>
      <c r="I142" s="16"/>
      <c r="J142" s="16"/>
      <c r="K142" s="16"/>
      <c r="L142" s="16"/>
      <c r="M142" s="16"/>
      <c r="N142" s="16"/>
    </row>
    <row r="143" spans="1:14" x14ac:dyDescent="0.25">
      <c r="A143" s="16"/>
      <c r="B143" s="731"/>
      <c r="C143" s="732"/>
      <c r="D143" s="732"/>
      <c r="E143" s="732"/>
      <c r="F143" s="23"/>
      <c r="G143" s="25"/>
      <c r="H143" s="25"/>
      <c r="I143" s="16"/>
      <c r="J143" s="16"/>
      <c r="K143" s="16"/>
      <c r="L143" s="16"/>
      <c r="M143" s="16"/>
      <c r="N143" s="16"/>
    </row>
    <row r="144" spans="1:14" x14ac:dyDescent="0.25">
      <c r="A144" s="16"/>
      <c r="B144" s="731"/>
      <c r="C144" s="732"/>
      <c r="D144" s="732"/>
      <c r="E144" s="732"/>
      <c r="F144" s="16"/>
      <c r="G144" s="25"/>
      <c r="H144" s="25"/>
      <c r="I144" s="16"/>
      <c r="J144" s="16"/>
      <c r="K144" s="16"/>
      <c r="L144" s="16"/>
      <c r="M144" s="16"/>
      <c r="N144" s="16"/>
    </row>
    <row r="145" spans="1:11" x14ac:dyDescent="0.25">
      <c r="A145" s="16"/>
      <c r="B145" s="24" t="s">
        <v>297</v>
      </c>
      <c r="C145" s="335">
        <v>0.36</v>
      </c>
      <c r="D145" s="335">
        <v>0.43</v>
      </c>
      <c r="E145" s="335">
        <v>0.15</v>
      </c>
      <c r="F145" s="16"/>
      <c r="G145" s="25"/>
      <c r="H145" s="16"/>
      <c r="I145" s="16"/>
      <c r="J145" s="16"/>
    </row>
    <row r="146" spans="1:11" x14ac:dyDescent="0.25">
      <c r="A146" s="16"/>
      <c r="B146" s="24" t="s">
        <v>932</v>
      </c>
      <c r="C146" s="335">
        <v>0.36</v>
      </c>
      <c r="D146" s="335">
        <v>0.44</v>
      </c>
      <c r="E146" s="335">
        <v>0.16</v>
      </c>
      <c r="G146" s="25"/>
      <c r="H146" s="16"/>
      <c r="I146" s="16"/>
      <c r="J146" s="16"/>
    </row>
    <row r="147" spans="1:11" x14ac:dyDescent="0.25">
      <c r="A147" s="25"/>
      <c r="B147" s="23" t="s">
        <v>868</v>
      </c>
      <c r="C147" s="25"/>
      <c r="D147" s="25"/>
      <c r="E147" s="25"/>
      <c r="F147" s="25"/>
      <c r="G147" s="25"/>
      <c r="H147" s="16"/>
      <c r="I147" s="16"/>
      <c r="J147" s="16"/>
    </row>
    <row r="148" spans="1:11" x14ac:dyDescent="0.25">
      <c r="A148" s="16"/>
      <c r="B148" s="16"/>
      <c r="C148" s="16"/>
      <c r="D148" s="16"/>
      <c r="E148" s="16"/>
      <c r="F148" s="16"/>
      <c r="G148" s="16"/>
      <c r="H148" s="16"/>
      <c r="I148" s="16"/>
      <c r="J148" s="16"/>
    </row>
    <row r="149" spans="1:11" x14ac:dyDescent="0.25">
      <c r="A149" s="13" t="s">
        <v>684</v>
      </c>
      <c r="B149" s="32" t="s">
        <v>666</v>
      </c>
      <c r="C149" s="16"/>
      <c r="D149" s="16"/>
      <c r="E149" s="16"/>
      <c r="F149" s="16"/>
      <c r="G149" s="16"/>
      <c r="H149" s="16"/>
      <c r="I149" s="16"/>
      <c r="J149" s="16"/>
    </row>
    <row r="150" spans="1:11" ht="30" x14ac:dyDescent="0.25">
      <c r="A150" s="16"/>
      <c r="B150" s="35"/>
      <c r="C150" s="268" t="s">
        <v>198</v>
      </c>
      <c r="D150" s="268" t="s">
        <v>199</v>
      </c>
      <c r="E150" s="268" t="s">
        <v>200</v>
      </c>
      <c r="F150" s="16"/>
      <c r="G150" s="16"/>
      <c r="H150" s="16"/>
      <c r="I150" s="16"/>
      <c r="J150" s="16"/>
    </row>
    <row r="151" spans="1:11" x14ac:dyDescent="0.25">
      <c r="A151" s="16"/>
      <c r="B151" s="602" t="s">
        <v>331</v>
      </c>
      <c r="C151" s="73">
        <v>15</v>
      </c>
      <c r="D151" s="73">
        <v>2</v>
      </c>
      <c r="E151" s="73">
        <v>0</v>
      </c>
      <c r="F151" s="16"/>
      <c r="G151" s="16"/>
      <c r="H151" s="16"/>
      <c r="I151" s="16"/>
      <c r="J151" s="16"/>
    </row>
    <row r="152" spans="1:11" x14ac:dyDescent="0.25">
      <c r="B152" s="602" t="s">
        <v>201</v>
      </c>
      <c r="C152" s="73">
        <v>18</v>
      </c>
      <c r="D152" s="73">
        <v>4</v>
      </c>
      <c r="E152" s="73">
        <v>3</v>
      </c>
      <c r="F152" s="16"/>
      <c r="G152" s="16"/>
      <c r="H152" s="16"/>
      <c r="I152" s="16"/>
      <c r="J152" s="16"/>
    </row>
    <row r="153" spans="1:11" x14ac:dyDescent="0.25">
      <c r="B153" s="602" t="s">
        <v>202</v>
      </c>
      <c r="C153" s="73">
        <v>5</v>
      </c>
      <c r="D153" s="73">
        <v>0</v>
      </c>
      <c r="E153" s="73">
        <v>1</v>
      </c>
      <c r="F153" s="16"/>
      <c r="G153" s="16"/>
      <c r="H153" s="16"/>
      <c r="I153" s="16"/>
      <c r="J153" s="16"/>
    </row>
    <row r="154" spans="1:11" x14ac:dyDescent="0.25">
      <c r="B154" s="602" t="s">
        <v>203</v>
      </c>
      <c r="C154" s="73">
        <v>3</v>
      </c>
      <c r="D154" s="73">
        <v>1</v>
      </c>
      <c r="E154" s="73">
        <v>0</v>
      </c>
      <c r="F154" s="16"/>
      <c r="G154" s="16"/>
      <c r="H154" s="16"/>
      <c r="I154" s="16"/>
      <c r="J154" s="16"/>
    </row>
    <row r="155" spans="1:11" x14ac:dyDescent="0.25">
      <c r="B155" s="602" t="s">
        <v>204</v>
      </c>
      <c r="C155" s="73">
        <v>5</v>
      </c>
      <c r="D155" s="73">
        <v>2</v>
      </c>
      <c r="E155" s="73">
        <v>0</v>
      </c>
      <c r="G155" s="16"/>
      <c r="H155" s="16"/>
      <c r="I155" s="16"/>
      <c r="J155" s="16"/>
    </row>
    <row r="156" spans="1:11" x14ac:dyDescent="0.25">
      <c r="B156" s="23" t="s">
        <v>864</v>
      </c>
      <c r="C156" s="148"/>
      <c r="D156" s="148"/>
      <c r="E156" s="148"/>
      <c r="F156" s="16"/>
      <c r="G156" s="16"/>
      <c r="H156" s="16"/>
      <c r="I156" s="16"/>
      <c r="J156" s="16"/>
    </row>
    <row r="157" spans="1:11" x14ac:dyDescent="0.25">
      <c r="A157" s="13" t="s">
        <v>685</v>
      </c>
      <c r="B157" s="32" t="s">
        <v>667</v>
      </c>
      <c r="C157" s="16"/>
      <c r="D157" s="16"/>
      <c r="E157" s="16"/>
      <c r="F157" s="16"/>
      <c r="G157" s="16"/>
      <c r="H157" s="16"/>
      <c r="I157" s="16"/>
      <c r="J157" s="16"/>
    </row>
    <row r="158" spans="1:11" ht="30" x14ac:dyDescent="0.25">
      <c r="A158" s="16"/>
      <c r="B158" s="35"/>
      <c r="C158" s="268" t="s">
        <v>198</v>
      </c>
      <c r="D158" s="268" t="s">
        <v>199</v>
      </c>
      <c r="E158" s="268" t="s">
        <v>200</v>
      </c>
      <c r="F158" s="16"/>
      <c r="G158" s="16"/>
      <c r="H158" s="16"/>
      <c r="I158" s="16"/>
      <c r="J158" s="16"/>
      <c r="K158" s="16"/>
    </row>
    <row r="159" spans="1:11" x14ac:dyDescent="0.25">
      <c r="A159" s="16"/>
      <c r="B159" s="602" t="s">
        <v>331</v>
      </c>
      <c r="C159" s="73">
        <v>124195938</v>
      </c>
      <c r="D159" s="73">
        <v>5384803</v>
      </c>
      <c r="E159" s="602">
        <v>0</v>
      </c>
      <c r="F159" s="16"/>
      <c r="G159" s="16"/>
      <c r="H159" s="16"/>
      <c r="I159" s="16"/>
      <c r="J159" s="16"/>
      <c r="K159" s="16"/>
    </row>
    <row r="160" spans="1:11" x14ac:dyDescent="0.25">
      <c r="B160" s="602" t="s">
        <v>201</v>
      </c>
      <c r="C160" s="73">
        <v>124439161</v>
      </c>
      <c r="D160" s="73">
        <v>21999264</v>
      </c>
      <c r="E160" s="73">
        <v>7156409</v>
      </c>
      <c r="F160" s="16"/>
      <c r="G160" s="16"/>
      <c r="H160" s="16"/>
      <c r="I160" s="16"/>
      <c r="J160" s="16"/>
      <c r="K160" s="16"/>
    </row>
    <row r="161" spans="1:11" x14ac:dyDescent="0.25">
      <c r="B161" s="602" t="s">
        <v>202</v>
      </c>
      <c r="C161" s="73">
        <v>41423341</v>
      </c>
      <c r="D161" s="602">
        <v>0</v>
      </c>
      <c r="E161" s="73">
        <v>1512047</v>
      </c>
      <c r="F161" s="16"/>
      <c r="G161" s="16"/>
      <c r="H161" s="16"/>
      <c r="I161" s="16"/>
      <c r="J161" s="16"/>
      <c r="K161" s="16"/>
    </row>
    <row r="162" spans="1:11" x14ac:dyDescent="0.25">
      <c r="B162" s="602" t="s">
        <v>203</v>
      </c>
      <c r="C162" s="73">
        <v>26350413</v>
      </c>
      <c r="D162" s="73">
        <v>870000</v>
      </c>
      <c r="E162" s="602">
        <v>0</v>
      </c>
      <c r="F162" s="16"/>
      <c r="G162" s="16"/>
      <c r="H162" s="16"/>
      <c r="I162" s="16"/>
      <c r="J162" s="16"/>
      <c r="K162" s="16"/>
    </row>
    <row r="163" spans="1:11" x14ac:dyDescent="0.25">
      <c r="B163" s="602" t="s">
        <v>204</v>
      </c>
      <c r="C163" s="73">
        <v>18642924</v>
      </c>
      <c r="D163" s="73">
        <v>9311247</v>
      </c>
      <c r="E163" s="602">
        <v>0</v>
      </c>
      <c r="F163" s="333"/>
      <c r="G163" s="16"/>
      <c r="H163" s="16"/>
      <c r="I163" s="16"/>
      <c r="J163" s="16"/>
      <c r="K163" s="16"/>
    </row>
    <row r="164" spans="1:11" x14ac:dyDescent="0.25">
      <c r="B164" s="16"/>
      <c r="C164" s="16"/>
      <c r="D164" s="16"/>
      <c r="E164" s="16"/>
      <c r="F164" s="16"/>
      <c r="G164" s="16"/>
      <c r="H164" s="16"/>
      <c r="I164" s="16"/>
      <c r="J164" s="16"/>
      <c r="K164" s="16"/>
    </row>
    <row r="165" spans="1:11" x14ac:dyDescent="0.25">
      <c r="A165" s="146" t="s">
        <v>686</v>
      </c>
      <c r="B165" s="32" t="s">
        <v>693</v>
      </c>
      <c r="C165" s="16"/>
      <c r="D165" s="16"/>
      <c r="E165" s="16"/>
      <c r="F165" s="16"/>
      <c r="G165" s="16"/>
      <c r="H165" s="16"/>
      <c r="I165" s="16"/>
      <c r="J165" s="16"/>
      <c r="K165" s="16"/>
    </row>
    <row r="166" spans="1:11" ht="30" x14ac:dyDescent="0.25">
      <c r="B166" s="35"/>
      <c r="C166" s="268" t="s">
        <v>198</v>
      </c>
      <c r="D166" s="268" t="s">
        <v>199</v>
      </c>
      <c r="E166" s="268" t="s">
        <v>200</v>
      </c>
      <c r="F166" s="16"/>
      <c r="G166" s="16"/>
      <c r="H166" s="16"/>
      <c r="I166" s="16"/>
      <c r="J166" s="16"/>
      <c r="K166" s="16"/>
    </row>
    <row r="167" spans="1:11" x14ac:dyDescent="0.25">
      <c r="B167" s="34" t="s">
        <v>930</v>
      </c>
      <c r="C167" s="73">
        <v>0</v>
      </c>
      <c r="D167" s="335">
        <v>0.16</v>
      </c>
      <c r="E167" s="73">
        <v>0</v>
      </c>
      <c r="F167" s="16"/>
      <c r="G167" s="16"/>
      <c r="H167" s="16"/>
      <c r="I167" s="16"/>
      <c r="J167" s="16"/>
      <c r="K167" s="16"/>
    </row>
    <row r="168" spans="1:11" x14ac:dyDescent="0.25">
      <c r="A168" s="16"/>
      <c r="B168" s="34" t="s">
        <v>546</v>
      </c>
      <c r="C168" s="73">
        <v>0</v>
      </c>
      <c r="D168" s="147">
        <v>29.8</v>
      </c>
      <c r="E168" s="73">
        <v>0</v>
      </c>
      <c r="G168" s="16"/>
      <c r="H168" s="16"/>
      <c r="I168" s="16"/>
      <c r="J168" s="16"/>
      <c r="K168" s="16"/>
    </row>
    <row r="169" spans="1:11" x14ac:dyDescent="0.25">
      <c r="A169" s="16"/>
      <c r="B169" s="23" t="s">
        <v>933</v>
      </c>
      <c r="C169" s="148"/>
      <c r="D169" s="148"/>
      <c r="E169" s="148"/>
      <c r="F169" s="16"/>
      <c r="G169" s="16"/>
      <c r="H169" s="16"/>
      <c r="I169" s="16"/>
      <c r="J169" s="16"/>
      <c r="K169" s="16"/>
    </row>
    <row r="170" spans="1:11" x14ac:dyDescent="0.25">
      <c r="B170" s="31"/>
      <c r="C170" s="148"/>
      <c r="D170" s="148"/>
      <c r="E170" s="148"/>
      <c r="F170" s="16"/>
      <c r="G170" s="16"/>
      <c r="H170" s="16"/>
      <c r="I170" s="16"/>
      <c r="J170" s="16"/>
      <c r="K170" s="16"/>
    </row>
    <row r="171" spans="1:11" x14ac:dyDescent="0.25">
      <c r="A171" s="146" t="s">
        <v>687</v>
      </c>
      <c r="B171" s="32" t="s">
        <v>669</v>
      </c>
      <c r="F171" s="16"/>
      <c r="G171" s="16"/>
      <c r="H171" s="16"/>
      <c r="I171" s="16"/>
      <c r="J171" s="16"/>
      <c r="K171" s="16"/>
    </row>
    <row r="172" spans="1:11" ht="30" x14ac:dyDescent="0.25">
      <c r="B172" s="35"/>
      <c r="C172" s="268" t="s">
        <v>198</v>
      </c>
      <c r="D172" s="268" t="s">
        <v>199</v>
      </c>
      <c r="E172" s="268" t="s">
        <v>200</v>
      </c>
      <c r="F172" s="16"/>
      <c r="G172" s="16"/>
      <c r="H172" s="16"/>
      <c r="I172" s="16"/>
      <c r="J172" s="16"/>
      <c r="K172" s="16"/>
    </row>
    <row r="173" spans="1:11" x14ac:dyDescent="0.25">
      <c r="B173" s="34" t="s">
        <v>481</v>
      </c>
      <c r="C173" s="73">
        <v>37</v>
      </c>
      <c r="D173" s="73">
        <v>7</v>
      </c>
      <c r="E173" s="73">
        <v>4</v>
      </c>
      <c r="F173" s="16"/>
      <c r="G173" s="16"/>
      <c r="H173" s="16"/>
      <c r="I173" s="32"/>
      <c r="J173" s="32"/>
      <c r="K173" s="16"/>
    </row>
    <row r="174" spans="1:11" x14ac:dyDescent="0.25">
      <c r="B174" s="34" t="s">
        <v>482</v>
      </c>
      <c r="C174" s="73">
        <v>9</v>
      </c>
      <c r="D174" s="73">
        <v>2</v>
      </c>
      <c r="E174" s="73">
        <v>0</v>
      </c>
      <c r="G174" s="16"/>
      <c r="H174" s="16"/>
    </row>
    <row r="175" spans="1:11" x14ac:dyDescent="0.25">
      <c r="B175" s="23" t="s">
        <v>864</v>
      </c>
      <c r="C175" s="148"/>
      <c r="D175" s="148"/>
      <c r="E175" s="148"/>
      <c r="F175" s="16"/>
      <c r="G175" s="16"/>
      <c r="H175" s="16"/>
    </row>
    <row r="176" spans="1:11" x14ac:dyDescent="0.25">
      <c r="A176" s="146" t="s">
        <v>688</v>
      </c>
      <c r="B176" s="32" t="s">
        <v>547</v>
      </c>
      <c r="F176" s="16"/>
      <c r="G176" s="16"/>
      <c r="H176" s="16"/>
    </row>
    <row r="177" spans="1:11" ht="30" x14ac:dyDescent="0.25">
      <c r="B177" s="35"/>
      <c r="C177" s="268" t="s">
        <v>198</v>
      </c>
      <c r="D177" s="268" t="s">
        <v>199</v>
      </c>
      <c r="E177" s="268" t="s">
        <v>200</v>
      </c>
      <c r="F177" s="16"/>
      <c r="G177" s="16"/>
      <c r="H177" s="16"/>
    </row>
    <row r="178" spans="1:11" x14ac:dyDescent="0.25">
      <c r="B178" s="34" t="s">
        <v>481</v>
      </c>
      <c r="C178" s="73">
        <v>262971365</v>
      </c>
      <c r="D178" s="73">
        <v>30950186</v>
      </c>
      <c r="E178" s="73">
        <v>8668456</v>
      </c>
      <c r="F178" s="16"/>
      <c r="G178" s="16"/>
      <c r="H178" s="16"/>
    </row>
    <row r="179" spans="1:11" x14ac:dyDescent="0.25">
      <c r="B179" s="34" t="s">
        <v>482</v>
      </c>
      <c r="C179" s="73">
        <v>72080412</v>
      </c>
      <c r="D179" s="73">
        <v>6615128</v>
      </c>
      <c r="E179" s="73">
        <v>0</v>
      </c>
      <c r="G179" s="16"/>
      <c r="H179" s="16"/>
    </row>
    <row r="180" spans="1:11" x14ac:dyDescent="0.25">
      <c r="B180" s="23" t="s">
        <v>866</v>
      </c>
      <c r="C180" s="16"/>
      <c r="D180" s="16"/>
      <c r="E180" s="16"/>
      <c r="F180" s="16"/>
      <c r="G180" s="16"/>
      <c r="H180" s="32"/>
    </row>
    <row r="181" spans="1:11" x14ac:dyDescent="0.25">
      <c r="A181" s="16"/>
      <c r="B181" s="16"/>
      <c r="C181" s="16"/>
      <c r="D181" s="16"/>
      <c r="E181" s="16"/>
      <c r="F181" s="16"/>
      <c r="G181" s="16"/>
      <c r="H181" s="16"/>
    </row>
    <row r="182" spans="1:11" x14ac:dyDescent="0.25">
      <c r="A182" s="16"/>
      <c r="H182" s="16"/>
    </row>
    <row r="183" spans="1:11" x14ac:dyDescent="0.25">
      <c r="A183" s="16"/>
      <c r="H183" s="17"/>
    </row>
    <row r="184" spans="1:11" x14ac:dyDescent="0.25">
      <c r="A184" s="16"/>
      <c r="B184" s="16"/>
      <c r="C184" s="16"/>
      <c r="D184" s="16"/>
      <c r="E184" s="16"/>
      <c r="F184" s="16"/>
      <c r="G184" s="16"/>
      <c r="H184" s="17"/>
    </row>
    <row r="185" spans="1:11" x14ac:dyDescent="0.25">
      <c r="A185" s="16"/>
      <c r="B185" s="16"/>
      <c r="C185" s="16"/>
      <c r="D185" s="16"/>
      <c r="E185" s="16"/>
      <c r="F185" s="16"/>
      <c r="G185" s="16"/>
      <c r="H185" s="16"/>
    </row>
    <row r="186" spans="1:11" x14ac:dyDescent="0.25">
      <c r="A186" s="16"/>
      <c r="B186" s="16"/>
      <c r="C186" s="16"/>
      <c r="D186" s="16"/>
      <c r="E186" s="16"/>
      <c r="F186" s="16"/>
      <c r="G186" s="16"/>
      <c r="H186" s="16"/>
      <c r="I186" s="16"/>
      <c r="J186" s="16"/>
      <c r="K186" s="16"/>
    </row>
    <row r="187" spans="1:11" x14ac:dyDescent="0.25">
      <c r="A187" s="16"/>
      <c r="B187" s="16"/>
      <c r="C187" s="16"/>
      <c r="D187" s="16"/>
      <c r="E187" s="16"/>
      <c r="F187" s="16"/>
      <c r="G187" s="16"/>
      <c r="H187" s="16"/>
      <c r="I187" s="16"/>
      <c r="J187" s="16"/>
      <c r="K187" s="16"/>
    </row>
    <row r="188" spans="1:11" x14ac:dyDescent="0.25">
      <c r="A188" s="16"/>
      <c r="B188" s="16"/>
      <c r="C188" s="16"/>
      <c r="D188" s="16"/>
      <c r="E188" s="16"/>
      <c r="F188" s="16"/>
      <c r="G188" s="16"/>
      <c r="H188" s="16"/>
      <c r="I188" s="16"/>
      <c r="J188" s="16"/>
      <c r="K188" s="16"/>
    </row>
    <row r="189" spans="1:11" x14ac:dyDescent="0.25">
      <c r="A189" s="16"/>
      <c r="B189" s="16"/>
      <c r="C189" s="16"/>
      <c r="D189" s="16"/>
      <c r="E189" s="16"/>
      <c r="F189" s="16"/>
      <c r="G189" s="16"/>
      <c r="H189" s="16"/>
      <c r="I189" s="16"/>
      <c r="J189" s="16"/>
      <c r="K189" s="16"/>
    </row>
    <row r="190" spans="1:11" x14ac:dyDescent="0.25">
      <c r="A190" s="16"/>
      <c r="B190" s="16"/>
      <c r="C190" s="16"/>
      <c r="D190" s="16"/>
      <c r="E190" s="16"/>
      <c r="F190" s="16"/>
      <c r="G190" s="16"/>
      <c r="H190" s="16"/>
      <c r="I190" s="187"/>
      <c r="J190" s="16"/>
      <c r="K190" s="16"/>
    </row>
    <row r="191" spans="1:11" x14ac:dyDescent="0.25">
      <c r="A191" s="16"/>
      <c r="B191" s="16"/>
      <c r="C191" s="16"/>
      <c r="D191" s="16"/>
      <c r="E191" s="16"/>
      <c r="F191" s="16"/>
      <c r="G191" s="16"/>
      <c r="H191" s="16"/>
      <c r="I191" s="187"/>
      <c r="J191" s="16"/>
      <c r="K191" s="16"/>
    </row>
    <row r="192" spans="1:11" x14ac:dyDescent="0.25">
      <c r="A192" s="16"/>
      <c r="B192" s="16"/>
      <c r="C192" s="16"/>
      <c r="D192" s="16"/>
      <c r="E192" s="16"/>
      <c r="F192" s="16"/>
      <c r="G192" s="16"/>
      <c r="H192" s="16"/>
      <c r="I192" s="187"/>
      <c r="J192" s="16"/>
      <c r="K192" s="16"/>
    </row>
    <row r="193" spans="1:11" x14ac:dyDescent="0.25">
      <c r="A193" s="16"/>
      <c r="B193" s="16"/>
      <c r="C193" s="16"/>
      <c r="D193" s="16"/>
      <c r="E193" s="16"/>
      <c r="F193" s="16"/>
      <c r="G193" s="16"/>
      <c r="H193" s="16"/>
      <c r="I193" s="187"/>
      <c r="J193" s="16"/>
      <c r="K193" s="16"/>
    </row>
    <row r="194" spans="1:11" x14ac:dyDescent="0.25">
      <c r="A194" s="16"/>
      <c r="B194" s="16"/>
      <c r="C194" s="16"/>
      <c r="D194" s="16"/>
      <c r="E194" s="16"/>
      <c r="F194" s="16"/>
      <c r="G194" s="16"/>
      <c r="H194" s="16"/>
      <c r="I194" s="187"/>
      <c r="J194" s="16"/>
      <c r="K194" s="16"/>
    </row>
    <row r="195" spans="1:11" x14ac:dyDescent="0.25">
      <c r="A195" s="16"/>
      <c r="B195" s="16"/>
      <c r="C195" s="16"/>
      <c r="D195" s="16"/>
      <c r="E195" s="16"/>
      <c r="F195" s="16"/>
      <c r="G195" s="16"/>
      <c r="H195" s="16"/>
      <c r="I195" s="187"/>
      <c r="J195" s="16"/>
      <c r="K195" s="16"/>
    </row>
    <row r="196" spans="1:11" x14ac:dyDescent="0.25">
      <c r="A196" s="16"/>
      <c r="B196" s="16"/>
      <c r="C196" s="16"/>
      <c r="D196" s="16"/>
      <c r="E196" s="16"/>
      <c r="F196" s="16"/>
      <c r="G196" s="16"/>
      <c r="H196" s="16"/>
      <c r="I196" s="187"/>
      <c r="J196" s="16"/>
      <c r="K196" s="16"/>
    </row>
    <row r="197" spans="1:11" x14ac:dyDescent="0.25">
      <c r="A197" s="16"/>
      <c r="B197" s="16"/>
      <c r="C197" s="16"/>
      <c r="D197" s="16"/>
      <c r="E197" s="16"/>
      <c r="F197" s="16"/>
      <c r="G197" s="16"/>
      <c r="H197" s="32"/>
      <c r="I197" s="32"/>
      <c r="J197" s="32"/>
    </row>
    <row r="198" spans="1:11" x14ac:dyDescent="0.25">
      <c r="A198" s="16"/>
      <c r="B198" s="16"/>
      <c r="C198" s="16"/>
      <c r="D198" s="16"/>
      <c r="E198" s="16"/>
      <c r="F198" s="16"/>
      <c r="G198" s="16"/>
      <c r="H198" s="16"/>
    </row>
    <row r="199" spans="1:11" x14ac:dyDescent="0.25">
      <c r="A199" s="16"/>
      <c r="B199" s="16"/>
      <c r="C199" s="16"/>
      <c r="D199" s="16"/>
      <c r="E199" s="16"/>
      <c r="F199" s="16"/>
      <c r="G199" s="16"/>
      <c r="H199" s="16"/>
    </row>
    <row r="200" spans="1:11" x14ac:dyDescent="0.25">
      <c r="A200" s="16"/>
      <c r="B200" s="16"/>
      <c r="C200" s="16"/>
      <c r="D200" s="16"/>
      <c r="E200" s="16"/>
      <c r="F200" s="16"/>
      <c r="G200" s="16"/>
      <c r="H200" s="16"/>
    </row>
    <row r="201" spans="1:11" x14ac:dyDescent="0.25">
      <c r="A201" s="16"/>
      <c r="B201" s="16"/>
      <c r="C201" s="16"/>
      <c r="D201" s="16"/>
      <c r="E201" s="16"/>
      <c r="F201" s="16"/>
      <c r="G201" s="16"/>
      <c r="H201" s="16"/>
    </row>
    <row r="202" spans="1:11" x14ac:dyDescent="0.25">
      <c r="A202" s="16"/>
      <c r="B202" s="16"/>
      <c r="C202" s="16"/>
      <c r="D202" s="16"/>
      <c r="E202" s="16"/>
      <c r="F202" s="16"/>
      <c r="G202" s="16"/>
      <c r="H202" s="16"/>
    </row>
    <row r="203" spans="1:11" x14ac:dyDescent="0.25">
      <c r="A203" s="16"/>
      <c r="B203" s="16"/>
      <c r="C203" s="16"/>
      <c r="D203" s="16"/>
      <c r="E203" s="16"/>
      <c r="F203" s="16"/>
      <c r="G203" s="16"/>
      <c r="H203" s="16"/>
    </row>
    <row r="204" spans="1:11" x14ac:dyDescent="0.25">
      <c r="A204" s="16"/>
      <c r="B204" s="16"/>
      <c r="C204" s="16"/>
      <c r="D204" s="16"/>
      <c r="E204" s="16"/>
      <c r="F204" s="16"/>
      <c r="G204" s="16"/>
      <c r="H204" s="16"/>
    </row>
    <row r="205" spans="1:11" x14ac:dyDescent="0.25">
      <c r="A205" s="16"/>
      <c r="B205" s="16"/>
      <c r="C205" s="16"/>
      <c r="D205" s="16"/>
      <c r="E205" s="16"/>
      <c r="F205" s="16"/>
      <c r="G205" s="16"/>
      <c r="H205" s="16"/>
    </row>
    <row r="206" spans="1:11" x14ac:dyDescent="0.25">
      <c r="A206" s="16"/>
      <c r="B206" s="16"/>
      <c r="C206" s="16"/>
      <c r="D206" s="16"/>
      <c r="E206" s="16"/>
      <c r="F206" s="16"/>
      <c r="G206" s="16"/>
      <c r="H206" s="16"/>
    </row>
    <row r="207" spans="1:11" x14ac:dyDescent="0.25">
      <c r="A207" s="16"/>
      <c r="B207" s="16"/>
      <c r="C207" s="16"/>
      <c r="D207" s="16"/>
      <c r="E207" s="16"/>
      <c r="F207" s="16"/>
      <c r="G207" s="16"/>
    </row>
    <row r="208" spans="1:11" x14ac:dyDescent="0.25">
      <c r="A208" s="16"/>
      <c r="B208" s="16"/>
      <c r="C208" s="16"/>
      <c r="D208" s="16"/>
      <c r="E208" s="16"/>
      <c r="F208" s="16"/>
      <c r="G208" s="16"/>
    </row>
    <row r="209" spans="1:7" x14ac:dyDescent="0.25">
      <c r="A209" s="16"/>
      <c r="B209" s="16"/>
      <c r="C209" s="16"/>
      <c r="D209" s="16"/>
      <c r="E209" s="16"/>
      <c r="F209" s="16"/>
      <c r="G209" s="16"/>
    </row>
    <row r="210" spans="1:7" x14ac:dyDescent="0.25">
      <c r="A210" s="16"/>
      <c r="B210" s="16"/>
      <c r="C210" s="16"/>
      <c r="D210" s="16"/>
      <c r="E210" s="16"/>
      <c r="F210" s="16"/>
      <c r="G210" s="16"/>
    </row>
    <row r="211" spans="1:7" x14ac:dyDescent="0.25">
      <c r="A211" s="16"/>
      <c r="B211" s="16"/>
      <c r="C211" s="16"/>
      <c r="D211" s="16"/>
      <c r="E211" s="16"/>
      <c r="F211" s="16"/>
      <c r="G211" s="16"/>
    </row>
    <row r="212" spans="1:7" x14ac:dyDescent="0.25">
      <c r="A212" s="16"/>
      <c r="B212" s="16"/>
      <c r="C212" s="16"/>
      <c r="D212" s="16"/>
      <c r="E212" s="16"/>
      <c r="F212" s="16"/>
      <c r="G212" s="16"/>
    </row>
    <row r="213" spans="1:7" x14ac:dyDescent="0.25">
      <c r="A213" s="16"/>
      <c r="B213" s="16"/>
      <c r="C213" s="16"/>
      <c r="D213" s="16"/>
      <c r="E213" s="16"/>
      <c r="F213" s="16"/>
    </row>
    <row r="214" spans="1:7" x14ac:dyDescent="0.25">
      <c r="A214" s="16"/>
      <c r="B214" s="16"/>
      <c r="C214" s="16"/>
      <c r="D214" s="16"/>
      <c r="E214" s="16"/>
      <c r="F214" s="16"/>
    </row>
    <row r="215" spans="1:7" x14ac:dyDescent="0.25">
      <c r="A215" s="16"/>
      <c r="B215" s="16"/>
      <c r="C215" s="16"/>
      <c r="D215" s="16"/>
      <c r="E215" s="16"/>
      <c r="F215" s="16"/>
    </row>
    <row r="216" spans="1:7" x14ac:dyDescent="0.25">
      <c r="A216" s="16"/>
      <c r="B216" s="16"/>
      <c r="C216" s="16"/>
      <c r="D216" s="16"/>
      <c r="E216" s="16"/>
      <c r="F216" s="16"/>
    </row>
    <row r="217" spans="1:7" x14ac:dyDescent="0.25">
      <c r="A217" s="16"/>
      <c r="B217" s="16"/>
      <c r="C217" s="16"/>
      <c r="D217" s="16"/>
      <c r="E217" s="16"/>
      <c r="F217" s="16"/>
    </row>
    <row r="218" spans="1:7" x14ac:dyDescent="0.25">
      <c r="A218" s="16"/>
      <c r="B218" s="16"/>
      <c r="C218" s="16"/>
      <c r="D218" s="16"/>
      <c r="E218" s="16"/>
      <c r="F218" s="16"/>
    </row>
    <row r="219" spans="1:7" x14ac:dyDescent="0.25">
      <c r="A219" s="16"/>
      <c r="B219" s="16"/>
      <c r="C219" s="16"/>
      <c r="D219" s="16"/>
      <c r="E219" s="16"/>
      <c r="F219" s="16"/>
    </row>
    <row r="220" spans="1:7" x14ac:dyDescent="0.25">
      <c r="A220" s="16"/>
      <c r="B220" s="16"/>
      <c r="C220" s="16"/>
      <c r="D220" s="16"/>
      <c r="E220" s="16"/>
    </row>
    <row r="221" spans="1:7" x14ac:dyDescent="0.25">
      <c r="A221" s="16"/>
      <c r="B221" s="16"/>
      <c r="C221" s="16"/>
      <c r="D221" s="16"/>
      <c r="E221" s="16"/>
    </row>
    <row r="222" spans="1:7" x14ac:dyDescent="0.25">
      <c r="A222" s="16"/>
      <c r="B222" s="16"/>
      <c r="C222" s="16"/>
      <c r="D222" s="16"/>
      <c r="E222" s="16"/>
    </row>
    <row r="223" spans="1:7" x14ac:dyDescent="0.25">
      <c r="A223" s="16"/>
      <c r="B223" s="16"/>
      <c r="C223" s="16"/>
      <c r="D223" s="16"/>
      <c r="E223" s="16"/>
    </row>
    <row r="224" spans="1:7" x14ac:dyDescent="0.25">
      <c r="A224" s="16"/>
      <c r="B224" s="16"/>
      <c r="C224" s="16"/>
      <c r="D224" s="16"/>
      <c r="E224" s="16"/>
    </row>
    <row r="225" spans="1:11" x14ac:dyDescent="0.25">
      <c r="A225" s="16"/>
      <c r="B225" s="16"/>
      <c r="C225" s="16"/>
      <c r="D225" s="16"/>
      <c r="E225" s="16"/>
    </row>
    <row r="226" spans="1:11" x14ac:dyDescent="0.25">
      <c r="A226" s="16"/>
      <c r="B226" s="16"/>
      <c r="C226" s="16"/>
      <c r="D226" s="16"/>
      <c r="E226" s="16"/>
    </row>
    <row r="227" spans="1:11" x14ac:dyDescent="0.25">
      <c r="A227" s="16"/>
      <c r="B227" s="16"/>
      <c r="C227" s="16"/>
      <c r="D227" s="16"/>
      <c r="E227" s="16"/>
    </row>
    <row r="228" spans="1:11" x14ac:dyDescent="0.25">
      <c r="A228" s="16"/>
      <c r="B228" s="16"/>
      <c r="C228" s="16"/>
      <c r="D228" s="16"/>
      <c r="E228" s="16"/>
    </row>
    <row r="229" spans="1:11" x14ac:dyDescent="0.25">
      <c r="A229" s="16"/>
      <c r="B229" s="16"/>
      <c r="C229" s="16"/>
      <c r="D229" s="16"/>
      <c r="E229" s="16"/>
      <c r="I229" s="228"/>
      <c r="J229" s="16"/>
      <c r="K229" s="16"/>
    </row>
    <row r="230" spans="1:11" x14ac:dyDescent="0.25">
      <c r="A230" s="16"/>
      <c r="B230" s="16"/>
      <c r="C230" s="16"/>
      <c r="I230" s="228"/>
      <c r="J230" s="16"/>
      <c r="K230" s="16"/>
    </row>
    <row r="231" spans="1:11" x14ac:dyDescent="0.25">
      <c r="A231" s="16"/>
      <c r="B231" s="16"/>
      <c r="C231" s="16"/>
      <c r="I231" s="228"/>
      <c r="J231" s="16"/>
      <c r="K231" s="16"/>
    </row>
    <row r="232" spans="1:11" x14ac:dyDescent="0.25">
      <c r="A232" s="16"/>
      <c r="B232" s="16"/>
      <c r="C232" s="16"/>
      <c r="H232" s="226">
        <v>2016</v>
      </c>
      <c r="I232" s="31"/>
      <c r="J232" s="16"/>
      <c r="K232" s="16"/>
    </row>
    <row r="233" spans="1:11" x14ac:dyDescent="0.25">
      <c r="A233" s="16"/>
      <c r="B233" s="16"/>
      <c r="C233" s="16"/>
      <c r="H233" s="34"/>
      <c r="I233" s="31"/>
      <c r="J233" s="16"/>
      <c r="K233" s="16"/>
    </row>
    <row r="234" spans="1:11" x14ac:dyDescent="0.25">
      <c r="A234" s="16"/>
      <c r="B234" s="16"/>
      <c r="C234" s="16"/>
      <c r="H234" s="34"/>
    </row>
    <row r="235" spans="1:11" x14ac:dyDescent="0.25">
      <c r="A235" s="16"/>
      <c r="B235" s="16"/>
      <c r="C235" s="16"/>
      <c r="H235" s="34"/>
      <c r="I235" s="31"/>
      <c r="J235" s="16"/>
      <c r="K235" s="16"/>
    </row>
    <row r="236" spans="1:11" ht="15" customHeight="1" x14ac:dyDescent="0.25">
      <c r="A236" s="16"/>
      <c r="B236" s="16"/>
      <c r="C236" s="16"/>
      <c r="H236" s="34"/>
    </row>
    <row r="237" spans="1:11" x14ac:dyDescent="0.25">
      <c r="A237" s="16"/>
      <c r="B237" s="16"/>
      <c r="C237" s="16"/>
      <c r="H237" s="34"/>
    </row>
    <row r="238" spans="1:11" x14ac:dyDescent="0.25">
      <c r="A238" s="16"/>
      <c r="B238" s="16"/>
      <c r="C238" s="16"/>
      <c r="H238" s="34"/>
    </row>
    <row r="239" spans="1:11" ht="15" customHeight="1" x14ac:dyDescent="0.25">
      <c r="A239" s="16"/>
      <c r="B239" s="16"/>
      <c r="C239" s="16"/>
      <c r="H239" s="31"/>
    </row>
    <row r="240" spans="1:11" x14ac:dyDescent="0.25">
      <c r="A240" s="16"/>
      <c r="B240" s="16"/>
      <c r="C240" s="16"/>
      <c r="H240" s="16"/>
    </row>
    <row r="241" spans="1:11" x14ac:dyDescent="0.25">
      <c r="A241" s="16"/>
      <c r="B241" s="16"/>
      <c r="C241" s="16"/>
      <c r="H241" s="16"/>
      <c r="I241" s="16"/>
      <c r="J241" s="16"/>
      <c r="K241" s="16"/>
    </row>
    <row r="242" spans="1:11" x14ac:dyDescent="0.25">
      <c r="A242" s="16"/>
      <c r="B242" s="16"/>
      <c r="C242" s="16"/>
      <c r="H242" s="16"/>
      <c r="I242" s="16"/>
      <c r="J242" s="16"/>
      <c r="K242" s="16"/>
    </row>
    <row r="243" spans="1:11" x14ac:dyDescent="0.25">
      <c r="A243" s="16"/>
      <c r="B243" s="16"/>
      <c r="C243" s="16"/>
      <c r="H243" s="16"/>
      <c r="I243" s="16"/>
      <c r="J243" s="16"/>
      <c r="K243" s="16"/>
    </row>
    <row r="244" spans="1:11" x14ac:dyDescent="0.25">
      <c r="A244" s="16"/>
      <c r="B244" s="16"/>
      <c r="C244" s="16"/>
      <c r="H244" s="16"/>
      <c r="I244" s="16"/>
      <c r="J244" s="16"/>
      <c r="K244" s="16"/>
    </row>
    <row r="245" spans="1:11" ht="15" customHeight="1" x14ac:dyDescent="0.25">
      <c r="A245" s="16"/>
      <c r="B245" s="16"/>
      <c r="C245" s="16"/>
      <c r="H245" s="16"/>
      <c r="I245" s="16"/>
      <c r="J245" s="16"/>
      <c r="K245" s="16"/>
    </row>
    <row r="246" spans="1:11" x14ac:dyDescent="0.25">
      <c r="A246" s="16"/>
      <c r="B246" s="16"/>
      <c r="C246" s="16"/>
      <c r="H246" s="16"/>
      <c r="I246" s="16"/>
      <c r="J246" s="16"/>
      <c r="K246" s="16"/>
    </row>
    <row r="247" spans="1:11" x14ac:dyDescent="0.25">
      <c r="A247" s="16"/>
      <c r="B247" s="16"/>
      <c r="C247" s="16"/>
      <c r="H247" s="16"/>
      <c r="I247" s="16"/>
      <c r="J247" s="16"/>
      <c r="K247" s="16"/>
    </row>
    <row r="248" spans="1:11" x14ac:dyDescent="0.25">
      <c r="A248" s="16"/>
      <c r="B248" s="16"/>
      <c r="C248" s="16"/>
      <c r="H248" s="16"/>
      <c r="I248" s="16"/>
      <c r="J248" s="16"/>
      <c r="K248" s="16"/>
    </row>
    <row r="249" spans="1:11" x14ac:dyDescent="0.25">
      <c r="A249" s="16"/>
      <c r="B249" s="16"/>
      <c r="C249" s="16"/>
      <c r="H249" s="16"/>
      <c r="I249" s="16"/>
      <c r="J249" s="16"/>
      <c r="K249" s="16"/>
    </row>
    <row r="250" spans="1:11" x14ac:dyDescent="0.25">
      <c r="A250" s="16"/>
      <c r="B250" s="16"/>
      <c r="C250" s="16"/>
      <c r="H250" s="16"/>
      <c r="I250" s="16"/>
      <c r="J250" s="16"/>
      <c r="K250" s="16"/>
    </row>
    <row r="251" spans="1:11" x14ac:dyDescent="0.25">
      <c r="B251" s="16"/>
      <c r="C251" s="16"/>
      <c r="H251" s="16"/>
      <c r="I251" s="16"/>
      <c r="J251" s="16"/>
      <c r="K251" s="16"/>
    </row>
    <row r="252" spans="1:11" x14ac:dyDescent="0.25">
      <c r="B252" s="16"/>
      <c r="C252" s="16"/>
      <c r="H252" s="16"/>
      <c r="I252" s="16"/>
      <c r="J252" s="16"/>
      <c r="K252" s="16"/>
    </row>
    <row r="253" spans="1:11" x14ac:dyDescent="0.25">
      <c r="B253" s="16"/>
      <c r="C253" s="16"/>
      <c r="H253" s="16"/>
      <c r="I253" s="16"/>
      <c r="J253" s="16"/>
      <c r="K253" s="16"/>
    </row>
    <row r="254" spans="1:11" x14ac:dyDescent="0.25">
      <c r="B254" s="16"/>
      <c r="C254" s="16"/>
      <c r="H254" s="16"/>
      <c r="I254" s="16"/>
      <c r="J254" s="16"/>
      <c r="K254" s="16"/>
    </row>
    <row r="255" spans="1:11" x14ac:dyDescent="0.25">
      <c r="B255" s="16"/>
      <c r="C255" s="16"/>
      <c r="H255" s="16"/>
      <c r="I255" s="16"/>
      <c r="J255" s="16"/>
      <c r="K255" s="16"/>
    </row>
    <row r="256" spans="1:11" x14ac:dyDescent="0.25">
      <c r="H256" s="16"/>
      <c r="I256" s="16"/>
      <c r="J256" s="16"/>
      <c r="K256" s="16"/>
    </row>
    <row r="257" spans="8:11" x14ac:dyDescent="0.25">
      <c r="H257" s="16"/>
      <c r="I257" s="16"/>
      <c r="J257" s="16"/>
      <c r="K257" s="16"/>
    </row>
    <row r="258" spans="8:11" x14ac:dyDescent="0.25">
      <c r="H258" s="16"/>
      <c r="I258" s="16"/>
      <c r="J258" s="16"/>
      <c r="K258" s="16"/>
    </row>
    <row r="289" spans="8:9" x14ac:dyDescent="0.25">
      <c r="H289" s="16"/>
      <c r="I289" s="16"/>
    </row>
    <row r="290" spans="8:9" x14ac:dyDescent="0.25">
      <c r="H290" s="16"/>
      <c r="I290" s="16"/>
    </row>
    <row r="291" spans="8:9" x14ac:dyDescent="0.25">
      <c r="H291" s="16"/>
      <c r="I291" s="16"/>
    </row>
    <row r="292" spans="8:9" x14ac:dyDescent="0.25">
      <c r="H292" s="16"/>
      <c r="I292" s="16"/>
    </row>
    <row r="293" spans="8:9" x14ac:dyDescent="0.25">
      <c r="H293" s="16"/>
      <c r="I293" s="16"/>
    </row>
    <row r="294" spans="8:9" x14ac:dyDescent="0.25">
      <c r="H294" s="16"/>
      <c r="I294" s="16"/>
    </row>
    <row r="295" spans="8:9" x14ac:dyDescent="0.25">
      <c r="H295" s="16"/>
      <c r="I295" s="16"/>
    </row>
    <row r="296" spans="8:9" x14ac:dyDescent="0.25">
      <c r="H296" s="16"/>
      <c r="I296" s="16"/>
    </row>
    <row r="297" spans="8:9" x14ac:dyDescent="0.25">
      <c r="H297" s="16"/>
      <c r="I297" s="16"/>
    </row>
    <row r="298" spans="8:9" x14ac:dyDescent="0.25">
      <c r="H298" s="16"/>
      <c r="I298" s="16"/>
    </row>
    <row r="299" spans="8:9" x14ac:dyDescent="0.25">
      <c r="H299" s="16"/>
      <c r="I299" s="16"/>
    </row>
    <row r="300" spans="8:9" x14ac:dyDescent="0.25">
      <c r="H300" s="16"/>
      <c r="I300" s="16"/>
    </row>
    <row r="301" spans="8:9" x14ac:dyDescent="0.25">
      <c r="H301" s="16"/>
      <c r="I301" s="16"/>
    </row>
    <row r="302" spans="8:9" x14ac:dyDescent="0.25">
      <c r="H302" s="16"/>
      <c r="I302" s="16"/>
    </row>
    <row r="303" spans="8:9" x14ac:dyDescent="0.25">
      <c r="H303" s="16"/>
    </row>
    <row r="304" spans="8:9" x14ac:dyDescent="0.25">
      <c r="H304" s="16"/>
    </row>
    <row r="305" spans="8:8" x14ac:dyDescent="0.25">
      <c r="H305" s="16"/>
    </row>
    <row r="306" spans="8:8" x14ac:dyDescent="0.25">
      <c r="H306" s="16"/>
    </row>
  </sheetData>
  <pageMargins left="0.7" right="0.7" top="0.75" bottom="0.75" header="0.3" footer="0.3"/>
  <pageSetup paperSize="9" scale="2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6"/>
  <sheetViews>
    <sheetView showGridLines="0" zoomScale="70" zoomScaleNormal="70" workbookViewId="0"/>
  </sheetViews>
  <sheetFormatPr defaultColWidth="9.140625" defaultRowHeight="15" x14ac:dyDescent="0.25"/>
  <cols>
    <col min="1" max="1" width="18.28515625" style="187" customWidth="1"/>
    <col min="2" max="2" width="56.7109375" style="187" customWidth="1"/>
    <col min="3" max="10" width="29.7109375" style="187" customWidth="1"/>
    <col min="11" max="11" width="38" style="187" customWidth="1"/>
    <col min="12" max="14" width="13" style="187" customWidth="1"/>
    <col min="15" max="18" width="13.7109375" style="187" customWidth="1"/>
    <col min="19" max="19" width="43.85546875" style="187" customWidth="1"/>
    <col min="20" max="20" width="42.5703125" style="187" customWidth="1"/>
    <col min="21" max="21" width="43.85546875" style="187" customWidth="1"/>
    <col min="22" max="22" width="42.5703125" style="187" customWidth="1"/>
    <col min="23" max="23" width="43.85546875" style="187" customWidth="1"/>
    <col min="24" max="24" width="42.5703125" style="187" customWidth="1"/>
    <col min="25" max="25" width="43.85546875" style="187" customWidth="1"/>
    <col min="26" max="26" width="49.140625" style="187" customWidth="1"/>
    <col min="27" max="27" width="50.28515625" style="187" customWidth="1"/>
    <col min="28" max="16384" width="9.140625" style="187"/>
  </cols>
  <sheetData>
    <row r="1" spans="1:17" s="18" customFormat="1" ht="34.5" x14ac:dyDescent="0.45">
      <c r="A1" s="179" t="s">
        <v>940</v>
      </c>
    </row>
    <row r="2" spans="1:17" ht="15" customHeight="1" x14ac:dyDescent="0.25">
      <c r="A2" s="184"/>
      <c r="B2" s="185"/>
      <c r="C2" s="185"/>
      <c r="D2" s="185"/>
      <c r="E2" s="185"/>
      <c r="F2" s="185"/>
      <c r="G2" s="185"/>
      <c r="H2" s="185"/>
      <c r="I2" s="30"/>
      <c r="J2" s="186"/>
      <c r="K2" s="186"/>
      <c r="L2" s="31"/>
      <c r="M2" s="31"/>
      <c r="N2" s="31"/>
      <c r="O2" s="31"/>
      <c r="P2" s="31"/>
      <c r="Q2" s="31"/>
    </row>
    <row r="3" spans="1:17" ht="15" customHeight="1" x14ac:dyDescent="0.25">
      <c r="A3" s="184"/>
      <c r="B3" s="185"/>
      <c r="C3" s="185"/>
      <c r="D3" s="185"/>
      <c r="E3" s="185"/>
      <c r="F3" s="185"/>
      <c r="G3" s="185"/>
      <c r="H3" s="185"/>
      <c r="I3" s="30"/>
      <c r="J3" s="186"/>
      <c r="K3" s="186"/>
      <c r="L3" s="31"/>
      <c r="M3" s="31"/>
      <c r="N3" s="31"/>
      <c r="O3" s="31"/>
      <c r="P3" s="31"/>
      <c r="Q3" s="31"/>
    </row>
    <row r="4" spans="1:17" s="612" customFormat="1" ht="15.95" customHeight="1" x14ac:dyDescent="0.3">
      <c r="A4" s="607" t="s">
        <v>941</v>
      </c>
      <c r="B4" s="608"/>
      <c r="C4" s="608"/>
      <c r="D4" s="608"/>
      <c r="E4" s="608"/>
      <c r="F4" s="608"/>
      <c r="G4" s="608"/>
      <c r="H4" s="608"/>
      <c r="I4" s="609"/>
      <c r="J4" s="610"/>
      <c r="K4" s="610"/>
      <c r="L4" s="611"/>
      <c r="M4" s="611"/>
      <c r="N4" s="611"/>
      <c r="O4" s="611"/>
      <c r="P4" s="611"/>
      <c r="Q4" s="611"/>
    </row>
    <row r="5" spans="1:17" s="612" customFormat="1" ht="15" customHeight="1" x14ac:dyDescent="0.3">
      <c r="A5" s="607"/>
      <c r="B5" s="608"/>
      <c r="C5" s="608"/>
      <c r="D5" s="608"/>
      <c r="E5" s="608"/>
      <c r="F5" s="608"/>
      <c r="G5" s="608"/>
      <c r="H5" s="608"/>
      <c r="I5" s="609"/>
      <c r="J5" s="610"/>
      <c r="K5" s="610"/>
      <c r="L5" s="611"/>
      <c r="M5" s="611"/>
      <c r="N5" s="611"/>
      <c r="O5" s="611"/>
      <c r="P5" s="611"/>
      <c r="Q5" s="611"/>
    </row>
    <row r="6" spans="1:17" s="612" customFormat="1" ht="15.95" customHeight="1" x14ac:dyDescent="0.3">
      <c r="A6" s="607"/>
      <c r="B6" s="811" t="s">
        <v>942</v>
      </c>
      <c r="C6" s="807"/>
      <c r="D6" s="807"/>
      <c r="E6" s="807"/>
      <c r="F6" s="807"/>
      <c r="G6" s="807"/>
      <c r="H6" s="608"/>
      <c r="I6" s="609"/>
      <c r="J6" s="610"/>
      <c r="K6" s="610"/>
      <c r="L6" s="611"/>
      <c r="M6" s="611"/>
      <c r="N6" s="611"/>
      <c r="O6" s="611"/>
      <c r="P6" s="611"/>
      <c r="Q6" s="611"/>
    </row>
    <row r="7" spans="1:17" s="612" customFormat="1" ht="15.95" customHeight="1" x14ac:dyDescent="0.3">
      <c r="A7" s="607"/>
      <c r="B7" s="807"/>
      <c r="C7" s="807"/>
      <c r="D7" s="807"/>
      <c r="E7" s="807"/>
      <c r="F7" s="807"/>
      <c r="G7" s="807"/>
      <c r="H7" s="608"/>
      <c r="I7" s="609"/>
      <c r="J7" s="610"/>
      <c r="K7" s="610"/>
      <c r="L7" s="611"/>
      <c r="M7" s="611"/>
      <c r="N7" s="611"/>
      <c r="O7" s="611"/>
      <c r="P7" s="611"/>
      <c r="Q7" s="611"/>
    </row>
    <row r="8" spans="1:17" s="612" customFormat="1" ht="15.95" customHeight="1" x14ac:dyDescent="0.3">
      <c r="A8" s="607"/>
      <c r="B8" s="807"/>
      <c r="C8" s="807"/>
      <c r="D8" s="807"/>
      <c r="E8" s="807"/>
      <c r="F8" s="807"/>
      <c r="G8" s="807"/>
      <c r="H8" s="608"/>
      <c r="I8" s="609"/>
      <c r="J8" s="610"/>
      <c r="K8" s="610"/>
      <c r="L8" s="611"/>
      <c r="M8" s="611"/>
      <c r="N8" s="611"/>
      <c r="O8" s="611"/>
      <c r="P8" s="611"/>
      <c r="Q8" s="611"/>
    </row>
    <row r="9" spans="1:17" ht="15" customHeight="1" x14ac:dyDescent="0.25">
      <c r="A9" s="184"/>
      <c r="B9" s="185"/>
      <c r="C9" s="185"/>
      <c r="D9" s="185"/>
      <c r="E9" s="185"/>
      <c r="F9" s="185"/>
      <c r="G9" s="185"/>
      <c r="H9" s="185"/>
      <c r="I9" s="30"/>
      <c r="J9" s="186"/>
      <c r="K9" s="186"/>
      <c r="L9" s="31"/>
      <c r="M9" s="31"/>
      <c r="N9" s="31"/>
      <c r="O9" s="31"/>
      <c r="P9" s="31"/>
      <c r="Q9" s="31"/>
    </row>
    <row r="10" spans="1:17" ht="15.75" customHeight="1" x14ac:dyDescent="0.25">
      <c r="A10" s="30" t="s">
        <v>102</v>
      </c>
      <c r="B10" s="32" t="s">
        <v>1022</v>
      </c>
      <c r="C10" s="32"/>
      <c r="D10" s="32"/>
      <c r="E10" s="32"/>
      <c r="F10" s="32"/>
      <c r="G10" s="32"/>
      <c r="H10" s="31"/>
      <c r="J10" s="186"/>
      <c r="K10" s="186"/>
      <c r="L10" s="31"/>
      <c r="M10" s="31"/>
      <c r="N10" s="31"/>
      <c r="O10" s="31"/>
      <c r="P10" s="31"/>
      <c r="Q10" s="31"/>
    </row>
    <row r="11" spans="1:17" ht="15" customHeight="1" x14ac:dyDescent="0.25">
      <c r="A11" s="30"/>
      <c r="B11" s="33"/>
      <c r="C11" s="176">
        <v>2012</v>
      </c>
      <c r="D11" s="176">
        <v>2013</v>
      </c>
      <c r="E11" s="176">
        <v>2014</v>
      </c>
      <c r="F11" s="176">
        <v>2015</v>
      </c>
      <c r="G11" s="176">
        <v>2016</v>
      </c>
      <c r="J11" s="186"/>
      <c r="K11" s="186"/>
      <c r="L11" s="31"/>
      <c r="M11" s="31"/>
      <c r="N11" s="31"/>
      <c r="O11" s="31"/>
      <c r="P11" s="31"/>
      <c r="Q11" s="31"/>
    </row>
    <row r="12" spans="1:17" x14ac:dyDescent="0.25">
      <c r="A12" s="30"/>
      <c r="B12" s="34" t="s">
        <v>5</v>
      </c>
      <c r="C12" s="613">
        <f>'4. Frie Forskningsfond (LP)'!C12*'PL2016'!H$4</f>
        <v>9078.4583703539975</v>
      </c>
      <c r="D12" s="613">
        <f>'4. Frie Forskningsfond (LP)'!D12*'PL2016'!I$4</f>
        <v>7515.1156190886177</v>
      </c>
      <c r="E12" s="613">
        <f>'4. Frie Forskningsfond (LP)'!E12*'PL2016'!J$4</f>
        <v>13127.84937755713</v>
      </c>
      <c r="F12" s="613">
        <f>'4. Frie Forskningsfond (LP)'!F12*'PL2016'!K$4</f>
        <v>11424.550768406853</v>
      </c>
      <c r="G12" s="613">
        <f>'4. Frie Forskningsfond (LP)'!G12*'PL2016'!L$4</f>
        <v>9842</v>
      </c>
      <c r="H12" s="188"/>
      <c r="I12" s="188"/>
      <c r="J12" s="186"/>
      <c r="K12" s="186"/>
      <c r="L12" s="31"/>
      <c r="M12" s="31"/>
      <c r="N12" s="31"/>
      <c r="O12" s="31"/>
      <c r="P12" s="31"/>
      <c r="Q12" s="31"/>
    </row>
    <row r="13" spans="1:17" x14ac:dyDescent="0.25">
      <c r="A13" s="30"/>
      <c r="B13" s="34" t="s">
        <v>6</v>
      </c>
      <c r="C13" s="613">
        <f>'4. Frie Forskningsfond (LP)'!C13*'PL2016'!H$4</f>
        <v>1276.9766881514997</v>
      </c>
      <c r="D13" s="613">
        <f>'4. Frie Forskningsfond (LP)'!D13*'PL2016'!I$4</f>
        <v>1212.8218595999997</v>
      </c>
      <c r="E13" s="613">
        <f>'4. Frie Forskningsfond (LP)'!E13*'PL2016'!J$4</f>
        <v>1377.5639381690889</v>
      </c>
      <c r="F13" s="613">
        <f>'4. Frie Forskningsfond (LP)'!F13*'PL2016'!K$4</f>
        <v>1207.0700618909998</v>
      </c>
      <c r="G13" s="613">
        <f>'4. Frie Forskningsfond (LP)'!G13*'PL2016'!L$4</f>
        <v>938</v>
      </c>
      <c r="H13" s="188"/>
      <c r="I13" s="188"/>
      <c r="J13" s="186"/>
      <c r="K13" s="186"/>
      <c r="L13" s="31"/>
      <c r="M13" s="31"/>
      <c r="N13" s="31"/>
      <c r="O13" s="31"/>
      <c r="P13" s="31"/>
      <c r="Q13" s="31"/>
    </row>
    <row r="14" spans="1:17" ht="15" customHeight="1" x14ac:dyDescent="0.25">
      <c r="A14" s="30"/>
      <c r="B14" s="31" t="s">
        <v>1075</v>
      </c>
      <c r="C14" s="203"/>
      <c r="D14" s="203"/>
      <c r="E14" s="203"/>
      <c r="F14" s="203"/>
      <c r="G14" s="203"/>
      <c r="H14" s="188"/>
      <c r="I14" s="188"/>
      <c r="J14" s="186"/>
      <c r="K14" s="186"/>
      <c r="L14" s="31"/>
      <c r="M14" s="31"/>
      <c r="N14" s="31"/>
      <c r="O14" s="31"/>
      <c r="P14" s="31"/>
      <c r="Q14" s="31"/>
    </row>
    <row r="15" spans="1:17" ht="15" customHeight="1" x14ac:dyDescent="0.25">
      <c r="A15" s="30"/>
      <c r="B15" s="187" t="s">
        <v>1063</v>
      </c>
      <c r="C15" s="188"/>
      <c r="D15" s="188"/>
      <c r="E15" s="188"/>
      <c r="F15" s="188"/>
      <c r="G15" s="188"/>
      <c r="H15" s="188"/>
      <c r="I15" s="188"/>
      <c r="J15" s="186"/>
      <c r="K15" s="186"/>
      <c r="L15" s="31"/>
      <c r="M15" s="31"/>
      <c r="N15" s="31"/>
      <c r="O15" s="31"/>
      <c r="P15" s="31"/>
      <c r="Q15" s="31"/>
    </row>
    <row r="16" spans="1:17" ht="15" customHeight="1" x14ac:dyDescent="0.25">
      <c r="A16" s="30"/>
      <c r="C16" s="188"/>
      <c r="D16" s="188"/>
      <c r="E16" s="188"/>
      <c r="F16" s="188"/>
      <c r="G16" s="188"/>
      <c r="H16" s="188"/>
      <c r="I16" s="188"/>
      <c r="J16" s="186"/>
      <c r="K16" s="186"/>
      <c r="L16" s="31"/>
      <c r="M16" s="31"/>
      <c r="N16" s="31"/>
      <c r="O16" s="31"/>
      <c r="P16" s="31"/>
      <c r="Q16" s="31"/>
    </row>
    <row r="17" spans="1:28" ht="15.75" customHeight="1" x14ac:dyDescent="0.25">
      <c r="A17" s="30" t="s">
        <v>111</v>
      </c>
      <c r="B17" s="32" t="s">
        <v>943</v>
      </c>
      <c r="C17" s="32"/>
      <c r="D17" s="32"/>
      <c r="E17" s="32"/>
      <c r="F17" s="32"/>
      <c r="G17" s="32"/>
      <c r="H17" s="32"/>
      <c r="I17" s="32"/>
      <c r="J17" s="186"/>
      <c r="K17" s="186"/>
      <c r="L17" s="31"/>
      <c r="M17" s="31"/>
      <c r="N17" s="31"/>
      <c r="O17" s="31"/>
      <c r="P17" s="31"/>
      <c r="Q17" s="31"/>
    </row>
    <row r="18" spans="1:28" x14ac:dyDescent="0.25">
      <c r="A18" s="30"/>
      <c r="B18" s="33"/>
      <c r="C18" s="176" t="s">
        <v>224</v>
      </c>
      <c r="D18" s="176" t="s">
        <v>95</v>
      </c>
      <c r="E18" s="176" t="s">
        <v>96</v>
      </c>
      <c r="F18" s="176" t="s">
        <v>97</v>
      </c>
      <c r="G18" s="176" t="s">
        <v>98</v>
      </c>
      <c r="H18" s="244" t="s">
        <v>35</v>
      </c>
      <c r="I18" s="176" t="s">
        <v>36</v>
      </c>
      <c r="J18" s="186"/>
      <c r="K18" s="186"/>
      <c r="L18" s="31"/>
      <c r="M18" s="31"/>
      <c r="N18" s="31"/>
      <c r="O18" s="31"/>
      <c r="P18" s="31"/>
      <c r="Q18" s="31"/>
    </row>
    <row r="19" spans="1:28" x14ac:dyDescent="0.25">
      <c r="A19" s="30"/>
      <c r="B19" s="34" t="s">
        <v>5</v>
      </c>
      <c r="C19" s="351">
        <v>1580</v>
      </c>
      <c r="D19" s="351">
        <v>2856</v>
      </c>
      <c r="E19" s="351">
        <v>1116</v>
      </c>
      <c r="F19" s="351">
        <v>1708</v>
      </c>
      <c r="G19" s="351">
        <v>2467</v>
      </c>
      <c r="H19" s="351">
        <v>115</v>
      </c>
      <c r="I19" s="351">
        <v>9842</v>
      </c>
      <c r="J19" s="186"/>
      <c r="K19" s="186"/>
      <c r="L19" s="31"/>
      <c r="M19" s="31"/>
      <c r="N19" s="31"/>
      <c r="O19" s="31"/>
      <c r="P19" s="31"/>
      <c r="Q19" s="31"/>
    </row>
    <row r="20" spans="1:28" x14ac:dyDescent="0.25">
      <c r="A20" s="30"/>
      <c r="B20" s="34" t="s">
        <v>6</v>
      </c>
      <c r="C20" s="351">
        <v>141</v>
      </c>
      <c r="D20" s="351">
        <v>228</v>
      </c>
      <c r="E20" s="351">
        <v>101</v>
      </c>
      <c r="F20" s="351">
        <v>226</v>
      </c>
      <c r="G20" s="351">
        <v>241</v>
      </c>
      <c r="H20" s="351">
        <v>1.5</v>
      </c>
      <c r="I20" s="351">
        <v>938</v>
      </c>
      <c r="J20" s="186"/>
      <c r="K20" s="186"/>
      <c r="L20" s="31"/>
      <c r="M20" s="31"/>
      <c r="N20" s="31"/>
      <c r="O20" s="31"/>
      <c r="P20" s="31"/>
      <c r="Q20" s="31"/>
    </row>
    <row r="21" spans="1:28" ht="15" customHeight="1" x14ac:dyDescent="0.25">
      <c r="A21" s="615"/>
      <c r="B21" s="717" t="s">
        <v>1076</v>
      </c>
      <c r="C21" s="717"/>
      <c r="D21" s="717"/>
      <c r="E21" s="717"/>
      <c r="F21" s="717"/>
      <c r="G21" s="717"/>
      <c r="H21" s="717"/>
      <c r="I21" s="717"/>
      <c r="J21" s="186"/>
      <c r="K21" s="186"/>
      <c r="L21" s="31"/>
      <c r="M21" s="31"/>
      <c r="N21" s="31"/>
      <c r="O21" s="31"/>
      <c r="P21" s="31"/>
      <c r="Q21" s="31"/>
    </row>
    <row r="22" spans="1:28" ht="15" customHeight="1" x14ac:dyDescent="0.25">
      <c r="A22" s="184"/>
      <c r="B22" s="187" t="s">
        <v>1063</v>
      </c>
      <c r="C22" s="185"/>
      <c r="D22" s="185"/>
      <c r="E22" s="185"/>
      <c r="F22" s="185"/>
      <c r="G22" s="185"/>
      <c r="H22" s="185"/>
      <c r="I22" s="30"/>
      <c r="J22" s="186"/>
      <c r="K22" s="186"/>
      <c r="L22" s="31"/>
      <c r="M22" s="31"/>
      <c r="N22" s="31"/>
      <c r="O22" s="31"/>
      <c r="P22" s="31"/>
      <c r="Q22" s="31"/>
    </row>
    <row r="23" spans="1:28" ht="15" customHeight="1" x14ac:dyDescent="0.25">
      <c r="A23" s="184"/>
      <c r="C23" s="185"/>
      <c r="D23" s="185"/>
      <c r="E23" s="185"/>
      <c r="F23" s="185"/>
      <c r="G23" s="185"/>
      <c r="H23" s="185"/>
      <c r="I23" s="30"/>
      <c r="J23" s="186"/>
      <c r="K23" s="186"/>
      <c r="L23" s="31"/>
      <c r="M23" s="31"/>
      <c r="N23" s="31"/>
      <c r="O23" s="31"/>
      <c r="P23" s="31"/>
      <c r="Q23" s="31"/>
    </row>
    <row r="24" spans="1:28" ht="15.75" customHeight="1" x14ac:dyDescent="0.25">
      <c r="A24" s="30" t="s">
        <v>130</v>
      </c>
      <c r="B24" s="32" t="s">
        <v>1023</v>
      </c>
      <c r="C24" s="32"/>
      <c r="D24" s="32"/>
      <c r="E24" s="32"/>
      <c r="F24" s="32"/>
      <c r="G24" s="32"/>
      <c r="J24" s="31"/>
      <c r="K24" s="189"/>
      <c r="L24" s="189"/>
      <c r="M24" s="189"/>
      <c r="N24" s="189"/>
      <c r="O24" s="189"/>
      <c r="P24" s="189"/>
      <c r="Q24" s="189"/>
      <c r="R24" s="189"/>
      <c r="S24" s="189"/>
      <c r="T24" s="189"/>
      <c r="U24" s="189"/>
      <c r="V24" s="189"/>
      <c r="W24" s="189"/>
      <c r="X24" s="189"/>
      <c r="Y24" s="189"/>
      <c r="Z24" s="189"/>
      <c r="AA24" s="189"/>
      <c r="AB24" s="189"/>
    </row>
    <row r="25" spans="1:28" x14ac:dyDescent="0.25">
      <c r="A25" s="30"/>
      <c r="B25" s="35"/>
      <c r="C25" s="33">
        <v>2012</v>
      </c>
      <c r="D25" s="33">
        <v>2013</v>
      </c>
      <c r="E25" s="33">
        <v>2014</v>
      </c>
      <c r="F25" s="33">
        <v>2015</v>
      </c>
      <c r="G25" s="33">
        <v>2016</v>
      </c>
      <c r="I25" s="31"/>
      <c r="J25" s="188"/>
      <c r="K25" s="189"/>
      <c r="L25" s="189"/>
      <c r="M25" s="189"/>
      <c r="N25" s="189"/>
      <c r="O25" s="189"/>
      <c r="P25" s="189"/>
      <c r="Q25" s="189"/>
      <c r="R25" s="189"/>
      <c r="S25" s="189"/>
      <c r="T25" s="189"/>
      <c r="U25" s="189"/>
      <c r="V25" s="189"/>
      <c r="W25" s="189"/>
      <c r="X25" s="189"/>
      <c r="Y25" s="189"/>
      <c r="Z25" s="189"/>
      <c r="AA25" s="189"/>
      <c r="AB25" s="189"/>
    </row>
    <row r="26" spans="1:28" x14ac:dyDescent="0.25">
      <c r="A26" s="30"/>
      <c r="B26" s="34" t="s">
        <v>3</v>
      </c>
      <c r="C26" s="34">
        <v>2925</v>
      </c>
      <c r="D26" s="34">
        <v>2349</v>
      </c>
      <c r="E26" s="34">
        <v>3905</v>
      </c>
      <c r="F26" s="34">
        <v>3675</v>
      </c>
      <c r="G26" s="351">
        <v>2780</v>
      </c>
      <c r="H26" s="190"/>
      <c r="I26" s="31"/>
      <c r="J26" s="188"/>
      <c r="K26" s="189"/>
      <c r="L26" s="189"/>
      <c r="M26" s="189"/>
      <c r="N26" s="189"/>
      <c r="O26" s="189"/>
      <c r="P26" s="189"/>
      <c r="Q26" s="189"/>
      <c r="R26" s="189"/>
      <c r="S26" s="189"/>
      <c r="T26" s="189"/>
      <c r="U26" s="189"/>
      <c r="V26" s="189"/>
      <c r="W26" s="189"/>
      <c r="X26" s="189"/>
      <c r="Y26" s="189"/>
      <c r="Z26" s="189"/>
      <c r="AA26" s="189"/>
      <c r="AB26" s="189"/>
    </row>
    <row r="27" spans="1:28" x14ac:dyDescent="0.25">
      <c r="A27" s="30"/>
      <c r="B27" s="34" t="s">
        <v>94</v>
      </c>
      <c r="C27" s="34">
        <v>535</v>
      </c>
      <c r="D27" s="34">
        <v>456</v>
      </c>
      <c r="E27" s="34">
        <v>542</v>
      </c>
      <c r="F27" s="34">
        <v>542</v>
      </c>
      <c r="G27" s="351">
        <v>386</v>
      </c>
      <c r="H27" s="191"/>
      <c r="I27" s="31"/>
      <c r="J27" s="188"/>
      <c r="K27" s="189"/>
      <c r="L27" s="189"/>
      <c r="M27" s="189"/>
      <c r="N27" s="189"/>
      <c r="O27" s="189"/>
      <c r="P27" s="189"/>
      <c r="Q27" s="189"/>
      <c r="R27" s="189"/>
      <c r="S27" s="189"/>
      <c r="T27" s="189"/>
      <c r="U27" s="189"/>
      <c r="V27" s="189"/>
      <c r="W27" s="189"/>
      <c r="X27" s="189"/>
      <c r="Y27" s="189"/>
      <c r="Z27" s="189"/>
      <c r="AA27" s="189"/>
      <c r="AB27" s="189"/>
    </row>
    <row r="28" spans="1:28" ht="15" customHeight="1" x14ac:dyDescent="0.25">
      <c r="A28" s="30"/>
      <c r="B28" s="31" t="s">
        <v>1077</v>
      </c>
      <c r="C28" s="31"/>
      <c r="D28" s="31"/>
      <c r="E28" s="31"/>
      <c r="F28" s="31"/>
      <c r="G28" s="31"/>
      <c r="H28" s="191"/>
      <c r="I28" s="31"/>
      <c r="J28" s="188"/>
      <c r="K28" s="189"/>
      <c r="L28" s="189"/>
      <c r="M28" s="189"/>
      <c r="N28" s="189"/>
      <c r="O28" s="189"/>
      <c r="P28" s="189"/>
      <c r="Q28" s="189"/>
      <c r="R28" s="189"/>
      <c r="S28" s="189"/>
      <c r="T28" s="189"/>
      <c r="U28" s="189"/>
      <c r="V28" s="189"/>
      <c r="W28" s="189"/>
      <c r="X28" s="189"/>
      <c r="Y28" s="189"/>
      <c r="Z28" s="189"/>
      <c r="AA28" s="189"/>
      <c r="AB28" s="189"/>
    </row>
    <row r="29" spans="1:28" ht="15" customHeight="1" x14ac:dyDescent="0.25">
      <c r="A29" s="30"/>
      <c r="B29" s="187" t="s">
        <v>1063</v>
      </c>
      <c r="C29" s="188"/>
      <c r="D29" s="188"/>
      <c r="E29" s="188"/>
      <c r="F29" s="188"/>
      <c r="G29" s="188"/>
      <c r="H29" s="188"/>
      <c r="I29" s="188"/>
      <c r="J29" s="188"/>
      <c r="K29" s="189"/>
      <c r="L29" s="189"/>
      <c r="M29" s="189"/>
      <c r="N29" s="189"/>
      <c r="O29" s="189"/>
      <c r="P29" s="189"/>
      <c r="Q29" s="189"/>
      <c r="R29" s="189"/>
      <c r="S29" s="189"/>
      <c r="T29" s="189"/>
      <c r="U29" s="189"/>
      <c r="V29" s="189"/>
      <c r="W29" s="189"/>
      <c r="X29" s="189"/>
      <c r="Y29" s="189"/>
      <c r="Z29" s="189"/>
      <c r="AA29" s="189"/>
      <c r="AB29" s="189"/>
    </row>
    <row r="30" spans="1:28" ht="15" customHeight="1" x14ac:dyDescent="0.25">
      <c r="A30" s="30"/>
      <c r="C30" s="188"/>
      <c r="D30" s="188"/>
      <c r="E30" s="188"/>
      <c r="F30" s="188"/>
      <c r="G30" s="188"/>
      <c r="H30" s="188"/>
      <c r="I30" s="188"/>
      <c r="J30" s="188"/>
      <c r="K30" s="189"/>
      <c r="L30" s="189"/>
      <c r="M30" s="189"/>
      <c r="N30" s="189"/>
      <c r="O30" s="189"/>
      <c r="P30" s="189"/>
      <c r="Q30" s="189"/>
      <c r="R30" s="189"/>
      <c r="S30" s="189"/>
      <c r="T30" s="189"/>
      <c r="U30" s="189"/>
      <c r="V30" s="189"/>
      <c r="W30" s="189"/>
      <c r="X30" s="189"/>
      <c r="Y30" s="189"/>
      <c r="Z30" s="189"/>
      <c r="AA30" s="189"/>
      <c r="AB30" s="189"/>
    </row>
    <row r="31" spans="1:28" ht="15.75" customHeight="1" x14ac:dyDescent="0.25">
      <c r="A31" s="30" t="s">
        <v>131</v>
      </c>
      <c r="B31" s="32" t="s">
        <v>944</v>
      </c>
      <c r="C31" s="188"/>
      <c r="D31" s="188"/>
      <c r="E31" s="188"/>
      <c r="F31" s="188"/>
      <c r="G31" s="188"/>
      <c r="H31" s="188"/>
      <c r="I31" s="188"/>
      <c r="J31" s="188"/>
      <c r="K31" s="189"/>
      <c r="L31" s="189"/>
      <c r="M31" s="189"/>
      <c r="N31" s="189"/>
      <c r="O31" s="189"/>
      <c r="P31" s="189"/>
      <c r="Q31" s="189"/>
      <c r="R31" s="189"/>
      <c r="S31" s="189"/>
      <c r="T31" s="189"/>
      <c r="U31" s="189"/>
      <c r="V31" s="189"/>
      <c r="W31" s="189"/>
      <c r="X31" s="189"/>
      <c r="Y31" s="189"/>
      <c r="Z31" s="189"/>
      <c r="AA31" s="189"/>
      <c r="AB31" s="189"/>
    </row>
    <row r="32" spans="1:28" s="193" customFormat="1" x14ac:dyDescent="0.25">
      <c r="A32" s="30"/>
      <c r="B32" s="35"/>
      <c r="C32" s="176" t="s">
        <v>224</v>
      </c>
      <c r="D32" s="244" t="s">
        <v>95</v>
      </c>
      <c r="E32" s="244" t="s">
        <v>96</v>
      </c>
      <c r="F32" s="244" t="s">
        <v>97</v>
      </c>
      <c r="G32" s="244" t="s">
        <v>98</v>
      </c>
      <c r="H32" s="244" t="s">
        <v>35</v>
      </c>
      <c r="I32" s="244" t="s">
        <v>36</v>
      </c>
      <c r="J32" s="192"/>
      <c r="K32" s="189"/>
      <c r="L32" s="189"/>
      <c r="M32" s="189"/>
      <c r="N32" s="189"/>
      <c r="O32" s="189"/>
      <c r="P32" s="189"/>
      <c r="Q32" s="189"/>
      <c r="R32" s="189"/>
      <c r="S32" s="189"/>
      <c r="T32" s="189"/>
      <c r="U32" s="189"/>
      <c r="V32" s="189"/>
      <c r="W32" s="189"/>
      <c r="X32" s="189"/>
      <c r="Y32" s="189"/>
      <c r="Z32" s="189"/>
      <c r="AA32" s="189"/>
      <c r="AB32" s="189"/>
    </row>
    <row r="33" spans="1:28" x14ac:dyDescent="0.25">
      <c r="A33" s="30"/>
      <c r="B33" s="34" t="s">
        <v>37</v>
      </c>
      <c r="C33" s="351">
        <v>418</v>
      </c>
      <c r="D33" s="351">
        <v>690</v>
      </c>
      <c r="E33" s="351">
        <v>320</v>
      </c>
      <c r="F33" s="351">
        <v>726</v>
      </c>
      <c r="G33" s="351">
        <v>596</v>
      </c>
      <c r="H33" s="351">
        <v>30</v>
      </c>
      <c r="I33" s="351">
        <v>2780</v>
      </c>
      <c r="J33" s="188"/>
      <c r="K33" s="189"/>
      <c r="L33" s="189"/>
      <c r="M33" s="189"/>
      <c r="N33" s="189"/>
      <c r="O33" s="189"/>
      <c r="P33" s="189"/>
      <c r="Q33" s="189"/>
      <c r="R33" s="189"/>
      <c r="S33" s="189"/>
      <c r="T33" s="189"/>
      <c r="U33" s="189"/>
      <c r="V33" s="189"/>
      <c r="W33" s="189"/>
      <c r="X33" s="189"/>
      <c r="Y33" s="189"/>
      <c r="Z33" s="189"/>
      <c r="AA33" s="189"/>
      <c r="AB33" s="189"/>
    </row>
    <row r="34" spans="1:28" ht="15" customHeight="1" x14ac:dyDescent="0.25">
      <c r="A34" s="30"/>
      <c r="B34" s="34" t="s">
        <v>94</v>
      </c>
      <c r="C34" s="351">
        <v>66</v>
      </c>
      <c r="D34" s="351">
        <v>72</v>
      </c>
      <c r="E34" s="351">
        <v>42</v>
      </c>
      <c r="F34" s="351">
        <v>139</v>
      </c>
      <c r="G34" s="351">
        <v>66</v>
      </c>
      <c r="H34" s="351">
        <v>1</v>
      </c>
      <c r="I34" s="351">
        <v>386</v>
      </c>
      <c r="J34" s="188"/>
      <c r="K34" s="189"/>
      <c r="L34" s="189"/>
      <c r="M34" s="189"/>
      <c r="N34" s="189"/>
      <c r="O34" s="189"/>
      <c r="P34" s="189"/>
      <c r="Q34" s="189"/>
      <c r="R34" s="189"/>
      <c r="S34" s="189"/>
      <c r="T34" s="189"/>
      <c r="U34" s="189"/>
      <c r="V34" s="189"/>
      <c r="W34" s="189"/>
      <c r="X34" s="189"/>
      <c r="Y34" s="189"/>
      <c r="Z34" s="189"/>
      <c r="AA34" s="189"/>
      <c r="AB34" s="189"/>
    </row>
    <row r="35" spans="1:28" ht="15" customHeight="1" x14ac:dyDescent="0.25">
      <c r="A35" s="615"/>
      <c r="B35" s="812" t="s">
        <v>1077</v>
      </c>
      <c r="C35" s="812"/>
      <c r="D35" s="812"/>
      <c r="E35" s="812"/>
      <c r="F35" s="812"/>
      <c r="G35" s="812"/>
      <c r="H35" s="812"/>
      <c r="I35" s="812"/>
      <c r="J35" s="188"/>
      <c r="K35" s="189"/>
      <c r="L35" s="189"/>
      <c r="M35" s="189"/>
      <c r="N35" s="189"/>
      <c r="O35" s="189"/>
      <c r="P35" s="189"/>
      <c r="Q35" s="189"/>
      <c r="R35" s="189"/>
      <c r="S35" s="189"/>
      <c r="T35" s="189"/>
      <c r="U35" s="189"/>
      <c r="V35" s="189"/>
      <c r="W35" s="189"/>
      <c r="X35" s="189"/>
      <c r="Y35" s="189"/>
      <c r="Z35" s="189"/>
      <c r="AA35" s="189"/>
      <c r="AB35" s="189"/>
    </row>
    <row r="36" spans="1:28" ht="15" customHeight="1" x14ac:dyDescent="0.25">
      <c r="A36" s="184"/>
      <c r="B36" s="187" t="s">
        <v>1063</v>
      </c>
      <c r="C36" s="785"/>
      <c r="D36" s="785"/>
      <c r="E36" s="785"/>
      <c r="F36" s="785"/>
      <c r="G36" s="785"/>
      <c r="H36" s="785"/>
      <c r="I36" s="785"/>
      <c r="J36" s="192"/>
      <c r="K36" s="189"/>
      <c r="L36" s="189"/>
      <c r="M36" s="189"/>
      <c r="N36" s="189"/>
      <c r="O36" s="189"/>
      <c r="P36" s="189"/>
      <c r="Q36" s="189"/>
      <c r="R36" s="189"/>
      <c r="S36" s="189"/>
      <c r="T36" s="189"/>
      <c r="U36" s="189"/>
      <c r="V36" s="189"/>
      <c r="W36" s="189"/>
      <c r="X36" s="189"/>
      <c r="Y36" s="189"/>
      <c r="Z36" s="189"/>
      <c r="AA36" s="189"/>
      <c r="AB36" s="189"/>
    </row>
    <row r="37" spans="1:28" ht="15" customHeight="1" x14ac:dyDescent="0.25">
      <c r="A37" s="184"/>
      <c r="C37" s="785"/>
      <c r="D37" s="785"/>
      <c r="E37" s="785"/>
      <c r="F37" s="785"/>
      <c r="G37" s="785"/>
      <c r="H37" s="785"/>
      <c r="I37" s="785"/>
      <c r="J37" s="192"/>
      <c r="K37" s="189"/>
      <c r="L37" s="189"/>
      <c r="M37" s="189"/>
      <c r="N37" s="189"/>
      <c r="O37" s="189"/>
      <c r="P37" s="189"/>
      <c r="Q37" s="189"/>
      <c r="R37" s="189"/>
      <c r="S37" s="189"/>
      <c r="T37" s="189"/>
      <c r="U37" s="189"/>
      <c r="V37" s="189"/>
      <c r="W37" s="189"/>
      <c r="X37" s="189"/>
      <c r="Y37" s="189"/>
      <c r="Z37" s="189"/>
      <c r="AA37" s="189"/>
      <c r="AB37" s="189"/>
    </row>
    <row r="38" spans="1:28" ht="15.75" customHeight="1" x14ac:dyDescent="0.25">
      <c r="A38" s="30" t="s">
        <v>132</v>
      </c>
      <c r="B38" s="32" t="s">
        <v>1024</v>
      </c>
      <c r="C38" s="31"/>
      <c r="D38" s="31"/>
      <c r="E38" s="31"/>
      <c r="F38" s="31"/>
      <c r="G38" s="31"/>
      <c r="H38" s="31"/>
      <c r="J38" s="195"/>
      <c r="K38" s="189"/>
      <c r="L38" s="189"/>
      <c r="M38" s="189"/>
      <c r="N38" s="189"/>
      <c r="O38" s="189"/>
      <c r="P38" s="189"/>
      <c r="Q38" s="189"/>
      <c r="R38" s="189"/>
      <c r="S38" s="189"/>
      <c r="T38" s="189"/>
      <c r="U38" s="189"/>
      <c r="V38" s="189"/>
      <c r="W38" s="189"/>
      <c r="X38" s="189"/>
      <c r="Y38" s="189"/>
      <c r="Z38" s="189"/>
      <c r="AA38" s="189"/>
      <c r="AB38" s="189"/>
    </row>
    <row r="39" spans="1:28" x14ac:dyDescent="0.25">
      <c r="A39" s="30"/>
      <c r="B39" s="33"/>
      <c r="C39" s="33">
        <v>2012</v>
      </c>
      <c r="D39" s="33">
        <v>2013</v>
      </c>
      <c r="E39" s="33">
        <v>2014</v>
      </c>
      <c r="F39" s="33">
        <v>2015</v>
      </c>
      <c r="G39" s="33">
        <v>2016</v>
      </c>
      <c r="I39" s="196"/>
      <c r="J39" s="197"/>
      <c r="K39" s="189"/>
      <c r="L39" s="189"/>
      <c r="M39" s="189"/>
      <c r="N39" s="189"/>
      <c r="O39" s="189"/>
      <c r="P39" s="189"/>
      <c r="Q39" s="189"/>
      <c r="R39" s="189"/>
      <c r="S39" s="189"/>
      <c r="T39" s="189"/>
      <c r="U39" s="189"/>
      <c r="V39" s="189"/>
      <c r="W39" s="189"/>
      <c r="X39" s="189"/>
      <c r="Y39" s="189"/>
      <c r="Z39" s="189"/>
      <c r="AA39" s="189"/>
      <c r="AB39" s="189"/>
    </row>
    <row r="40" spans="1:28" x14ac:dyDescent="0.25">
      <c r="A40" s="30"/>
      <c r="B40" s="34" t="s">
        <v>9</v>
      </c>
      <c r="C40" s="36">
        <f>'4. Frie Forskningsfond (LP)'!C40*'PL2016'!H$4</f>
        <v>2.3868723143018689</v>
      </c>
      <c r="D40" s="36">
        <f>'4. Frie Forskningsfond (LP)'!D40*'PL2016'!I$4</f>
        <v>2.6596970605263155</v>
      </c>
      <c r="E40" s="36">
        <f>'4. Frie Forskningsfond (LP)'!E40*'PL2016'!J$4</f>
        <v>2.5416308822307916</v>
      </c>
      <c r="F40" s="36">
        <f>'4. Frie Forskningsfond (LP)'!F40*'PL2016'!K$4</f>
        <v>2.2270665348542433</v>
      </c>
      <c r="G40" s="36">
        <f>'4. Frie Forskningsfond (LP)'!G40*'PL2016'!L$4</f>
        <v>2.4</v>
      </c>
      <c r="H40" s="198"/>
      <c r="I40" s="199"/>
      <c r="J40" s="37"/>
      <c r="K40" s="189"/>
      <c r="L40" s="189"/>
      <c r="M40" s="189"/>
      <c r="N40" s="189"/>
      <c r="O40" s="189"/>
      <c r="P40" s="189"/>
      <c r="Q40" s="189"/>
      <c r="R40" s="189"/>
      <c r="S40" s="189"/>
      <c r="T40" s="189"/>
      <c r="U40" s="189"/>
      <c r="V40" s="189"/>
      <c r="W40" s="189"/>
      <c r="X40" s="189"/>
      <c r="Y40" s="189"/>
      <c r="Z40" s="189"/>
      <c r="AA40" s="189"/>
      <c r="AB40" s="189"/>
    </row>
    <row r="41" spans="1:28" ht="15" customHeight="1" x14ac:dyDescent="0.25">
      <c r="A41" s="30"/>
      <c r="B41" s="782" t="s">
        <v>1078</v>
      </c>
      <c r="C41" s="171"/>
      <c r="D41" s="171"/>
      <c r="E41" s="171"/>
      <c r="F41" s="171"/>
      <c r="G41" s="171"/>
      <c r="I41" s="199"/>
      <c r="J41" s="37"/>
      <c r="K41" s="189"/>
      <c r="L41" s="189"/>
      <c r="M41" s="189"/>
      <c r="N41" s="189"/>
      <c r="O41" s="189"/>
      <c r="P41" s="189"/>
      <c r="Q41" s="189"/>
      <c r="R41" s="189"/>
      <c r="S41" s="189"/>
      <c r="T41" s="189"/>
      <c r="U41" s="189"/>
      <c r="V41" s="189"/>
      <c r="W41" s="189"/>
      <c r="X41" s="189"/>
      <c r="Y41" s="189"/>
      <c r="Z41" s="189"/>
      <c r="AA41" s="189"/>
      <c r="AB41" s="189"/>
    </row>
    <row r="42" spans="1:28" ht="15" customHeight="1" x14ac:dyDescent="0.25">
      <c r="A42" s="30"/>
      <c r="C42" s="171"/>
      <c r="D42" s="171"/>
      <c r="E42" s="171"/>
      <c r="F42" s="171"/>
      <c r="G42" s="171"/>
      <c r="H42" s="198"/>
      <c r="I42" s="200"/>
      <c r="J42" s="201"/>
      <c r="K42" s="202"/>
      <c r="L42" s="202"/>
      <c r="M42" s="202"/>
      <c r="N42" s="189"/>
      <c r="O42" s="189"/>
      <c r="P42" s="189"/>
      <c r="Q42" s="189"/>
      <c r="R42" s="189"/>
      <c r="S42" s="189"/>
      <c r="T42" s="189"/>
      <c r="U42" s="189"/>
      <c r="V42" s="189"/>
      <c r="W42" s="189"/>
      <c r="X42" s="189"/>
      <c r="Y42" s="189"/>
      <c r="Z42" s="189"/>
      <c r="AA42" s="189"/>
      <c r="AB42" s="189"/>
    </row>
    <row r="43" spans="1:28" ht="15.75" customHeight="1" x14ac:dyDescent="0.25">
      <c r="A43" s="30" t="s">
        <v>133</v>
      </c>
      <c r="B43" s="32" t="s">
        <v>1025</v>
      </c>
      <c r="C43" s="32"/>
      <c r="D43" s="32"/>
      <c r="E43" s="32"/>
      <c r="F43" s="32"/>
      <c r="G43" s="32"/>
      <c r="I43" s="31"/>
      <c r="K43" s="189"/>
      <c r="L43" s="189"/>
      <c r="M43" s="189"/>
      <c r="N43" s="189"/>
      <c r="O43" s="189"/>
      <c r="P43" s="189"/>
      <c r="Q43" s="189"/>
      <c r="R43" s="189"/>
      <c r="S43" s="189"/>
      <c r="T43" s="189"/>
      <c r="U43" s="189"/>
      <c r="V43" s="189"/>
      <c r="W43" s="189"/>
      <c r="X43" s="189"/>
      <c r="Y43" s="189"/>
      <c r="Z43" s="189"/>
      <c r="AA43" s="189"/>
      <c r="AB43" s="189"/>
    </row>
    <row r="44" spans="1:28" x14ac:dyDescent="0.25">
      <c r="A44" s="30"/>
      <c r="B44" s="33"/>
      <c r="C44" s="33">
        <v>2012</v>
      </c>
      <c r="D44" s="33">
        <v>2013</v>
      </c>
      <c r="E44" s="33">
        <v>2014</v>
      </c>
      <c r="F44" s="33">
        <v>2015</v>
      </c>
      <c r="G44" s="33">
        <v>2016</v>
      </c>
      <c r="J44" s="38"/>
      <c r="K44" s="189"/>
      <c r="L44" s="189"/>
      <c r="M44" s="189"/>
      <c r="N44" s="189"/>
      <c r="O44" s="189"/>
      <c r="P44" s="189"/>
      <c r="Q44" s="189"/>
      <c r="R44" s="189"/>
      <c r="S44" s="189"/>
      <c r="T44" s="189"/>
      <c r="U44" s="189"/>
      <c r="V44" s="189"/>
      <c r="W44" s="189"/>
      <c r="X44" s="189"/>
      <c r="Y44" s="189"/>
      <c r="Z44" s="189"/>
      <c r="AA44" s="189"/>
      <c r="AB44" s="189"/>
    </row>
    <row r="45" spans="1:28" x14ac:dyDescent="0.25">
      <c r="A45" s="30"/>
      <c r="B45" s="34" t="s">
        <v>930</v>
      </c>
      <c r="C45" s="336">
        <v>0.14066008082622361</v>
      </c>
      <c r="D45" s="336">
        <v>0.16138432474936196</v>
      </c>
      <c r="E45" s="336">
        <v>0.1049344716373818</v>
      </c>
      <c r="F45" s="336">
        <v>0.10565580094658947</v>
      </c>
      <c r="G45" s="336">
        <v>9.5000000000000001E-2</v>
      </c>
      <c r="J45" s="38"/>
      <c r="K45" s="189"/>
      <c r="L45" s="189"/>
      <c r="M45" s="189"/>
      <c r="N45" s="189"/>
      <c r="O45" s="189"/>
      <c r="P45" s="189"/>
      <c r="Q45" s="189"/>
      <c r="R45" s="189"/>
      <c r="S45" s="189"/>
      <c r="T45" s="189"/>
      <c r="U45" s="189"/>
      <c r="V45" s="189"/>
      <c r="W45" s="189"/>
      <c r="X45" s="189"/>
      <c r="Y45" s="189"/>
      <c r="Z45" s="189"/>
      <c r="AA45" s="189"/>
      <c r="AB45" s="189"/>
    </row>
    <row r="46" spans="1:28" x14ac:dyDescent="0.25">
      <c r="A46" s="30"/>
      <c r="B46" s="34" t="s">
        <v>1060</v>
      </c>
      <c r="C46" s="336">
        <v>0.18290598290598289</v>
      </c>
      <c r="D46" s="336">
        <v>0.19412515964240101</v>
      </c>
      <c r="E46" s="336">
        <v>0.13879641485275288</v>
      </c>
      <c r="F46" s="336">
        <v>0.14748299319727892</v>
      </c>
      <c r="G46" s="336">
        <v>0.13900000000000001</v>
      </c>
      <c r="H46" s="201"/>
      <c r="J46" s="194"/>
      <c r="K46" s="189"/>
      <c r="L46" s="189"/>
      <c r="M46" s="189"/>
      <c r="N46" s="189"/>
      <c r="O46" s="189"/>
      <c r="P46" s="189"/>
      <c r="Q46" s="189"/>
      <c r="R46" s="189"/>
      <c r="S46" s="189"/>
      <c r="T46" s="189"/>
      <c r="U46" s="189"/>
      <c r="V46" s="189"/>
      <c r="W46" s="189"/>
      <c r="X46" s="189"/>
      <c r="Y46" s="189"/>
      <c r="Z46" s="189"/>
      <c r="AA46" s="189"/>
      <c r="AB46" s="189"/>
    </row>
    <row r="47" spans="1:28" ht="15" customHeight="1" x14ac:dyDescent="0.25">
      <c r="A47" s="30"/>
      <c r="B47" s="548" t="s">
        <v>1079</v>
      </c>
      <c r="C47" s="31"/>
      <c r="D47" s="31"/>
      <c r="E47" s="31"/>
      <c r="F47" s="31"/>
      <c r="G47" s="203"/>
      <c r="I47" s="31"/>
      <c r="J47" s="31"/>
      <c r="K47" s="189"/>
      <c r="L47" s="189"/>
      <c r="M47" s="189"/>
      <c r="N47" s="189"/>
      <c r="O47" s="189"/>
      <c r="P47" s="189"/>
      <c r="Q47" s="189"/>
      <c r="R47" s="189"/>
      <c r="S47" s="189"/>
      <c r="T47" s="189"/>
      <c r="U47" s="189"/>
      <c r="V47" s="189"/>
      <c r="W47" s="189"/>
      <c r="X47" s="189"/>
      <c r="Y47" s="189"/>
      <c r="Z47" s="189"/>
      <c r="AA47" s="189"/>
      <c r="AB47" s="189"/>
    </row>
    <row r="48" spans="1:28" ht="15" customHeight="1" x14ac:dyDescent="0.25">
      <c r="A48" s="30"/>
      <c r="B48" s="782" t="s">
        <v>1078</v>
      </c>
      <c r="C48" s="31"/>
      <c r="D48" s="31"/>
      <c r="E48" s="31"/>
      <c r="F48" s="31"/>
      <c r="G48" s="203"/>
      <c r="I48" s="31"/>
      <c r="J48" s="31"/>
      <c r="K48" s="189"/>
      <c r="L48" s="189"/>
      <c r="M48" s="189"/>
      <c r="N48" s="189"/>
      <c r="O48" s="189"/>
      <c r="P48" s="189"/>
      <c r="Q48" s="189"/>
      <c r="R48" s="189"/>
      <c r="S48" s="189"/>
      <c r="T48" s="189"/>
      <c r="U48" s="189"/>
      <c r="V48" s="189"/>
      <c r="W48" s="189"/>
      <c r="X48" s="189"/>
      <c r="Y48" s="189"/>
      <c r="Z48" s="189"/>
      <c r="AA48" s="189"/>
      <c r="AB48" s="189"/>
    </row>
    <row r="49" spans="1:28" ht="15" customHeight="1" x14ac:dyDescent="0.25">
      <c r="A49" s="30"/>
      <c r="B49" s="782"/>
      <c r="C49" s="31"/>
      <c r="D49" s="31"/>
      <c r="E49" s="31"/>
      <c r="F49" s="31"/>
      <c r="G49" s="203"/>
      <c r="I49" s="31"/>
      <c r="J49" s="31"/>
      <c r="K49" s="189"/>
      <c r="L49" s="189"/>
      <c r="M49" s="189"/>
      <c r="N49" s="189"/>
      <c r="O49" s="189"/>
      <c r="P49" s="189"/>
      <c r="Q49" s="189"/>
      <c r="R49" s="189"/>
      <c r="S49" s="189"/>
      <c r="T49" s="189"/>
      <c r="U49" s="189"/>
      <c r="V49" s="189"/>
      <c r="W49" s="189"/>
      <c r="X49" s="189"/>
      <c r="Y49" s="189"/>
      <c r="Z49" s="189"/>
      <c r="AA49" s="189"/>
      <c r="AB49" s="189"/>
    </row>
    <row r="50" spans="1:28" ht="15.75" customHeight="1" x14ac:dyDescent="0.25">
      <c r="A50" s="30" t="s">
        <v>395</v>
      </c>
      <c r="B50" s="32" t="s">
        <v>491</v>
      </c>
      <c r="C50" s="31"/>
      <c r="D50" s="31"/>
      <c r="E50" s="31"/>
      <c r="F50" s="31"/>
      <c r="G50" s="31"/>
      <c r="H50" s="31"/>
      <c r="I50" s="31"/>
      <c r="J50" s="31"/>
      <c r="K50" s="189"/>
      <c r="L50" s="189"/>
      <c r="M50" s="189"/>
      <c r="N50" s="189"/>
      <c r="O50" s="189"/>
      <c r="P50" s="189"/>
      <c r="Q50" s="189"/>
      <c r="R50" s="189"/>
      <c r="S50" s="189"/>
      <c r="T50" s="189"/>
      <c r="U50" s="189"/>
      <c r="V50" s="189"/>
      <c r="W50" s="189"/>
      <c r="X50" s="189"/>
      <c r="Y50" s="189"/>
      <c r="Z50" s="189"/>
      <c r="AA50" s="189"/>
      <c r="AB50" s="189"/>
    </row>
    <row r="51" spans="1:28" ht="15.75" customHeight="1" x14ac:dyDescent="0.25">
      <c r="A51" s="30"/>
      <c r="B51" s="33"/>
      <c r="C51" s="176" t="s">
        <v>224</v>
      </c>
      <c r="D51" s="176" t="s">
        <v>95</v>
      </c>
      <c r="E51" s="176" t="s">
        <v>96</v>
      </c>
      <c r="F51" s="176" t="s">
        <v>97</v>
      </c>
      <c r="G51" s="176" t="s">
        <v>98</v>
      </c>
      <c r="H51" s="244" t="s">
        <v>35</v>
      </c>
      <c r="I51" s="176" t="s">
        <v>36</v>
      </c>
      <c r="J51" s="31"/>
      <c r="K51" s="189"/>
      <c r="L51" s="189"/>
      <c r="M51" s="189"/>
      <c r="N51" s="189"/>
      <c r="O51" s="189"/>
      <c r="P51" s="189"/>
      <c r="Q51" s="189"/>
      <c r="R51" s="189"/>
      <c r="S51" s="189"/>
      <c r="T51" s="189"/>
      <c r="U51" s="189"/>
      <c r="V51" s="189"/>
      <c r="W51" s="189"/>
      <c r="X51" s="189"/>
      <c r="Y51" s="189"/>
      <c r="Z51" s="189"/>
      <c r="AA51" s="189"/>
      <c r="AB51" s="189"/>
    </row>
    <row r="52" spans="1:28" ht="15.75" customHeight="1" x14ac:dyDescent="0.25">
      <c r="A52" s="30"/>
      <c r="B52" s="687" t="s">
        <v>38</v>
      </c>
      <c r="C52" s="336">
        <v>0.08</v>
      </c>
      <c r="D52" s="336">
        <v>0.05</v>
      </c>
      <c r="E52" s="336">
        <v>0.09</v>
      </c>
      <c r="F52" s="336">
        <v>0.11</v>
      </c>
      <c r="G52" s="336">
        <v>0.08</v>
      </c>
      <c r="H52" s="336">
        <v>7.0000000000000007E-2</v>
      </c>
      <c r="I52" s="336">
        <v>0.08</v>
      </c>
      <c r="J52" s="31"/>
      <c r="K52" s="189"/>
      <c r="L52" s="189"/>
      <c r="M52" s="189"/>
      <c r="N52" s="189"/>
      <c r="O52" s="189"/>
      <c r="P52" s="189"/>
      <c r="Q52" s="189"/>
      <c r="R52" s="189"/>
      <c r="S52" s="189"/>
      <c r="T52" s="189"/>
      <c r="U52" s="189"/>
      <c r="V52" s="189"/>
      <c r="W52" s="189"/>
      <c r="X52" s="189"/>
      <c r="Y52" s="189"/>
      <c r="Z52" s="189"/>
      <c r="AA52" s="189"/>
      <c r="AB52" s="189"/>
    </row>
    <row r="53" spans="1:28" ht="15.75" customHeight="1" x14ac:dyDescent="0.25">
      <c r="A53" s="30"/>
      <c r="B53" s="687" t="s">
        <v>39</v>
      </c>
      <c r="C53" s="336">
        <v>0.09</v>
      </c>
      <c r="D53" s="336">
        <v>0.09</v>
      </c>
      <c r="E53" s="336">
        <v>0.09</v>
      </c>
      <c r="F53" s="336">
        <v>0.15</v>
      </c>
      <c r="G53" s="336">
        <v>0.1</v>
      </c>
      <c r="H53" s="336">
        <v>0</v>
      </c>
      <c r="I53" s="336">
        <v>0.1</v>
      </c>
      <c r="J53" s="31"/>
      <c r="K53" s="189"/>
      <c r="L53" s="189"/>
      <c r="M53" s="189"/>
      <c r="N53" s="189"/>
      <c r="O53" s="189"/>
      <c r="P53" s="189"/>
      <c r="Q53" s="189"/>
      <c r="R53" s="189"/>
      <c r="S53" s="189"/>
      <c r="T53" s="189"/>
      <c r="U53" s="189"/>
      <c r="V53" s="189"/>
      <c r="W53" s="189"/>
      <c r="X53" s="189"/>
      <c r="Y53" s="189"/>
      <c r="Z53" s="189"/>
      <c r="AA53" s="189"/>
      <c r="AB53" s="189"/>
    </row>
    <row r="54" spans="1:28" ht="15" customHeight="1" x14ac:dyDescent="0.25">
      <c r="A54" s="30"/>
      <c r="B54" s="548" t="s">
        <v>1080</v>
      </c>
      <c r="C54" s="204"/>
      <c r="D54" s="204"/>
      <c r="E54" s="204"/>
      <c r="F54" s="204"/>
      <c r="G54" s="204"/>
      <c r="H54" s="204"/>
      <c r="I54" s="204"/>
      <c r="J54" s="31"/>
      <c r="K54" s="189"/>
      <c r="L54" s="189"/>
      <c r="M54" s="189"/>
      <c r="N54" s="189"/>
      <c r="O54" s="189"/>
      <c r="P54" s="189"/>
      <c r="Q54" s="189"/>
      <c r="R54" s="189"/>
      <c r="S54" s="189"/>
      <c r="T54" s="189"/>
      <c r="U54" s="189"/>
      <c r="V54" s="189"/>
      <c r="W54" s="189"/>
      <c r="X54" s="189"/>
      <c r="Y54" s="189"/>
      <c r="Z54" s="189"/>
      <c r="AA54" s="189"/>
      <c r="AB54" s="189"/>
    </row>
    <row r="55" spans="1:28" ht="15" customHeight="1" x14ac:dyDescent="0.25">
      <c r="A55" s="30"/>
      <c r="B55" s="782" t="s">
        <v>1078</v>
      </c>
      <c r="C55" s="204"/>
      <c r="D55" s="204"/>
      <c r="E55" s="204"/>
      <c r="F55" s="204"/>
      <c r="G55" s="204"/>
      <c r="H55" s="204"/>
      <c r="I55" s="204"/>
      <c r="J55" s="31"/>
      <c r="K55" s="189"/>
      <c r="L55" s="189"/>
      <c r="M55" s="189"/>
      <c r="N55" s="189"/>
      <c r="O55" s="189"/>
      <c r="P55" s="189"/>
      <c r="Q55" s="189"/>
      <c r="R55" s="189"/>
      <c r="S55" s="189"/>
      <c r="T55" s="189"/>
      <c r="U55" s="189"/>
      <c r="V55" s="189"/>
      <c r="W55" s="189"/>
      <c r="X55" s="189"/>
      <c r="Y55" s="189"/>
      <c r="Z55" s="189"/>
      <c r="AA55" s="189"/>
      <c r="AB55" s="189"/>
    </row>
    <row r="56" spans="1:28" ht="15" customHeight="1" x14ac:dyDescent="0.25">
      <c r="A56" s="30"/>
      <c r="B56" s="782"/>
      <c r="C56" s="204"/>
      <c r="D56" s="204"/>
      <c r="E56" s="204"/>
      <c r="F56" s="204"/>
      <c r="G56" s="204"/>
      <c r="H56" s="204"/>
      <c r="I56" s="204"/>
      <c r="J56" s="31"/>
      <c r="K56" s="189"/>
      <c r="L56" s="189"/>
      <c r="M56" s="189"/>
      <c r="N56" s="189"/>
      <c r="O56" s="189"/>
      <c r="P56" s="189"/>
      <c r="Q56" s="189"/>
      <c r="R56" s="189"/>
      <c r="S56" s="189"/>
      <c r="T56" s="189"/>
      <c r="U56" s="189"/>
      <c r="V56" s="189"/>
      <c r="W56" s="189"/>
      <c r="X56" s="189"/>
      <c r="Y56" s="189"/>
      <c r="Z56" s="189"/>
      <c r="AA56" s="189"/>
      <c r="AB56" s="189"/>
    </row>
    <row r="57" spans="1:28" ht="15.75" customHeight="1" x14ac:dyDescent="0.25">
      <c r="A57" s="30" t="s">
        <v>396</v>
      </c>
      <c r="B57" s="32" t="s">
        <v>490</v>
      </c>
      <c r="C57" s="31"/>
      <c r="D57" s="31"/>
      <c r="E57" s="31"/>
      <c r="F57" s="31"/>
      <c r="G57" s="203"/>
      <c r="I57" s="31"/>
      <c r="J57" s="31"/>
      <c r="K57" s="189"/>
      <c r="L57" s="189"/>
      <c r="M57" s="189"/>
      <c r="N57" s="189"/>
      <c r="O57" s="189"/>
      <c r="P57" s="189"/>
      <c r="Q57" s="189"/>
      <c r="R57" s="189"/>
      <c r="S57" s="189"/>
      <c r="T57" s="189"/>
      <c r="U57" s="189"/>
      <c r="V57" s="189"/>
      <c r="W57" s="189"/>
      <c r="X57" s="189"/>
      <c r="Y57" s="189"/>
      <c r="Z57" s="189"/>
      <c r="AA57" s="189"/>
      <c r="AB57" s="189"/>
    </row>
    <row r="58" spans="1:28" ht="15.75" customHeight="1" x14ac:dyDescent="0.25">
      <c r="A58" s="30"/>
      <c r="B58" s="33"/>
      <c r="C58" s="176" t="s">
        <v>224</v>
      </c>
      <c r="D58" s="176" t="s">
        <v>95</v>
      </c>
      <c r="E58" s="176" t="s">
        <v>96</v>
      </c>
      <c r="F58" s="176" t="s">
        <v>97</v>
      </c>
      <c r="G58" s="176" t="s">
        <v>98</v>
      </c>
      <c r="H58" s="244" t="s">
        <v>35</v>
      </c>
      <c r="I58" s="176" t="s">
        <v>36</v>
      </c>
      <c r="J58" s="31"/>
      <c r="K58" s="189"/>
      <c r="L58" s="189"/>
      <c r="M58" s="189"/>
      <c r="N58" s="189"/>
      <c r="O58" s="189"/>
      <c r="P58" s="189"/>
      <c r="Q58" s="189"/>
      <c r="R58" s="189"/>
      <c r="S58" s="189"/>
      <c r="T58" s="189"/>
      <c r="U58" s="189"/>
      <c r="V58" s="189"/>
      <c r="W58" s="189"/>
      <c r="X58" s="189"/>
      <c r="Y58" s="189"/>
      <c r="Z58" s="189"/>
      <c r="AA58" s="189"/>
      <c r="AB58" s="189"/>
    </row>
    <row r="59" spans="1:28" ht="15.75" customHeight="1" x14ac:dyDescent="0.25">
      <c r="A59" s="30"/>
      <c r="B59" s="687" t="s">
        <v>38</v>
      </c>
      <c r="C59" s="336">
        <v>0.15</v>
      </c>
      <c r="D59" s="336">
        <v>5.8000000000000003E-2</v>
      </c>
      <c r="E59" s="336">
        <v>0.13</v>
      </c>
      <c r="F59" s="336">
        <v>0.17</v>
      </c>
      <c r="G59" s="336">
        <v>0.09</v>
      </c>
      <c r="H59" s="336">
        <v>0.17</v>
      </c>
      <c r="I59" s="336">
        <v>0.13</v>
      </c>
      <c r="J59" s="31"/>
      <c r="K59" s="189"/>
      <c r="L59" s="189"/>
      <c r="M59" s="189"/>
      <c r="N59" s="189"/>
      <c r="O59" s="189"/>
      <c r="P59" s="189"/>
      <c r="Q59" s="189"/>
      <c r="R59" s="189"/>
      <c r="S59" s="189"/>
      <c r="T59" s="189"/>
      <c r="U59" s="189"/>
      <c r="V59" s="189"/>
      <c r="W59" s="189"/>
      <c r="X59" s="189"/>
      <c r="Y59" s="189"/>
      <c r="Z59" s="189"/>
      <c r="AA59" s="189"/>
      <c r="AB59" s="189"/>
    </row>
    <row r="60" spans="1:28" ht="15.75" customHeight="1" x14ac:dyDescent="0.25">
      <c r="A60" s="30"/>
      <c r="B60" s="687" t="s">
        <v>39</v>
      </c>
      <c r="C60" s="336">
        <v>0.16</v>
      </c>
      <c r="D60" s="336">
        <v>0.11</v>
      </c>
      <c r="E60" s="336">
        <v>0.13</v>
      </c>
      <c r="F60" s="336">
        <v>0.2</v>
      </c>
      <c r="G60" s="336">
        <v>0.11</v>
      </c>
      <c r="H60" s="336">
        <v>0</v>
      </c>
      <c r="I60" s="336">
        <v>0.14000000000000001</v>
      </c>
      <c r="J60" s="31"/>
      <c r="K60" s="189"/>
      <c r="L60" s="189"/>
      <c r="M60" s="189"/>
      <c r="N60" s="189"/>
      <c r="O60" s="189"/>
      <c r="P60" s="189"/>
      <c r="Q60" s="189"/>
      <c r="R60" s="189"/>
      <c r="S60" s="189"/>
      <c r="T60" s="189"/>
      <c r="U60" s="189"/>
      <c r="V60" s="189"/>
      <c r="W60" s="189"/>
      <c r="X60" s="189"/>
      <c r="Y60" s="189"/>
      <c r="Z60" s="189"/>
      <c r="AA60" s="189"/>
      <c r="AB60" s="189"/>
    </row>
    <row r="61" spans="1:28" ht="15" customHeight="1" x14ac:dyDescent="0.25">
      <c r="A61" s="30"/>
      <c r="B61" s="548" t="s">
        <v>1081</v>
      </c>
      <c r="C61" s="31"/>
      <c r="D61" s="31"/>
      <c r="E61" s="31"/>
      <c r="F61" s="31"/>
      <c r="G61" s="203"/>
      <c r="I61" s="31"/>
      <c r="J61" s="31"/>
      <c r="K61" s="189"/>
      <c r="L61" s="189"/>
      <c r="M61" s="189"/>
      <c r="N61" s="189"/>
      <c r="O61" s="189"/>
      <c r="P61" s="189"/>
      <c r="Q61" s="189"/>
      <c r="R61" s="189"/>
      <c r="S61" s="189"/>
      <c r="T61" s="189"/>
      <c r="U61" s="189"/>
      <c r="V61" s="189"/>
      <c r="W61" s="189"/>
      <c r="X61" s="189"/>
      <c r="Y61" s="189"/>
      <c r="Z61" s="189"/>
      <c r="AA61" s="189"/>
      <c r="AB61" s="189"/>
    </row>
    <row r="62" spans="1:28" ht="15" customHeight="1" x14ac:dyDescent="0.25">
      <c r="A62" s="30"/>
      <c r="B62" s="782" t="s">
        <v>1078</v>
      </c>
      <c r="C62" s="204"/>
      <c r="D62" s="204"/>
      <c r="E62" s="204"/>
      <c r="F62" s="204"/>
      <c r="G62" s="204"/>
      <c r="H62" s="204"/>
      <c r="I62" s="204"/>
      <c r="J62" s="31"/>
      <c r="K62" s="189"/>
      <c r="L62" s="189"/>
      <c r="M62" s="189"/>
      <c r="N62" s="189"/>
      <c r="O62" s="189"/>
      <c r="P62" s="189"/>
      <c r="Q62" s="189"/>
      <c r="R62" s="189"/>
      <c r="S62" s="189"/>
      <c r="T62" s="189"/>
      <c r="U62" s="189"/>
      <c r="V62" s="189"/>
      <c r="W62" s="189"/>
      <c r="X62" s="189"/>
      <c r="Y62" s="189"/>
      <c r="Z62" s="189"/>
      <c r="AA62" s="189"/>
      <c r="AB62" s="189"/>
    </row>
    <row r="63" spans="1:28" ht="15" customHeight="1" x14ac:dyDescent="0.25">
      <c r="A63" s="30"/>
      <c r="B63" s="782"/>
      <c r="C63" s="204"/>
      <c r="D63" s="204"/>
      <c r="E63" s="204"/>
      <c r="F63" s="204"/>
      <c r="G63" s="204"/>
      <c r="H63" s="204"/>
      <c r="I63" s="204"/>
      <c r="J63" s="31"/>
      <c r="K63" s="189"/>
      <c r="L63" s="189"/>
      <c r="M63" s="189"/>
      <c r="N63" s="189"/>
      <c r="O63" s="189"/>
      <c r="P63" s="189"/>
      <c r="Q63" s="189"/>
      <c r="R63" s="189"/>
      <c r="S63" s="189"/>
      <c r="T63" s="189"/>
      <c r="U63" s="189"/>
      <c r="V63" s="189"/>
      <c r="W63" s="189"/>
      <c r="X63" s="189"/>
      <c r="Y63" s="189"/>
      <c r="Z63" s="189"/>
      <c r="AA63" s="189"/>
      <c r="AB63" s="189"/>
    </row>
    <row r="64" spans="1:28" ht="15.75" customHeight="1" x14ac:dyDescent="0.25">
      <c r="A64" s="30" t="s">
        <v>393</v>
      </c>
      <c r="B64" s="32" t="s">
        <v>406</v>
      </c>
      <c r="C64" s="204"/>
      <c r="D64" s="204"/>
      <c r="E64" s="204"/>
      <c r="F64" s="204"/>
      <c r="G64" s="204"/>
      <c r="H64" s="204"/>
      <c r="I64" s="204"/>
      <c r="J64" s="31"/>
      <c r="K64" s="189"/>
      <c r="L64" s="189"/>
      <c r="M64" s="189"/>
      <c r="N64" s="189"/>
      <c r="O64" s="189"/>
      <c r="P64" s="189"/>
      <c r="Q64" s="189"/>
      <c r="R64" s="189"/>
      <c r="S64" s="189"/>
      <c r="T64" s="189"/>
      <c r="U64" s="189"/>
      <c r="V64" s="189"/>
      <c r="W64" s="189"/>
      <c r="X64" s="189"/>
      <c r="Y64" s="189"/>
      <c r="Z64" s="189"/>
      <c r="AA64" s="189"/>
      <c r="AB64" s="189"/>
    </row>
    <row r="65" spans="1:28" ht="30" customHeight="1" x14ac:dyDescent="0.25">
      <c r="A65" s="30"/>
      <c r="B65" s="617" t="s">
        <v>397</v>
      </c>
      <c r="C65" s="618" t="s">
        <v>945</v>
      </c>
      <c r="D65" s="619" t="s">
        <v>398</v>
      </c>
      <c r="E65" s="619" t="s">
        <v>946</v>
      </c>
      <c r="F65" s="204"/>
      <c r="G65" s="204"/>
      <c r="H65" s="204"/>
      <c r="I65" s="204"/>
      <c r="J65" s="31"/>
      <c r="K65" s="189"/>
      <c r="L65" s="189"/>
      <c r="M65" s="189"/>
      <c r="N65" s="189"/>
      <c r="O65" s="189"/>
      <c r="P65" s="189"/>
      <c r="Q65" s="189"/>
      <c r="R65" s="189"/>
      <c r="S65" s="189"/>
      <c r="T65" s="189"/>
      <c r="U65" s="189"/>
      <c r="V65" s="189"/>
      <c r="W65" s="189"/>
      <c r="X65" s="189"/>
      <c r="Y65" s="189"/>
      <c r="Z65" s="189"/>
      <c r="AA65" s="189"/>
      <c r="AB65" s="189"/>
    </row>
    <row r="66" spans="1:28" ht="15.75" customHeight="1" x14ac:dyDescent="0.25">
      <c r="A66" s="30"/>
      <c r="B66" s="205" t="s">
        <v>377</v>
      </c>
      <c r="C66" s="206"/>
      <c r="D66" s="206"/>
      <c r="E66" s="207"/>
      <c r="F66" s="204"/>
      <c r="G66" s="204"/>
      <c r="H66" s="204"/>
      <c r="I66" s="204"/>
      <c r="J66" s="31"/>
      <c r="K66" s="189"/>
      <c r="L66" s="189"/>
      <c r="M66" s="189"/>
      <c r="N66" s="189"/>
      <c r="O66" s="189"/>
      <c r="P66" s="189"/>
      <c r="Q66" s="189"/>
      <c r="R66" s="189"/>
      <c r="S66" s="189"/>
      <c r="T66" s="189"/>
      <c r="U66" s="189"/>
      <c r="V66" s="189"/>
      <c r="W66" s="189"/>
      <c r="X66" s="189"/>
      <c r="Y66" s="189"/>
      <c r="Z66" s="189"/>
      <c r="AA66" s="189"/>
      <c r="AB66" s="189"/>
    </row>
    <row r="67" spans="1:28" ht="15.75" customHeight="1" x14ac:dyDescent="0.25">
      <c r="A67" s="30"/>
      <c r="B67" s="208" t="s">
        <v>399</v>
      </c>
      <c r="C67" s="209" t="s">
        <v>400</v>
      </c>
      <c r="D67" s="209">
        <v>2</v>
      </c>
      <c r="E67" s="209">
        <v>3</v>
      </c>
      <c r="F67" s="204"/>
      <c r="G67" s="204"/>
      <c r="H67" s="204"/>
      <c r="I67" s="204"/>
      <c r="J67" s="31"/>
      <c r="K67" s="189"/>
      <c r="L67" s="189"/>
      <c r="M67" s="189"/>
      <c r="N67" s="189"/>
      <c r="O67" s="189"/>
      <c r="P67" s="189"/>
      <c r="Q67" s="189"/>
      <c r="R67" s="189"/>
      <c r="S67" s="189"/>
      <c r="T67" s="189"/>
      <c r="U67" s="189"/>
      <c r="V67" s="189"/>
      <c r="W67" s="189"/>
      <c r="X67" s="189"/>
      <c r="Y67" s="189"/>
      <c r="Z67" s="189"/>
      <c r="AA67" s="189"/>
      <c r="AB67" s="189"/>
    </row>
    <row r="68" spans="1:28" ht="15.75" customHeight="1" x14ac:dyDescent="0.25">
      <c r="A68" s="30"/>
      <c r="B68" s="205" t="s">
        <v>296</v>
      </c>
      <c r="C68" s="206"/>
      <c r="D68" s="206"/>
      <c r="E68" s="207"/>
      <c r="F68" s="204"/>
      <c r="G68" s="204"/>
      <c r="H68" s="204"/>
      <c r="I68" s="204"/>
      <c r="J68" s="31"/>
      <c r="K68" s="189"/>
      <c r="L68" s="189"/>
      <c r="M68" s="189"/>
      <c r="N68" s="189"/>
      <c r="O68" s="189"/>
      <c r="P68" s="189"/>
      <c r="Q68" s="189"/>
      <c r="R68" s="189"/>
      <c r="S68" s="189"/>
      <c r="T68" s="189"/>
      <c r="U68" s="189"/>
      <c r="V68" s="189"/>
      <c r="W68" s="189"/>
      <c r="X68" s="189"/>
      <c r="Y68" s="189"/>
      <c r="Z68" s="189"/>
      <c r="AA68" s="189"/>
      <c r="AB68" s="189"/>
    </row>
    <row r="69" spans="1:28" ht="15.75" customHeight="1" x14ac:dyDescent="0.25">
      <c r="A69" s="30"/>
      <c r="B69" s="208" t="s">
        <v>401</v>
      </c>
      <c r="C69" s="210">
        <v>1800000</v>
      </c>
      <c r="D69" s="211" t="s">
        <v>425</v>
      </c>
      <c r="E69" s="209">
        <v>3</v>
      </c>
      <c r="F69" s="204"/>
      <c r="G69" s="204"/>
      <c r="H69" s="204"/>
      <c r="I69" s="204"/>
      <c r="J69" s="31"/>
      <c r="K69" s="189"/>
      <c r="L69" s="189"/>
      <c r="M69" s="189"/>
      <c r="N69" s="189"/>
      <c r="O69" s="189"/>
      <c r="P69" s="189"/>
      <c r="Q69" s="189"/>
      <c r="R69" s="189"/>
      <c r="S69" s="189"/>
      <c r="T69" s="189"/>
      <c r="U69" s="189"/>
      <c r="V69" s="189"/>
      <c r="W69" s="189"/>
      <c r="X69" s="189"/>
      <c r="Y69" s="189"/>
      <c r="Z69" s="189"/>
      <c r="AA69" s="189"/>
      <c r="AB69" s="189"/>
    </row>
    <row r="70" spans="1:28" ht="15.75" customHeight="1" x14ac:dyDescent="0.25">
      <c r="A70" s="30"/>
      <c r="B70" s="212" t="s">
        <v>402</v>
      </c>
      <c r="C70" s="156">
        <v>4500000</v>
      </c>
      <c r="D70" s="213" t="s">
        <v>426</v>
      </c>
      <c r="E70" s="214">
        <v>4</v>
      </c>
      <c r="F70" s="204"/>
      <c r="G70" s="204"/>
      <c r="H70" s="204"/>
      <c r="I70" s="204"/>
      <c r="J70" s="31"/>
      <c r="K70" s="189"/>
      <c r="L70" s="189"/>
      <c r="M70" s="189"/>
      <c r="N70" s="189"/>
      <c r="O70" s="189"/>
      <c r="P70" s="189"/>
      <c r="Q70" s="189"/>
      <c r="R70" s="189"/>
      <c r="S70" s="189"/>
      <c r="T70" s="189"/>
      <c r="U70" s="189"/>
      <c r="V70" s="189"/>
      <c r="W70" s="189"/>
      <c r="X70" s="189"/>
      <c r="Y70" s="189"/>
      <c r="Z70" s="189"/>
      <c r="AA70" s="189"/>
      <c r="AB70" s="189"/>
    </row>
    <row r="71" spans="1:28" ht="15.75" customHeight="1" x14ac:dyDescent="0.25">
      <c r="A71" s="30"/>
      <c r="B71" s="205" t="s">
        <v>378</v>
      </c>
      <c r="C71" s="206"/>
      <c r="D71" s="206"/>
      <c r="E71" s="207"/>
      <c r="F71" s="204"/>
      <c r="G71" s="204"/>
      <c r="H71" s="204"/>
      <c r="I71" s="204"/>
      <c r="J71" s="31"/>
      <c r="K71" s="189"/>
      <c r="L71" s="189"/>
      <c r="M71" s="189"/>
      <c r="N71" s="189"/>
      <c r="O71" s="189"/>
      <c r="P71" s="189"/>
      <c r="Q71" s="189"/>
      <c r="R71" s="189"/>
      <c r="S71" s="189"/>
      <c r="T71" s="189"/>
      <c r="U71" s="189"/>
      <c r="V71" s="189"/>
      <c r="W71" s="189"/>
      <c r="X71" s="189"/>
      <c r="Y71" s="189"/>
      <c r="Z71" s="189"/>
      <c r="AA71" s="189"/>
      <c r="AB71" s="189"/>
    </row>
    <row r="72" spans="1:28" ht="15.75" customHeight="1" x14ac:dyDescent="0.25">
      <c r="A72" s="30"/>
      <c r="B72" s="212" t="s">
        <v>947</v>
      </c>
      <c r="C72" s="156">
        <v>100000</v>
      </c>
      <c r="D72" s="214" t="s">
        <v>698</v>
      </c>
      <c r="E72" s="213" t="s">
        <v>698</v>
      </c>
      <c r="F72" s="620"/>
      <c r="G72" s="204"/>
      <c r="H72" s="204"/>
      <c r="I72" s="204"/>
      <c r="J72" s="31"/>
      <c r="K72" s="189"/>
      <c r="L72" s="189"/>
      <c r="M72" s="189"/>
      <c r="N72" s="189"/>
      <c r="O72" s="189"/>
      <c r="P72" s="189"/>
      <c r="Q72" s="189"/>
      <c r="R72" s="189"/>
      <c r="S72" s="189"/>
      <c r="T72" s="189"/>
      <c r="U72" s="189"/>
      <c r="V72" s="189"/>
      <c r="W72" s="189"/>
      <c r="X72" s="189"/>
      <c r="Y72" s="189"/>
      <c r="Z72" s="189"/>
      <c r="AA72" s="189"/>
      <c r="AB72" s="189"/>
    </row>
    <row r="73" spans="1:28" ht="15.75" customHeight="1" x14ac:dyDescent="0.25">
      <c r="A73" s="30"/>
      <c r="B73" s="212" t="s">
        <v>403</v>
      </c>
      <c r="C73" s="156">
        <v>4900000</v>
      </c>
      <c r="D73" s="214">
        <v>4</v>
      </c>
      <c r="E73" s="214">
        <v>4</v>
      </c>
      <c r="F73" s="620"/>
      <c r="G73" s="204"/>
      <c r="H73" s="204"/>
      <c r="I73" s="204"/>
      <c r="J73" s="31"/>
      <c r="K73" s="189"/>
      <c r="L73" s="189"/>
      <c r="M73" s="189"/>
      <c r="N73" s="189"/>
      <c r="O73" s="189"/>
      <c r="P73" s="189"/>
      <c r="Q73" s="189"/>
      <c r="R73" s="189"/>
      <c r="S73" s="189"/>
      <c r="T73" s="189"/>
      <c r="U73" s="189"/>
      <c r="V73" s="189"/>
      <c r="W73" s="189"/>
      <c r="X73" s="189"/>
      <c r="Y73" s="189"/>
      <c r="Z73" s="189"/>
      <c r="AA73" s="189"/>
      <c r="AB73" s="189"/>
    </row>
    <row r="74" spans="1:28" ht="15.75" customHeight="1" x14ac:dyDescent="0.25">
      <c r="A74" s="30"/>
      <c r="B74" s="212" t="s">
        <v>948</v>
      </c>
      <c r="C74" s="156">
        <v>8300000</v>
      </c>
      <c r="D74" s="214" t="s">
        <v>427</v>
      </c>
      <c r="E74" s="214">
        <v>5</v>
      </c>
      <c r="F74" s="620"/>
      <c r="G74" s="204"/>
      <c r="H74" s="204"/>
      <c r="I74" s="204"/>
      <c r="J74" s="31"/>
      <c r="K74" s="189"/>
      <c r="L74" s="189"/>
      <c r="M74" s="189"/>
      <c r="N74" s="189"/>
      <c r="O74" s="189"/>
      <c r="P74" s="189"/>
      <c r="Q74" s="189"/>
      <c r="R74" s="189"/>
      <c r="S74" s="189"/>
      <c r="T74" s="189"/>
      <c r="U74" s="189"/>
      <c r="V74" s="189"/>
      <c r="W74" s="189"/>
      <c r="X74" s="189"/>
      <c r="Y74" s="189"/>
      <c r="Z74" s="189"/>
      <c r="AA74" s="189"/>
      <c r="AB74" s="189"/>
    </row>
    <row r="75" spans="1:28" ht="15.75" customHeight="1" x14ac:dyDescent="0.25">
      <c r="A75" s="30"/>
      <c r="B75" s="205" t="s">
        <v>27</v>
      </c>
      <c r="C75" s="206"/>
      <c r="D75" s="206"/>
      <c r="E75" s="207"/>
      <c r="F75" s="204"/>
      <c r="G75" s="204"/>
      <c r="H75" s="204"/>
      <c r="I75" s="204"/>
      <c r="J75" s="31"/>
      <c r="K75" s="189"/>
      <c r="L75" s="189"/>
      <c r="M75" s="189"/>
      <c r="N75" s="189"/>
      <c r="O75" s="189"/>
      <c r="P75" s="189"/>
      <c r="Q75" s="189"/>
      <c r="R75" s="189"/>
      <c r="S75" s="189"/>
      <c r="T75" s="189"/>
      <c r="U75" s="189"/>
      <c r="V75" s="189"/>
      <c r="W75" s="189"/>
      <c r="X75" s="189"/>
      <c r="Y75" s="189"/>
      <c r="Z75" s="189"/>
      <c r="AA75" s="189"/>
      <c r="AB75" s="189"/>
    </row>
    <row r="76" spans="1:28" ht="15.75" customHeight="1" x14ac:dyDescent="0.25">
      <c r="A76" s="30"/>
      <c r="B76" s="208" t="s">
        <v>949</v>
      </c>
      <c r="C76" s="209" t="s">
        <v>404</v>
      </c>
      <c r="D76" s="211" t="s">
        <v>428</v>
      </c>
      <c r="E76" s="209">
        <v>3</v>
      </c>
      <c r="F76" s="204"/>
      <c r="G76" s="204"/>
      <c r="H76" s="204"/>
      <c r="I76" s="204"/>
      <c r="J76" s="31"/>
      <c r="K76" s="189"/>
      <c r="L76" s="189"/>
      <c r="M76" s="189"/>
      <c r="N76" s="189"/>
      <c r="O76" s="189"/>
      <c r="P76" s="189"/>
      <c r="Q76" s="189"/>
      <c r="R76" s="189"/>
      <c r="S76" s="189"/>
      <c r="T76" s="189"/>
      <c r="U76" s="189"/>
      <c r="V76" s="189"/>
      <c r="W76" s="189"/>
      <c r="X76" s="189"/>
      <c r="Y76" s="189"/>
      <c r="Z76" s="189"/>
      <c r="AA76" s="189"/>
      <c r="AB76" s="189"/>
    </row>
    <row r="77" spans="1:28" ht="15.75" customHeight="1" x14ac:dyDescent="0.25">
      <c r="A77" s="30"/>
      <c r="B77" s="212" t="s">
        <v>405</v>
      </c>
      <c r="C77" s="214" t="s">
        <v>400</v>
      </c>
      <c r="D77" s="214">
        <v>3</v>
      </c>
      <c r="E77" s="214">
        <v>3</v>
      </c>
      <c r="F77" s="204"/>
      <c r="G77" s="204"/>
      <c r="H77" s="204"/>
      <c r="I77" s="204"/>
      <c r="J77" s="31"/>
      <c r="K77" s="189"/>
      <c r="L77" s="189"/>
      <c r="M77" s="189"/>
      <c r="N77" s="189"/>
      <c r="O77" s="189"/>
      <c r="P77" s="189"/>
      <c r="Q77" s="189"/>
      <c r="R77" s="189"/>
      <c r="S77" s="189"/>
      <c r="T77" s="189"/>
      <c r="U77" s="189"/>
      <c r="V77" s="189"/>
      <c r="W77" s="189"/>
      <c r="X77" s="189"/>
      <c r="Y77" s="189"/>
      <c r="Z77" s="189"/>
      <c r="AA77" s="189"/>
      <c r="AB77" s="189"/>
    </row>
    <row r="78" spans="1:28" ht="15.75" customHeight="1" x14ac:dyDescent="0.25">
      <c r="A78" s="30"/>
      <c r="B78" s="782" t="s">
        <v>1082</v>
      </c>
      <c r="C78" s="786"/>
      <c r="D78" s="786"/>
      <c r="E78" s="786"/>
      <c r="F78" s="621"/>
      <c r="G78" s="622"/>
      <c r="H78" s="204"/>
      <c r="I78" s="204"/>
      <c r="J78" s="31"/>
      <c r="K78" s="189"/>
      <c r="L78" s="189"/>
      <c r="M78" s="189"/>
      <c r="N78" s="189"/>
      <c r="O78" s="189"/>
      <c r="P78" s="189"/>
      <c r="Q78" s="189"/>
      <c r="R78" s="189"/>
      <c r="S78" s="189"/>
      <c r="T78" s="189"/>
      <c r="U78" s="189"/>
      <c r="V78" s="189"/>
      <c r="W78" s="189"/>
      <c r="X78" s="189"/>
      <c r="Y78" s="189"/>
      <c r="Z78" s="189"/>
      <c r="AA78" s="189"/>
      <c r="AB78" s="189"/>
    </row>
    <row r="79" spans="1:28" ht="15.75" customHeight="1" x14ac:dyDescent="0.25">
      <c r="A79" s="30"/>
      <c r="B79" s="782" t="s">
        <v>1078</v>
      </c>
      <c r="C79" s="793"/>
      <c r="D79" s="793"/>
      <c r="E79" s="793"/>
      <c r="F79" s="621"/>
      <c r="G79" s="622"/>
      <c r="H79" s="204"/>
      <c r="I79" s="204"/>
      <c r="J79" s="31"/>
      <c r="K79" s="189"/>
      <c r="L79" s="189"/>
      <c r="M79" s="189"/>
      <c r="N79" s="189"/>
      <c r="O79" s="189"/>
      <c r="P79" s="189"/>
      <c r="Q79" s="189"/>
      <c r="R79" s="189"/>
      <c r="S79" s="189"/>
      <c r="T79" s="189"/>
      <c r="U79" s="189"/>
      <c r="V79" s="189"/>
      <c r="W79" s="189"/>
      <c r="X79" s="189"/>
      <c r="Y79" s="189"/>
      <c r="Z79" s="189"/>
      <c r="AA79" s="189"/>
      <c r="AB79" s="189"/>
    </row>
    <row r="80" spans="1:28" ht="15.75" customHeight="1" x14ac:dyDescent="0.25">
      <c r="A80" s="30"/>
      <c r="B80" s="623"/>
      <c r="C80" s="623"/>
      <c r="D80" s="623"/>
      <c r="E80" s="623"/>
      <c r="F80" s="622"/>
      <c r="G80" s="622"/>
      <c r="H80" s="204"/>
      <c r="I80" s="204"/>
      <c r="J80" s="31"/>
      <c r="K80" s="189"/>
      <c r="L80" s="189"/>
      <c r="M80" s="189"/>
      <c r="N80" s="189"/>
      <c r="O80" s="189"/>
      <c r="P80" s="189"/>
      <c r="Q80" s="189"/>
      <c r="R80" s="189"/>
      <c r="S80" s="189"/>
      <c r="T80" s="189"/>
      <c r="U80" s="189"/>
      <c r="V80" s="189"/>
      <c r="W80" s="189"/>
      <c r="X80" s="189"/>
      <c r="Y80" s="189"/>
      <c r="Z80" s="189"/>
      <c r="AA80" s="189"/>
      <c r="AB80" s="189"/>
    </row>
    <row r="81" spans="1:28" ht="15.75" customHeight="1" x14ac:dyDescent="0.25">
      <c r="A81" s="30" t="s">
        <v>150</v>
      </c>
      <c r="B81" s="32" t="s">
        <v>950</v>
      </c>
      <c r="D81" s="215"/>
      <c r="E81" s="215"/>
      <c r="F81" s="215"/>
      <c r="G81" s="31"/>
      <c r="H81" s="204"/>
      <c r="I81" s="204"/>
      <c r="J81" s="31"/>
      <c r="K81" s="189"/>
      <c r="L81" s="189"/>
      <c r="M81" s="189"/>
      <c r="N81" s="189"/>
      <c r="O81" s="189"/>
      <c r="P81" s="189"/>
      <c r="Q81" s="189"/>
      <c r="R81" s="189"/>
      <c r="S81" s="189"/>
      <c r="T81" s="189"/>
      <c r="U81" s="189"/>
      <c r="V81" s="189"/>
      <c r="W81" s="189"/>
      <c r="X81" s="189"/>
      <c r="Y81" s="189"/>
      <c r="Z81" s="189"/>
      <c r="AA81" s="189"/>
      <c r="AB81" s="189"/>
    </row>
    <row r="82" spans="1:28" ht="15.75" customHeight="1" x14ac:dyDescent="0.25">
      <c r="A82" s="30"/>
      <c r="B82" s="34" t="s">
        <v>58</v>
      </c>
      <c r="C82" s="244" t="s">
        <v>377</v>
      </c>
      <c r="D82" s="244" t="s">
        <v>296</v>
      </c>
      <c r="E82" s="244" t="s">
        <v>378</v>
      </c>
      <c r="F82" s="244" t="s">
        <v>27</v>
      </c>
      <c r="G82" s="244" t="s">
        <v>36</v>
      </c>
      <c r="H82" s="204"/>
      <c r="I82" s="204"/>
      <c r="J82" s="31"/>
      <c r="K82" s="189"/>
      <c r="L82" s="189"/>
      <c r="M82" s="189"/>
      <c r="N82" s="189"/>
      <c r="O82" s="189"/>
      <c r="P82" s="189"/>
      <c r="Q82" s="189"/>
      <c r="R82" s="189"/>
      <c r="S82" s="189"/>
      <c r="T82" s="189"/>
      <c r="U82" s="189"/>
      <c r="V82" s="189"/>
      <c r="W82" s="189"/>
      <c r="X82" s="189"/>
      <c r="Y82" s="189"/>
      <c r="Z82" s="189"/>
      <c r="AA82" s="189"/>
      <c r="AB82" s="189"/>
    </row>
    <row r="83" spans="1:28" ht="15.75" customHeight="1" x14ac:dyDescent="0.25">
      <c r="A83" s="805"/>
      <c r="B83" s="34" t="s">
        <v>5</v>
      </c>
      <c r="C83" s="34">
        <v>1347.9</v>
      </c>
      <c r="D83" s="34">
        <v>5597.6</v>
      </c>
      <c r="E83" s="351">
        <v>2651.7</v>
      </c>
      <c r="F83" s="34">
        <v>245</v>
      </c>
      <c r="G83" s="351">
        <v>9842.2000000000007</v>
      </c>
      <c r="H83" s="203"/>
      <c r="I83" s="204"/>
      <c r="J83" s="31"/>
      <c r="K83" s="189"/>
      <c r="L83" s="189"/>
      <c r="M83" s="189"/>
      <c r="N83" s="189"/>
      <c r="O83" s="189"/>
      <c r="P83" s="189"/>
      <c r="Q83" s="189"/>
      <c r="R83" s="189"/>
      <c r="S83" s="189"/>
      <c r="T83" s="189"/>
      <c r="U83" s="189"/>
      <c r="V83" s="189"/>
      <c r="W83" s="189"/>
      <c r="X83" s="189"/>
      <c r="Y83" s="189"/>
      <c r="Z83" s="189"/>
      <c r="AA83" s="189"/>
      <c r="AB83" s="189"/>
    </row>
    <row r="84" spans="1:28" ht="15.75" customHeight="1" x14ac:dyDescent="0.25">
      <c r="A84" s="805"/>
      <c r="B84" s="34" t="s">
        <v>6</v>
      </c>
      <c r="C84" s="34">
        <v>140</v>
      </c>
      <c r="D84" s="34">
        <v>631</v>
      </c>
      <c r="E84" s="351">
        <v>124</v>
      </c>
      <c r="F84" s="34">
        <v>43</v>
      </c>
      <c r="G84" s="351">
        <v>938</v>
      </c>
      <c r="H84" s="204"/>
      <c r="I84" s="204"/>
      <c r="J84" s="31"/>
      <c r="K84" s="189"/>
      <c r="L84" s="189"/>
      <c r="M84" s="189"/>
      <c r="N84" s="189"/>
      <c r="O84" s="189"/>
      <c r="P84" s="189"/>
      <c r="Q84" s="189"/>
      <c r="R84" s="189"/>
      <c r="S84" s="189"/>
      <c r="T84" s="189"/>
      <c r="U84" s="189"/>
      <c r="V84" s="189"/>
      <c r="W84" s="189"/>
      <c r="X84" s="189"/>
      <c r="Y84" s="189"/>
      <c r="Z84" s="189"/>
      <c r="AA84" s="189"/>
      <c r="AB84" s="189"/>
    </row>
    <row r="85" spans="1:28" ht="15" customHeight="1" x14ac:dyDescent="0.25">
      <c r="A85" s="30"/>
      <c r="B85" s="717" t="s">
        <v>1075</v>
      </c>
      <c r="C85" s="717"/>
      <c r="D85" s="717"/>
      <c r="E85" s="717"/>
      <c r="F85" s="717"/>
      <c r="G85" s="717"/>
      <c r="H85" s="548"/>
      <c r="I85" s="548"/>
      <c r="J85" s="31"/>
      <c r="K85" s="189"/>
      <c r="L85" s="189"/>
      <c r="M85" s="189"/>
      <c r="N85" s="189"/>
      <c r="O85" s="189"/>
      <c r="P85" s="189"/>
      <c r="Q85" s="189"/>
      <c r="R85" s="189"/>
      <c r="S85" s="189"/>
      <c r="T85" s="189"/>
      <c r="U85" s="189"/>
      <c r="V85" s="189"/>
      <c r="W85" s="189"/>
      <c r="X85" s="189"/>
      <c r="Y85" s="189"/>
      <c r="Z85" s="189"/>
      <c r="AA85" s="189"/>
      <c r="AB85" s="189"/>
    </row>
    <row r="86" spans="1:28" ht="15" customHeight="1" x14ac:dyDescent="0.25">
      <c r="A86" s="30"/>
      <c r="B86" s="782" t="s">
        <v>1078</v>
      </c>
      <c r="C86" s="204"/>
      <c r="D86" s="204"/>
      <c r="E86" s="204"/>
      <c r="F86" s="204"/>
      <c r="G86" s="204"/>
      <c r="H86" s="204"/>
      <c r="I86" s="204"/>
      <c r="J86" s="31"/>
      <c r="K86" s="189"/>
      <c r="L86" s="189"/>
      <c r="M86" s="189"/>
      <c r="N86" s="189"/>
      <c r="O86" s="189"/>
      <c r="P86" s="189"/>
      <c r="Q86" s="189"/>
      <c r="R86" s="189"/>
      <c r="S86" s="189"/>
      <c r="T86" s="189"/>
      <c r="U86" s="189"/>
      <c r="V86" s="189"/>
      <c r="W86" s="189"/>
      <c r="X86" s="189"/>
      <c r="Y86" s="189"/>
      <c r="Z86" s="189"/>
      <c r="AA86" s="189"/>
      <c r="AB86" s="189"/>
    </row>
    <row r="87" spans="1:28" ht="15" customHeight="1" x14ac:dyDescent="0.25">
      <c r="A87" s="30"/>
      <c r="B87" s="782"/>
      <c r="C87" s="204"/>
      <c r="D87" s="204"/>
      <c r="E87" s="204"/>
      <c r="F87" s="204"/>
      <c r="G87" s="204"/>
      <c r="H87" s="204"/>
      <c r="I87" s="204"/>
      <c r="J87" s="31"/>
      <c r="K87" s="189"/>
      <c r="L87" s="189"/>
      <c r="M87" s="189"/>
      <c r="N87" s="189"/>
      <c r="O87" s="189"/>
      <c r="P87" s="189"/>
      <c r="Q87" s="189"/>
      <c r="R87" s="189"/>
      <c r="S87" s="189"/>
      <c r="T87" s="189"/>
      <c r="U87" s="189"/>
      <c r="V87" s="189"/>
      <c r="W87" s="189"/>
      <c r="X87" s="189"/>
      <c r="Y87" s="189"/>
      <c r="Z87" s="189"/>
      <c r="AA87" s="189"/>
      <c r="AB87" s="189"/>
    </row>
    <row r="88" spans="1:28" ht="15.75" customHeight="1" x14ac:dyDescent="0.25">
      <c r="A88" s="30" t="s">
        <v>151</v>
      </c>
      <c r="B88" s="32" t="s">
        <v>951</v>
      </c>
      <c r="D88" s="215"/>
      <c r="E88" s="215"/>
      <c r="F88" s="215"/>
      <c r="G88" s="31"/>
      <c r="H88" s="204"/>
      <c r="I88" s="204"/>
      <c r="J88" s="31"/>
      <c r="K88" s="189"/>
      <c r="L88" s="189"/>
      <c r="M88" s="189"/>
      <c r="N88" s="189"/>
      <c r="O88" s="189"/>
      <c r="P88" s="189"/>
      <c r="Q88" s="189"/>
      <c r="R88" s="189"/>
      <c r="S88" s="189"/>
      <c r="T88" s="189"/>
      <c r="U88" s="189"/>
      <c r="V88" s="189"/>
      <c r="W88" s="189"/>
      <c r="X88" s="189"/>
      <c r="Y88" s="189"/>
      <c r="Z88" s="189"/>
      <c r="AA88" s="189"/>
      <c r="AB88" s="189"/>
    </row>
    <row r="89" spans="1:28" ht="15.75" customHeight="1" x14ac:dyDescent="0.25">
      <c r="B89" s="34" t="s">
        <v>58</v>
      </c>
      <c r="C89" s="244" t="s">
        <v>377</v>
      </c>
      <c r="D89" s="244" t="s">
        <v>296</v>
      </c>
      <c r="E89" s="244" t="s">
        <v>378</v>
      </c>
      <c r="F89" s="244" t="s">
        <v>27</v>
      </c>
      <c r="G89" s="244" t="s">
        <v>36</v>
      </c>
      <c r="H89" s="204"/>
      <c r="I89" s="204"/>
      <c r="J89" s="31"/>
      <c r="K89" s="189"/>
      <c r="L89" s="189"/>
      <c r="M89" s="189"/>
      <c r="N89" s="189"/>
      <c r="O89" s="189"/>
      <c r="P89" s="189"/>
      <c r="Q89" s="189"/>
      <c r="R89" s="189"/>
      <c r="S89" s="189"/>
      <c r="T89" s="189"/>
      <c r="U89" s="189"/>
      <c r="V89" s="189"/>
      <c r="W89" s="189"/>
      <c r="X89" s="189"/>
      <c r="Y89" s="189"/>
      <c r="Z89" s="189"/>
      <c r="AA89" s="189"/>
      <c r="AB89" s="189"/>
    </row>
    <row r="90" spans="1:28" ht="15.75" customHeight="1" x14ac:dyDescent="0.25">
      <c r="B90" s="34" t="s">
        <v>3</v>
      </c>
      <c r="C90" s="34">
        <v>653</v>
      </c>
      <c r="D90" s="34">
        <v>1466</v>
      </c>
      <c r="E90" s="351">
        <v>365</v>
      </c>
      <c r="F90" s="34">
        <v>296</v>
      </c>
      <c r="G90" s="351">
        <v>2780</v>
      </c>
      <c r="H90" s="203"/>
      <c r="I90" s="204"/>
      <c r="J90" s="31"/>
      <c r="K90" s="189"/>
      <c r="L90" s="189"/>
      <c r="M90" s="189"/>
      <c r="N90" s="189"/>
      <c r="O90" s="189"/>
      <c r="P90" s="189"/>
      <c r="Q90" s="189"/>
      <c r="R90" s="189"/>
      <c r="S90" s="189"/>
      <c r="T90" s="189"/>
      <c r="U90" s="189"/>
      <c r="V90" s="189"/>
      <c r="W90" s="189"/>
      <c r="X90" s="189"/>
      <c r="Y90" s="189"/>
      <c r="Z90" s="189"/>
      <c r="AA90" s="189"/>
      <c r="AB90" s="189"/>
    </row>
    <row r="91" spans="1:28" ht="15.75" customHeight="1" x14ac:dyDescent="0.25">
      <c r="B91" s="34" t="s">
        <v>94</v>
      </c>
      <c r="C91" s="34">
        <v>72</v>
      </c>
      <c r="D91" s="34">
        <v>187</v>
      </c>
      <c r="E91" s="351">
        <v>36</v>
      </c>
      <c r="F91" s="34">
        <v>91</v>
      </c>
      <c r="G91" s="351">
        <v>386</v>
      </c>
      <c r="H91" s="204"/>
      <c r="I91" s="204"/>
      <c r="J91" s="31"/>
      <c r="K91" s="189"/>
      <c r="L91" s="189"/>
      <c r="M91" s="189"/>
      <c r="N91" s="189"/>
      <c r="O91" s="189"/>
      <c r="P91" s="189"/>
      <c r="Q91" s="189"/>
      <c r="R91" s="189"/>
      <c r="S91" s="189"/>
      <c r="T91" s="189"/>
      <c r="U91" s="189"/>
      <c r="V91" s="189"/>
      <c r="W91" s="189"/>
      <c r="X91" s="189"/>
      <c r="Y91" s="189"/>
      <c r="Z91" s="189"/>
      <c r="AA91" s="189"/>
      <c r="AB91" s="189"/>
    </row>
    <row r="92" spans="1:28" ht="15" customHeight="1" x14ac:dyDescent="0.25">
      <c r="A92" s="30"/>
      <c r="B92" s="31" t="s">
        <v>1077</v>
      </c>
      <c r="C92" s="204"/>
      <c r="D92" s="204"/>
      <c r="E92" s="204"/>
      <c r="F92" s="204"/>
      <c r="G92" s="204"/>
      <c r="H92" s="204"/>
      <c r="I92" s="204"/>
      <c r="J92" s="31"/>
      <c r="K92" s="189"/>
      <c r="L92" s="189"/>
      <c r="M92" s="189"/>
      <c r="N92" s="189"/>
      <c r="O92" s="189"/>
      <c r="P92" s="189"/>
      <c r="Q92" s="189"/>
      <c r="R92" s="189"/>
      <c r="S92" s="189"/>
      <c r="T92" s="189"/>
      <c r="U92" s="189"/>
      <c r="V92" s="189"/>
      <c r="W92" s="189"/>
      <c r="X92" s="189"/>
      <c r="Y92" s="189"/>
      <c r="Z92" s="189"/>
      <c r="AA92" s="189"/>
      <c r="AB92" s="189"/>
    </row>
    <row r="93" spans="1:28" ht="15" customHeight="1" x14ac:dyDescent="0.25">
      <c r="A93" s="30"/>
      <c r="B93" s="782" t="s">
        <v>1078</v>
      </c>
      <c r="C93" s="204"/>
      <c r="D93" s="204"/>
      <c r="E93" s="204"/>
      <c r="F93" s="204"/>
      <c r="G93" s="204"/>
      <c r="H93" s="204"/>
      <c r="I93" s="204"/>
      <c r="J93" s="31"/>
      <c r="K93" s="189"/>
      <c r="L93" s="189"/>
      <c r="M93" s="189"/>
      <c r="N93" s="189"/>
      <c r="O93" s="189"/>
      <c r="P93" s="189"/>
      <c r="Q93" s="189"/>
      <c r="R93" s="189"/>
      <c r="S93" s="189"/>
      <c r="T93" s="189"/>
      <c r="U93" s="189"/>
      <c r="V93" s="189"/>
      <c r="W93" s="189"/>
      <c r="X93" s="189"/>
      <c r="Y93" s="189"/>
      <c r="Z93" s="189"/>
      <c r="AA93" s="189"/>
      <c r="AB93" s="189"/>
    </row>
    <row r="94" spans="1:28" ht="15" customHeight="1" x14ac:dyDescent="0.25">
      <c r="A94" s="30"/>
      <c r="B94" s="782"/>
      <c r="C94" s="204"/>
      <c r="D94" s="204"/>
      <c r="E94" s="204"/>
      <c r="F94" s="204"/>
      <c r="G94" s="204"/>
      <c r="H94" s="204"/>
      <c r="I94" s="204"/>
      <c r="J94" s="31"/>
      <c r="K94" s="189"/>
      <c r="L94" s="189"/>
      <c r="M94" s="189"/>
      <c r="N94" s="189"/>
      <c r="O94" s="189"/>
      <c r="P94" s="189"/>
      <c r="Q94" s="189"/>
      <c r="R94" s="189"/>
      <c r="S94" s="189"/>
      <c r="T94" s="189"/>
      <c r="U94" s="189"/>
      <c r="V94" s="189"/>
      <c r="W94" s="189"/>
      <c r="X94" s="189"/>
      <c r="Y94" s="189"/>
      <c r="Z94" s="189"/>
      <c r="AA94" s="189"/>
      <c r="AB94" s="189"/>
    </row>
    <row r="95" spans="1:28" ht="15.75" customHeight="1" x14ac:dyDescent="0.25">
      <c r="A95" s="30" t="s">
        <v>407</v>
      </c>
      <c r="B95" s="32" t="s">
        <v>952</v>
      </c>
      <c r="I95" s="204"/>
      <c r="J95" s="31"/>
      <c r="K95" s="189"/>
      <c r="L95" s="189"/>
      <c r="M95" s="189"/>
      <c r="N95" s="189"/>
      <c r="O95" s="189"/>
      <c r="P95" s="189"/>
      <c r="Q95" s="189"/>
      <c r="R95" s="189"/>
      <c r="S95" s="189"/>
      <c r="T95" s="189"/>
      <c r="U95" s="189"/>
      <c r="V95" s="189"/>
      <c r="W95" s="189"/>
      <c r="X95" s="189"/>
      <c r="Y95" s="189"/>
      <c r="Z95" s="189"/>
      <c r="AA95" s="189"/>
      <c r="AB95" s="189"/>
    </row>
    <row r="96" spans="1:28" ht="15.75" customHeight="1" x14ac:dyDescent="0.25">
      <c r="A96" s="30"/>
      <c r="B96" s="34" t="s">
        <v>58</v>
      </c>
      <c r="C96" s="244" t="s">
        <v>377</v>
      </c>
      <c r="D96" s="244" t="s">
        <v>296</v>
      </c>
      <c r="E96" s="244" t="s">
        <v>378</v>
      </c>
      <c r="F96" s="244" t="s">
        <v>27</v>
      </c>
      <c r="G96" s="244" t="s">
        <v>36</v>
      </c>
      <c r="I96" s="204"/>
      <c r="J96" s="31"/>
      <c r="K96" s="189"/>
      <c r="L96" s="189"/>
      <c r="M96" s="189"/>
      <c r="N96" s="189"/>
      <c r="O96" s="189"/>
      <c r="P96" s="189"/>
      <c r="Q96" s="189"/>
      <c r="R96" s="189"/>
      <c r="S96" s="189"/>
      <c r="T96" s="189"/>
      <c r="U96" s="189"/>
      <c r="V96" s="189"/>
      <c r="W96" s="189"/>
      <c r="X96" s="189"/>
      <c r="Y96" s="189"/>
      <c r="Z96" s="189"/>
      <c r="AA96" s="189"/>
      <c r="AB96" s="189"/>
    </row>
    <row r="97" spans="1:28" ht="15.75" customHeight="1" x14ac:dyDescent="0.25">
      <c r="A97" s="606"/>
      <c r="B97" s="34" t="s">
        <v>9</v>
      </c>
      <c r="C97" s="36">
        <v>1.9444444444444444</v>
      </c>
      <c r="D97" s="36">
        <v>3.3743315508021392</v>
      </c>
      <c r="E97" s="36">
        <v>3.4444444444444446</v>
      </c>
      <c r="F97" s="36">
        <v>0.47252747252747251</v>
      </c>
      <c r="G97" s="36">
        <v>2.4300518134715028</v>
      </c>
      <c r="I97" s="204"/>
      <c r="J97" s="31"/>
      <c r="K97" s="189"/>
      <c r="L97" s="189"/>
      <c r="M97" s="189"/>
      <c r="N97" s="189"/>
      <c r="O97" s="189"/>
      <c r="P97" s="189"/>
      <c r="Q97" s="189"/>
      <c r="R97" s="189"/>
      <c r="S97" s="189"/>
      <c r="T97" s="189"/>
      <c r="U97" s="189"/>
      <c r="V97" s="189"/>
      <c r="W97" s="189"/>
      <c r="X97" s="189"/>
      <c r="Y97" s="189"/>
      <c r="Z97" s="189"/>
      <c r="AA97" s="189"/>
      <c r="AB97" s="189"/>
    </row>
    <row r="98" spans="1:28" ht="12.95" customHeight="1" x14ac:dyDescent="0.25">
      <c r="B98" s="782" t="s">
        <v>1078</v>
      </c>
      <c r="H98" s="216"/>
      <c r="I98" s="204"/>
      <c r="J98" s="31"/>
      <c r="K98" s="788"/>
      <c r="L98" s="789"/>
      <c r="M98" s="789"/>
      <c r="N98" s="789"/>
      <c r="O98" s="189"/>
      <c r="P98" s="189"/>
      <c r="Q98" s="189"/>
      <c r="R98" s="189"/>
      <c r="S98" s="189"/>
      <c r="T98" s="189"/>
      <c r="U98" s="189"/>
      <c r="V98" s="189"/>
      <c r="W98" s="189"/>
      <c r="X98" s="189"/>
      <c r="Y98" s="189"/>
      <c r="Z98" s="189"/>
      <c r="AA98" s="189"/>
      <c r="AB98" s="189"/>
    </row>
    <row r="99" spans="1:28" ht="12.95" customHeight="1" x14ac:dyDescent="0.25">
      <c r="H99" s="198"/>
      <c r="I99" s="204"/>
      <c r="J99" s="31"/>
      <c r="K99" s="788"/>
      <c r="L99" s="790"/>
      <c r="M99" s="790"/>
      <c r="N99" s="790"/>
      <c r="O99" s="189"/>
      <c r="P99" s="189"/>
      <c r="Q99" s="189"/>
      <c r="R99" s="189"/>
      <c r="S99" s="189"/>
      <c r="T99" s="189"/>
      <c r="U99" s="189"/>
      <c r="V99" s="189"/>
      <c r="W99" s="189"/>
      <c r="X99" s="189"/>
      <c r="Y99" s="189"/>
      <c r="Z99" s="189"/>
      <c r="AA99" s="189"/>
      <c r="AB99" s="189"/>
    </row>
    <row r="100" spans="1:28" ht="12.95" customHeight="1" x14ac:dyDescent="0.25">
      <c r="A100" s="30" t="s">
        <v>408</v>
      </c>
      <c r="B100" s="32" t="s">
        <v>953</v>
      </c>
      <c r="I100" s="204"/>
      <c r="J100" s="31"/>
      <c r="K100" s="791"/>
      <c r="L100" s="790"/>
      <c r="M100" s="790"/>
      <c r="N100" s="790"/>
      <c r="O100" s="189"/>
      <c r="P100" s="189"/>
      <c r="Q100" s="189"/>
      <c r="R100" s="189"/>
      <c r="S100" s="189"/>
      <c r="T100" s="189"/>
      <c r="U100" s="189"/>
      <c r="V100" s="189"/>
      <c r="W100" s="189"/>
      <c r="X100" s="189"/>
      <c r="Y100" s="189"/>
      <c r="Z100" s="189"/>
      <c r="AA100" s="189"/>
      <c r="AB100" s="189"/>
    </row>
    <row r="101" spans="1:28" ht="12.95" customHeight="1" x14ac:dyDescent="0.25">
      <c r="B101" s="34" t="s">
        <v>58</v>
      </c>
      <c r="C101" s="244" t="s">
        <v>377</v>
      </c>
      <c r="D101" s="244" t="s">
        <v>296</v>
      </c>
      <c r="E101" s="244" t="s">
        <v>378</v>
      </c>
      <c r="F101" s="244" t="s">
        <v>27</v>
      </c>
      <c r="G101" s="244" t="s">
        <v>36</v>
      </c>
      <c r="I101" s="204"/>
      <c r="J101" s="31"/>
      <c r="K101" s="788"/>
      <c r="L101" s="790"/>
      <c r="M101" s="790"/>
      <c r="N101" s="790"/>
      <c r="O101" s="189"/>
      <c r="P101" s="189"/>
      <c r="Q101" s="189"/>
      <c r="R101" s="189"/>
      <c r="S101" s="189"/>
      <c r="T101" s="189"/>
      <c r="U101" s="189"/>
      <c r="V101" s="189"/>
      <c r="W101" s="189"/>
      <c r="X101" s="189"/>
      <c r="Y101" s="189"/>
      <c r="Z101" s="189"/>
      <c r="AA101" s="189"/>
      <c r="AB101" s="189"/>
    </row>
    <row r="102" spans="1:28" ht="12.95" customHeight="1" x14ac:dyDescent="0.25">
      <c r="B102" s="34" t="s">
        <v>394</v>
      </c>
      <c r="C102" s="336">
        <v>0.10386527190444395</v>
      </c>
      <c r="D102" s="336">
        <v>0.11272688294983564</v>
      </c>
      <c r="E102" s="336">
        <v>4.676245427461629E-2</v>
      </c>
      <c r="F102" s="336">
        <v>0.17551020408163265</v>
      </c>
      <c r="G102" s="336">
        <v>9.5303895470524883E-2</v>
      </c>
      <c r="H102" s="624"/>
      <c r="I102" s="625"/>
      <c r="J102" s="31"/>
      <c r="K102" s="791"/>
      <c r="L102" s="791"/>
      <c r="M102" s="792"/>
      <c r="N102" s="790"/>
      <c r="O102" s="189"/>
      <c r="P102" s="189"/>
      <c r="Q102" s="189"/>
      <c r="R102" s="189"/>
      <c r="S102" s="189"/>
      <c r="T102" s="189"/>
      <c r="U102" s="189"/>
      <c r="V102" s="189"/>
      <c r="W102" s="189"/>
      <c r="X102" s="189"/>
      <c r="Y102" s="189"/>
      <c r="Z102" s="189"/>
      <c r="AA102" s="189"/>
      <c r="AB102" s="189"/>
    </row>
    <row r="103" spans="1:28" ht="12.95" customHeight="1" x14ac:dyDescent="0.25">
      <c r="B103" s="34" t="s">
        <v>329</v>
      </c>
      <c r="C103" s="336">
        <v>0.11026033690658499</v>
      </c>
      <c r="D103" s="336">
        <v>0.12755798090040929</v>
      </c>
      <c r="E103" s="336">
        <v>9.8630136986301367E-2</v>
      </c>
      <c r="F103" s="336">
        <v>0.30743243243243246</v>
      </c>
      <c r="G103" s="336">
        <v>0.13884892086330936</v>
      </c>
      <c r="I103" s="626"/>
      <c r="J103" s="31"/>
      <c r="K103" s="791"/>
      <c r="L103" s="791"/>
      <c r="M103" s="792"/>
      <c r="N103" s="790"/>
      <c r="O103" s="189"/>
      <c r="P103" s="189"/>
      <c r="Q103" s="189"/>
      <c r="R103" s="189"/>
      <c r="S103" s="189"/>
      <c r="T103" s="189"/>
      <c r="U103" s="189"/>
      <c r="V103" s="189"/>
      <c r="W103" s="189"/>
      <c r="X103" s="189"/>
      <c r="Y103" s="189"/>
      <c r="Z103" s="189"/>
      <c r="AA103" s="189"/>
      <c r="AB103" s="189"/>
    </row>
    <row r="104" spans="1:28" ht="12.95" customHeight="1" x14ac:dyDescent="0.25">
      <c r="B104" s="548" t="s">
        <v>1083</v>
      </c>
      <c r="C104" s="203"/>
      <c r="D104" s="203"/>
      <c r="E104" s="203"/>
      <c r="F104" s="203"/>
      <c r="G104" s="203"/>
      <c r="I104" s="626"/>
      <c r="J104" s="31"/>
      <c r="K104" s="788"/>
      <c r="L104" s="790"/>
      <c r="M104" s="790"/>
      <c r="N104" s="790"/>
      <c r="O104" s="189"/>
      <c r="P104" s="189"/>
      <c r="Q104" s="189"/>
      <c r="R104" s="189"/>
      <c r="S104" s="189"/>
      <c r="T104" s="189"/>
      <c r="U104" s="189"/>
      <c r="V104" s="189"/>
      <c r="W104" s="189"/>
      <c r="X104" s="189"/>
      <c r="Y104" s="189"/>
      <c r="Z104" s="189"/>
      <c r="AA104" s="189"/>
      <c r="AB104" s="189"/>
    </row>
    <row r="105" spans="1:28" ht="12.95" customHeight="1" x14ac:dyDescent="0.25">
      <c r="B105" s="782" t="s">
        <v>1078</v>
      </c>
      <c r="C105" s="203"/>
      <c r="D105" s="203"/>
      <c r="E105" s="203"/>
      <c r="F105" s="203"/>
      <c r="G105" s="203"/>
      <c r="I105" s="626"/>
      <c r="J105" s="31"/>
      <c r="K105" s="788"/>
      <c r="L105" s="790"/>
      <c r="M105" s="790"/>
      <c r="N105" s="790"/>
      <c r="O105" s="189"/>
      <c r="P105" s="189"/>
      <c r="Q105" s="189"/>
      <c r="R105" s="189"/>
      <c r="S105" s="189"/>
      <c r="T105" s="189"/>
      <c r="U105" s="189"/>
      <c r="V105" s="189"/>
      <c r="W105" s="189"/>
      <c r="X105" s="189"/>
      <c r="Y105" s="189"/>
      <c r="Z105" s="189"/>
      <c r="AA105" s="189"/>
      <c r="AB105" s="189"/>
    </row>
    <row r="106" spans="1:28" ht="12.95" customHeight="1" x14ac:dyDescent="0.25">
      <c r="B106" s="782"/>
      <c r="C106" s="203"/>
      <c r="D106" s="203"/>
      <c r="E106" s="203"/>
      <c r="F106" s="203"/>
      <c r="G106" s="203"/>
      <c r="I106" s="626"/>
      <c r="J106" s="31"/>
      <c r="K106" s="788"/>
      <c r="L106" s="790"/>
      <c r="M106" s="790"/>
      <c r="N106" s="790"/>
      <c r="O106" s="189"/>
      <c r="P106" s="189"/>
      <c r="Q106" s="189"/>
      <c r="R106" s="189"/>
      <c r="S106" s="189"/>
      <c r="T106" s="189"/>
      <c r="U106" s="189"/>
      <c r="V106" s="189"/>
      <c r="W106" s="189"/>
      <c r="X106" s="189"/>
      <c r="Y106" s="189"/>
      <c r="Z106" s="189"/>
      <c r="AA106" s="189"/>
      <c r="AB106" s="189"/>
    </row>
    <row r="107" spans="1:28" ht="23.25" customHeight="1" x14ac:dyDescent="0.3">
      <c r="A107" s="607" t="s">
        <v>961</v>
      </c>
      <c r="B107" s="623"/>
      <c r="C107" s="31"/>
      <c r="D107" s="31"/>
      <c r="E107" s="31"/>
      <c r="F107" s="31"/>
      <c r="G107" s="31"/>
      <c r="I107" s="204"/>
      <c r="J107" s="31"/>
      <c r="K107" s="791"/>
      <c r="L107" s="791"/>
      <c r="M107" s="790"/>
      <c r="N107" s="792"/>
      <c r="O107" s="189"/>
      <c r="P107" s="189"/>
      <c r="Q107" s="189"/>
      <c r="R107" s="189"/>
      <c r="S107" s="189"/>
      <c r="T107" s="189"/>
      <c r="U107" s="189"/>
      <c r="V107" s="189"/>
      <c r="W107" s="189"/>
      <c r="X107" s="189"/>
      <c r="Y107" s="189"/>
      <c r="Z107" s="189"/>
      <c r="AA107" s="189"/>
      <c r="AB107" s="189"/>
    </row>
    <row r="108" spans="1:28" ht="12.95" customHeight="1" x14ac:dyDescent="0.25">
      <c r="A108" s="30" t="s">
        <v>954</v>
      </c>
      <c r="B108" s="806" t="s">
        <v>955</v>
      </c>
      <c r="C108" s="807"/>
      <c r="D108" s="807"/>
      <c r="E108" s="807"/>
      <c r="F108" s="808"/>
      <c r="G108" s="808"/>
      <c r="K108" s="791"/>
      <c r="L108" s="791"/>
      <c r="M108" s="790"/>
      <c r="N108" s="790"/>
      <c r="O108" s="189"/>
      <c r="P108" s="189"/>
      <c r="Q108" s="189"/>
      <c r="R108" s="189"/>
      <c r="S108" s="189"/>
      <c r="T108" s="189"/>
      <c r="U108" s="189"/>
      <c r="V108" s="189"/>
      <c r="W108" s="189"/>
      <c r="X108" s="189"/>
      <c r="Y108" s="189"/>
      <c r="Z108" s="189"/>
      <c r="AA108" s="189"/>
      <c r="AB108" s="189"/>
    </row>
    <row r="109" spans="1:28" ht="12.95" customHeight="1" x14ac:dyDescent="0.25">
      <c r="A109" s="247"/>
      <c r="B109" s="807"/>
      <c r="C109" s="807"/>
      <c r="D109" s="807"/>
      <c r="E109" s="807"/>
      <c r="F109" s="808"/>
      <c r="G109" s="808"/>
      <c r="K109" s="791"/>
      <c r="L109" s="791"/>
      <c r="M109" s="790"/>
      <c r="N109" s="790"/>
      <c r="O109" s="189"/>
      <c r="P109" s="189"/>
      <c r="Q109" s="189"/>
      <c r="R109" s="189"/>
      <c r="S109" s="189"/>
      <c r="T109" s="189"/>
      <c r="U109" s="189"/>
      <c r="V109" s="189"/>
      <c r="W109" s="189"/>
      <c r="X109" s="189"/>
      <c r="Y109" s="189"/>
      <c r="Z109" s="189"/>
      <c r="AA109" s="189"/>
      <c r="AB109" s="189"/>
    </row>
    <row r="110" spans="1:28" x14ac:dyDescent="0.25">
      <c r="A110" s="247"/>
      <c r="B110" s="807"/>
      <c r="C110" s="807"/>
      <c r="D110" s="807"/>
      <c r="E110" s="807"/>
      <c r="F110" s="808"/>
      <c r="G110" s="808"/>
      <c r="K110" s="788"/>
      <c r="L110" s="790"/>
      <c r="M110" s="790"/>
      <c r="N110" s="790"/>
      <c r="O110" s="189"/>
      <c r="P110" s="189"/>
      <c r="Q110" s="189"/>
      <c r="R110" s="189"/>
      <c r="S110" s="189"/>
      <c r="T110" s="189"/>
      <c r="U110" s="189"/>
      <c r="V110" s="189"/>
      <c r="W110" s="189"/>
      <c r="X110" s="189"/>
      <c r="Y110" s="189"/>
      <c r="Z110" s="189"/>
      <c r="AA110" s="189"/>
      <c r="AB110" s="189"/>
    </row>
    <row r="111" spans="1:28" ht="12.95" customHeight="1" x14ac:dyDescent="0.25">
      <c r="A111" s="246"/>
      <c r="B111" s="246"/>
      <c r="C111" s="246"/>
      <c r="K111" s="791"/>
      <c r="L111" s="790"/>
      <c r="M111" s="792"/>
      <c r="N111" s="790"/>
      <c r="O111" s="189"/>
      <c r="P111" s="189"/>
      <c r="Q111" s="189"/>
      <c r="R111" s="189"/>
      <c r="S111" s="189"/>
      <c r="T111" s="189"/>
      <c r="U111" s="189"/>
      <c r="V111" s="189"/>
      <c r="W111" s="189"/>
      <c r="X111" s="189"/>
      <c r="Y111" s="189"/>
      <c r="Z111" s="189"/>
      <c r="AA111" s="189"/>
      <c r="AB111" s="189"/>
    </row>
    <row r="112" spans="1:28" ht="12.95" customHeight="1" x14ac:dyDescent="0.25">
      <c r="A112" s="30" t="s">
        <v>1057</v>
      </c>
      <c r="B112" s="30" t="s">
        <v>1046</v>
      </c>
      <c r="E112" s="627"/>
      <c r="F112" s="627"/>
      <c r="K112" s="791"/>
      <c r="L112" s="790"/>
      <c r="M112" s="790"/>
      <c r="N112" s="790"/>
      <c r="O112" s="189"/>
      <c r="P112" s="189"/>
      <c r="Q112" s="189"/>
      <c r="R112" s="189"/>
      <c r="S112" s="189"/>
      <c r="T112" s="189"/>
      <c r="U112" s="189"/>
      <c r="V112" s="189"/>
      <c r="W112" s="189"/>
      <c r="X112" s="189"/>
      <c r="Y112" s="189"/>
      <c r="Z112" s="189"/>
      <c r="AA112" s="189"/>
      <c r="AB112" s="189"/>
    </row>
    <row r="113" spans="1:28" x14ac:dyDescent="0.25">
      <c r="A113" s="30"/>
      <c r="B113" s="34"/>
      <c r="C113" s="244" t="s">
        <v>409</v>
      </c>
      <c r="D113" s="230"/>
      <c r="E113" s="628"/>
      <c r="K113" s="189"/>
      <c r="L113" s="189"/>
      <c r="M113" s="189"/>
      <c r="N113" s="189"/>
      <c r="O113" s="189"/>
      <c r="P113" s="189"/>
      <c r="Q113" s="189"/>
      <c r="R113" s="189"/>
      <c r="S113" s="189"/>
      <c r="T113" s="189"/>
      <c r="U113" s="189"/>
      <c r="V113" s="189"/>
      <c r="W113" s="189"/>
      <c r="X113" s="189"/>
      <c r="Y113" s="189"/>
      <c r="Z113" s="189"/>
      <c r="AA113" s="189"/>
      <c r="AB113" s="189"/>
    </row>
    <row r="114" spans="1:28" x14ac:dyDescent="0.25">
      <c r="A114" s="30"/>
      <c r="B114" s="34" t="s">
        <v>5</v>
      </c>
      <c r="C114" s="34">
        <v>1753</v>
      </c>
      <c r="D114" s="31"/>
      <c r="E114" s="623"/>
      <c r="F114" s="629"/>
      <c r="K114" s="189"/>
      <c r="L114" s="189"/>
      <c r="M114" s="189"/>
      <c r="N114" s="189"/>
      <c r="O114" s="189"/>
      <c r="P114" s="189"/>
      <c r="Q114" s="189"/>
      <c r="R114" s="189"/>
      <c r="S114" s="189"/>
      <c r="T114" s="189"/>
      <c r="U114" s="189"/>
      <c r="V114" s="189"/>
      <c r="W114" s="189"/>
      <c r="X114" s="189"/>
      <c r="Y114" s="189"/>
      <c r="Z114" s="189"/>
      <c r="AA114" s="189"/>
      <c r="AB114" s="189"/>
    </row>
    <row r="115" spans="1:28" x14ac:dyDescent="0.25">
      <c r="A115" s="30"/>
      <c r="B115" s="34" t="s">
        <v>6</v>
      </c>
      <c r="C115" s="34">
        <v>121.7</v>
      </c>
      <c r="D115" s="31"/>
      <c r="E115" s="623"/>
      <c r="F115" s="629"/>
      <c r="K115" s="189"/>
      <c r="L115" s="189"/>
      <c r="M115" s="189"/>
      <c r="N115" s="189"/>
      <c r="O115" s="189"/>
      <c r="P115" s="189"/>
      <c r="Q115" s="189"/>
      <c r="R115" s="189"/>
      <c r="S115" s="189"/>
      <c r="T115" s="189"/>
      <c r="U115" s="189"/>
      <c r="V115" s="189"/>
      <c r="W115" s="189"/>
      <c r="X115" s="189"/>
      <c r="Y115" s="189"/>
      <c r="Z115" s="189"/>
      <c r="AA115" s="189"/>
      <c r="AB115" s="189"/>
    </row>
    <row r="116" spans="1:28" x14ac:dyDescent="0.25">
      <c r="A116" s="30"/>
      <c r="B116" s="34" t="s">
        <v>394</v>
      </c>
      <c r="C116" s="654">
        <v>6.9000000000000006E-2</v>
      </c>
      <c r="D116" s="171"/>
      <c r="E116" s="623"/>
      <c r="F116" s="629"/>
      <c r="K116" s="189"/>
      <c r="L116" s="189"/>
      <c r="M116" s="189"/>
      <c r="N116" s="189"/>
      <c r="O116" s="189"/>
      <c r="P116" s="189"/>
      <c r="Q116" s="189"/>
      <c r="R116" s="189"/>
      <c r="S116" s="189"/>
      <c r="T116" s="189"/>
      <c r="U116" s="189"/>
      <c r="V116" s="189"/>
      <c r="W116" s="189"/>
      <c r="X116" s="189"/>
      <c r="Y116" s="189"/>
      <c r="Z116" s="189"/>
      <c r="AA116" s="189"/>
      <c r="AB116" s="189"/>
    </row>
    <row r="117" spans="1:28" ht="15" customHeight="1" x14ac:dyDescent="0.25">
      <c r="A117" s="30"/>
      <c r="B117" s="718" t="s">
        <v>1047</v>
      </c>
      <c r="C117" s="709"/>
      <c r="D117" s="709"/>
      <c r="E117" s="709"/>
      <c r="F117" s="708"/>
      <c r="G117" s="708"/>
      <c r="K117" s="189"/>
      <c r="L117" s="189"/>
      <c r="M117" s="189"/>
      <c r="N117" s="189"/>
      <c r="O117" s="189"/>
      <c r="P117" s="189"/>
      <c r="Q117" s="189"/>
      <c r="R117" s="189"/>
      <c r="S117" s="189"/>
      <c r="T117" s="189"/>
      <c r="U117" s="189"/>
      <c r="V117" s="189"/>
      <c r="W117" s="189"/>
      <c r="X117" s="189"/>
      <c r="Y117" s="189"/>
      <c r="Z117" s="189"/>
      <c r="AA117" s="189"/>
      <c r="AB117" s="189"/>
    </row>
    <row r="118" spans="1:28" x14ac:dyDescent="0.25">
      <c r="A118" s="30"/>
      <c r="B118" s="710"/>
      <c r="C118" s="710"/>
      <c r="D118" s="710"/>
      <c r="E118" s="710"/>
      <c r="F118" s="708"/>
      <c r="G118" s="708"/>
      <c r="K118" s="189"/>
      <c r="L118" s="189"/>
      <c r="M118" s="189"/>
      <c r="N118" s="189"/>
      <c r="O118" s="189"/>
      <c r="P118" s="189"/>
      <c r="Q118" s="189"/>
      <c r="R118" s="189"/>
      <c r="S118" s="189"/>
      <c r="T118" s="189"/>
      <c r="U118" s="189"/>
      <c r="V118" s="189"/>
      <c r="W118" s="189"/>
      <c r="X118" s="189"/>
      <c r="Y118" s="189"/>
      <c r="Z118" s="189"/>
      <c r="AA118" s="189"/>
      <c r="AB118" s="189"/>
    </row>
    <row r="119" spans="1:28" x14ac:dyDescent="0.25">
      <c r="A119" s="30"/>
      <c r="B119" s="708"/>
      <c r="C119" s="708"/>
      <c r="D119" s="708"/>
      <c r="E119" s="708"/>
      <c r="F119" s="708"/>
      <c r="G119" s="708"/>
      <c r="K119" s="189"/>
      <c r="L119" s="189"/>
      <c r="M119" s="189"/>
      <c r="N119" s="189"/>
      <c r="O119" s="189"/>
      <c r="P119" s="189"/>
      <c r="Q119" s="189"/>
      <c r="R119" s="189"/>
      <c r="S119" s="189"/>
      <c r="T119" s="189"/>
      <c r="U119" s="189"/>
      <c r="V119" s="189"/>
      <c r="W119" s="189"/>
      <c r="X119" s="189"/>
      <c r="Y119" s="189"/>
      <c r="Z119" s="189"/>
      <c r="AA119" s="189"/>
      <c r="AB119" s="189"/>
    </row>
    <row r="120" spans="1:28" x14ac:dyDescent="0.25">
      <c r="A120" s="30"/>
      <c r="B120" s="708"/>
      <c r="C120" s="708"/>
      <c r="D120" s="708"/>
      <c r="E120" s="708"/>
      <c r="F120" s="708"/>
      <c r="G120" s="708"/>
      <c r="K120" s="189"/>
      <c r="L120" s="189"/>
      <c r="M120" s="189"/>
      <c r="N120" s="189"/>
      <c r="O120" s="189"/>
      <c r="P120" s="189"/>
      <c r="Q120" s="189"/>
      <c r="R120" s="189"/>
      <c r="S120" s="189"/>
      <c r="T120" s="189"/>
      <c r="U120" s="189"/>
      <c r="V120" s="189"/>
      <c r="W120" s="189"/>
      <c r="X120" s="189"/>
      <c r="Y120" s="189"/>
      <c r="Z120" s="189"/>
      <c r="AA120" s="189"/>
      <c r="AB120" s="189"/>
    </row>
    <row r="121" spans="1:28" ht="15" customHeight="1" x14ac:dyDescent="0.25">
      <c r="A121" s="30"/>
      <c r="B121" s="623"/>
      <c r="C121" s="248"/>
      <c r="D121" s="248"/>
      <c r="E121" s="248"/>
      <c r="F121" s="627"/>
      <c r="K121" s="189"/>
      <c r="L121" s="189"/>
      <c r="M121" s="189"/>
      <c r="N121" s="189"/>
      <c r="O121" s="189"/>
      <c r="P121" s="189"/>
      <c r="Q121" s="189"/>
      <c r="R121" s="189"/>
      <c r="S121" s="189"/>
      <c r="T121" s="189"/>
      <c r="U121" s="189"/>
      <c r="V121" s="189"/>
      <c r="W121" s="189"/>
      <c r="X121" s="189"/>
      <c r="Y121" s="189"/>
      <c r="Z121" s="189"/>
      <c r="AA121" s="189"/>
      <c r="AB121" s="189"/>
    </row>
    <row r="122" spans="1:28" ht="15" customHeight="1" x14ac:dyDescent="0.25">
      <c r="A122" s="30"/>
      <c r="B122" s="217"/>
      <c r="C122" s="218"/>
      <c r="F122" s="627"/>
      <c r="J122" s="189"/>
      <c r="K122" s="189"/>
      <c r="L122" s="189"/>
      <c r="M122" s="189"/>
      <c r="N122" s="189"/>
      <c r="O122" s="189"/>
      <c r="P122" s="189"/>
      <c r="Q122" s="189"/>
      <c r="R122" s="189"/>
      <c r="S122" s="189"/>
      <c r="T122" s="189"/>
      <c r="U122" s="189"/>
      <c r="V122" s="189"/>
      <c r="W122" s="189"/>
      <c r="X122" s="189"/>
      <c r="Y122" s="189"/>
      <c r="Z122" s="189"/>
      <c r="AA122" s="189"/>
    </row>
    <row r="123" spans="1:28" ht="15.75" customHeight="1" x14ac:dyDescent="0.25">
      <c r="A123" s="30" t="s">
        <v>114</v>
      </c>
      <c r="B123" s="30" t="s">
        <v>1048</v>
      </c>
      <c r="C123" s="219"/>
      <c r="D123" s="220"/>
      <c r="F123" s="627"/>
      <c r="J123" s="189"/>
      <c r="K123" s="189"/>
      <c r="L123" s="189"/>
      <c r="M123" s="189"/>
      <c r="N123" s="189"/>
      <c r="O123" s="189"/>
      <c r="P123" s="189"/>
      <c r="Q123" s="189"/>
      <c r="R123" s="189"/>
      <c r="S123" s="189"/>
      <c r="T123" s="189"/>
      <c r="U123" s="189"/>
      <c r="V123" s="189"/>
      <c r="W123" s="189"/>
      <c r="X123" s="189"/>
      <c r="Y123" s="189"/>
      <c r="Z123" s="189"/>
      <c r="AA123" s="189"/>
    </row>
    <row r="124" spans="1:28" x14ac:dyDescent="0.25">
      <c r="A124" s="30"/>
      <c r="B124" s="34"/>
      <c r="C124" s="244" t="s">
        <v>409</v>
      </c>
      <c r="D124" s="230"/>
      <c r="F124" s="627"/>
      <c r="J124" s="189"/>
      <c r="K124" s="189"/>
      <c r="L124" s="189"/>
      <c r="M124" s="189"/>
      <c r="N124" s="189"/>
      <c r="O124" s="189"/>
      <c r="P124" s="189"/>
      <c r="Q124" s="189"/>
      <c r="R124" s="189"/>
      <c r="S124" s="189"/>
      <c r="T124" s="189"/>
      <c r="U124" s="189"/>
      <c r="V124" s="189"/>
      <c r="W124" s="189"/>
      <c r="X124" s="189"/>
      <c r="Y124" s="189"/>
      <c r="Z124" s="189"/>
      <c r="AA124" s="189"/>
    </row>
    <row r="125" spans="1:28" x14ac:dyDescent="0.25">
      <c r="A125" s="30"/>
      <c r="B125" s="34" t="s">
        <v>3</v>
      </c>
      <c r="C125" s="34">
        <v>263</v>
      </c>
      <c r="D125" s="31"/>
      <c r="E125" s="623"/>
      <c r="F125" s="629"/>
      <c r="J125" s="189"/>
      <c r="K125" s="189"/>
      <c r="L125" s="189"/>
      <c r="M125" s="189"/>
      <c r="N125" s="189"/>
      <c r="O125" s="189"/>
      <c r="P125" s="189"/>
      <c r="Q125" s="189"/>
      <c r="R125" s="189"/>
      <c r="S125" s="189"/>
      <c r="T125" s="189"/>
      <c r="U125" s="189"/>
      <c r="V125" s="189"/>
      <c r="W125" s="189"/>
      <c r="X125" s="189"/>
      <c r="Y125" s="189"/>
      <c r="Z125" s="189"/>
      <c r="AA125" s="189"/>
    </row>
    <row r="126" spans="1:28" x14ac:dyDescent="0.25">
      <c r="A126" s="30"/>
      <c r="B126" s="34" t="s">
        <v>94</v>
      </c>
      <c r="C126" s="34">
        <v>18</v>
      </c>
      <c r="D126" s="31"/>
      <c r="E126" s="623"/>
      <c r="F126" s="627"/>
      <c r="J126" s="189"/>
      <c r="K126" s="189"/>
      <c r="L126" s="189"/>
      <c r="M126" s="189"/>
      <c r="N126" s="189"/>
      <c r="O126" s="189"/>
      <c r="P126" s="189"/>
      <c r="Q126" s="189"/>
      <c r="R126" s="189"/>
      <c r="S126" s="189"/>
      <c r="T126" s="189"/>
      <c r="U126" s="189"/>
      <c r="V126" s="189"/>
      <c r="W126" s="189"/>
      <c r="X126" s="189"/>
      <c r="Y126" s="189"/>
      <c r="Z126" s="189"/>
      <c r="AA126" s="189"/>
    </row>
    <row r="127" spans="1:28" x14ac:dyDescent="0.25">
      <c r="A127" s="30"/>
      <c r="B127" s="34" t="s">
        <v>329</v>
      </c>
      <c r="C127" s="654">
        <v>6.8000000000000005E-2</v>
      </c>
      <c r="D127" s="171"/>
      <c r="E127" s="31"/>
      <c r="F127" s="629"/>
      <c r="J127" s="189"/>
      <c r="K127" s="189"/>
      <c r="L127" s="189"/>
      <c r="M127" s="189"/>
      <c r="N127" s="189"/>
      <c r="O127" s="189"/>
      <c r="P127" s="189"/>
      <c r="Q127" s="189"/>
      <c r="R127" s="189"/>
      <c r="S127" s="189"/>
      <c r="T127" s="189"/>
      <c r="U127" s="189"/>
      <c r="V127" s="189"/>
      <c r="W127" s="189"/>
      <c r="X127" s="189"/>
      <c r="Y127" s="189"/>
      <c r="Z127" s="189"/>
      <c r="AA127" s="189"/>
    </row>
    <row r="128" spans="1:28" ht="15" customHeight="1" x14ac:dyDescent="0.25">
      <c r="A128" s="30"/>
      <c r="B128" s="719" t="s">
        <v>1049</v>
      </c>
      <c r="C128" s="711"/>
      <c r="D128" s="711"/>
      <c r="E128" s="711"/>
      <c r="F128" s="712"/>
      <c r="G128" s="712"/>
      <c r="K128" s="189"/>
      <c r="L128" s="189"/>
      <c r="M128" s="189"/>
      <c r="N128" s="189"/>
      <c r="O128" s="189"/>
      <c r="P128" s="189"/>
      <c r="Q128" s="189"/>
      <c r="R128" s="189"/>
      <c r="S128" s="189"/>
      <c r="T128" s="189"/>
      <c r="U128" s="189"/>
      <c r="V128" s="189"/>
      <c r="W128" s="189"/>
      <c r="X128" s="189"/>
      <c r="Y128" s="189"/>
      <c r="Z128" s="189"/>
      <c r="AA128" s="189"/>
      <c r="AB128" s="189"/>
    </row>
    <row r="129" spans="1:28" x14ac:dyDescent="0.25">
      <c r="A129" s="30"/>
      <c r="B129" s="713"/>
      <c r="C129" s="713"/>
      <c r="D129" s="713"/>
      <c r="E129" s="713"/>
      <c r="F129" s="712"/>
      <c r="G129" s="712"/>
      <c r="K129" s="189"/>
      <c r="L129" s="189"/>
      <c r="M129" s="189"/>
      <c r="N129" s="189"/>
      <c r="O129" s="189"/>
      <c r="P129" s="189"/>
      <c r="Q129" s="189"/>
      <c r="R129" s="189"/>
      <c r="S129" s="189"/>
      <c r="T129" s="189"/>
      <c r="U129" s="189"/>
      <c r="V129" s="189"/>
      <c r="W129" s="189"/>
      <c r="X129" s="189"/>
      <c r="Y129" s="189"/>
      <c r="Z129" s="189"/>
      <c r="AA129" s="189"/>
      <c r="AB129" s="189"/>
    </row>
    <row r="130" spans="1:28" x14ac:dyDescent="0.25">
      <c r="A130" s="30"/>
      <c r="B130" s="712"/>
      <c r="C130" s="712"/>
      <c r="D130" s="712"/>
      <c r="E130" s="712"/>
      <c r="F130" s="712"/>
      <c r="G130" s="712"/>
      <c r="K130" s="189"/>
      <c r="L130" s="189"/>
      <c r="M130" s="189"/>
      <c r="N130" s="189"/>
      <c r="O130" s="189"/>
      <c r="P130" s="189"/>
      <c r="Q130" s="189"/>
      <c r="R130" s="189"/>
      <c r="S130" s="189"/>
      <c r="T130" s="189"/>
      <c r="U130" s="189"/>
      <c r="V130" s="189"/>
      <c r="W130" s="189"/>
      <c r="X130" s="189"/>
      <c r="Y130" s="189"/>
      <c r="Z130" s="189"/>
      <c r="AA130" s="189"/>
      <c r="AB130" s="189"/>
    </row>
    <row r="131" spans="1:28" x14ac:dyDescent="0.25">
      <c r="A131" s="30"/>
      <c r="B131" s="712"/>
      <c r="C131" s="712"/>
      <c r="D131" s="712"/>
      <c r="E131" s="712"/>
      <c r="F131" s="712"/>
      <c r="G131" s="712"/>
      <c r="K131" s="189"/>
      <c r="L131" s="189"/>
      <c r="M131" s="189"/>
      <c r="N131" s="189"/>
      <c r="O131" s="189"/>
      <c r="P131" s="189"/>
      <c r="Q131" s="189"/>
      <c r="R131" s="189"/>
      <c r="S131" s="189"/>
      <c r="T131" s="189"/>
      <c r="U131" s="189"/>
      <c r="V131" s="189"/>
      <c r="W131" s="189"/>
      <c r="X131" s="189"/>
      <c r="Y131" s="189"/>
      <c r="Z131" s="189"/>
      <c r="AA131" s="189"/>
      <c r="AB131" s="189"/>
    </row>
    <row r="132" spans="1:28" ht="15" customHeight="1" x14ac:dyDescent="0.25">
      <c r="A132" s="30"/>
      <c r="B132" s="630"/>
      <c r="C132" s="630"/>
      <c r="D132" s="630"/>
      <c r="E132" s="630"/>
      <c r="F132" s="627"/>
      <c r="K132" s="189"/>
      <c r="L132" s="189"/>
      <c r="M132" s="189"/>
      <c r="N132" s="189"/>
      <c r="O132" s="189"/>
      <c r="P132" s="189"/>
      <c r="Q132" s="189"/>
      <c r="R132" s="189"/>
      <c r="S132" s="189"/>
      <c r="T132" s="189"/>
      <c r="U132" s="189"/>
      <c r="V132" s="189"/>
      <c r="W132" s="189"/>
      <c r="X132" s="189"/>
      <c r="Y132" s="189"/>
      <c r="Z132" s="189"/>
      <c r="AA132" s="189"/>
      <c r="AB132" s="189"/>
    </row>
    <row r="133" spans="1:28" ht="15" customHeight="1" x14ac:dyDescent="0.25">
      <c r="A133" s="30"/>
      <c r="B133" s="630"/>
      <c r="C133" s="630"/>
      <c r="D133" s="630"/>
      <c r="E133" s="630"/>
      <c r="F133" s="627"/>
      <c r="K133" s="189"/>
      <c r="L133" s="189"/>
      <c r="M133" s="189"/>
      <c r="N133" s="189"/>
      <c r="O133" s="189"/>
      <c r="P133" s="189"/>
      <c r="Q133" s="189"/>
      <c r="R133" s="189"/>
      <c r="S133" s="189"/>
      <c r="T133" s="189"/>
      <c r="U133" s="189"/>
      <c r="V133" s="189"/>
      <c r="W133" s="189"/>
      <c r="X133" s="189"/>
      <c r="Y133" s="189"/>
      <c r="Z133" s="189"/>
      <c r="AA133" s="189"/>
      <c r="AB133" s="189"/>
    </row>
    <row r="134" spans="1:28" ht="15.75" customHeight="1" x14ac:dyDescent="0.25">
      <c r="A134" s="30" t="s">
        <v>115</v>
      </c>
      <c r="B134" s="30" t="s">
        <v>960</v>
      </c>
      <c r="C134" s="219"/>
      <c r="D134" s="220"/>
      <c r="E134" s="219"/>
      <c r="F134" s="627"/>
      <c r="K134" s="189"/>
      <c r="L134" s="189"/>
      <c r="M134" s="189"/>
      <c r="N134" s="189"/>
      <c r="O134" s="189"/>
      <c r="P134" s="189"/>
      <c r="Q134" s="189"/>
      <c r="R134" s="189"/>
      <c r="S134" s="189"/>
      <c r="T134" s="189"/>
      <c r="U134" s="189"/>
      <c r="V134" s="189"/>
      <c r="W134" s="189"/>
      <c r="X134" s="189"/>
      <c r="Y134" s="189"/>
      <c r="Z134" s="189"/>
      <c r="AA134" s="189"/>
      <c r="AB134" s="189"/>
    </row>
    <row r="135" spans="1:28" x14ac:dyDescent="0.25">
      <c r="A135" s="30"/>
      <c r="B135" s="34"/>
      <c r="C135" s="244" t="s">
        <v>409</v>
      </c>
      <c r="D135" s="628"/>
      <c r="F135" s="629"/>
      <c r="J135" s="189"/>
      <c r="K135" s="189"/>
      <c r="L135" s="189"/>
      <c r="M135" s="189"/>
      <c r="N135" s="189"/>
      <c r="O135" s="189"/>
      <c r="P135" s="189"/>
      <c r="Q135" s="189"/>
      <c r="R135" s="189"/>
      <c r="S135" s="189"/>
      <c r="T135" s="189"/>
      <c r="U135" s="189"/>
      <c r="V135" s="189"/>
      <c r="W135" s="189"/>
      <c r="X135" s="189"/>
      <c r="Y135" s="189"/>
      <c r="Z135" s="189"/>
      <c r="AA135" s="189"/>
    </row>
    <row r="136" spans="1:28" x14ac:dyDescent="0.25">
      <c r="A136" s="30"/>
      <c r="B136" s="34" t="s">
        <v>394</v>
      </c>
      <c r="C136" s="654">
        <v>6.9000000000000006E-2</v>
      </c>
      <c r="D136" s="631"/>
      <c r="E136" s="623"/>
      <c r="F136" s="629"/>
      <c r="J136" s="189"/>
      <c r="K136" s="189"/>
      <c r="L136" s="189"/>
      <c r="M136" s="189"/>
      <c r="N136" s="189"/>
      <c r="O136" s="189"/>
      <c r="P136" s="189"/>
      <c r="Q136" s="189"/>
      <c r="R136" s="189"/>
      <c r="S136" s="189"/>
      <c r="T136" s="189"/>
      <c r="U136" s="189"/>
      <c r="V136" s="189"/>
      <c r="W136" s="189"/>
      <c r="X136" s="189"/>
      <c r="Y136" s="189"/>
      <c r="Z136" s="189"/>
      <c r="AA136" s="189"/>
    </row>
    <row r="137" spans="1:28" x14ac:dyDescent="0.25">
      <c r="A137" s="30"/>
      <c r="B137" s="34" t="s">
        <v>329</v>
      </c>
      <c r="C137" s="654">
        <v>6.8000000000000005E-2</v>
      </c>
      <c r="D137" s="631"/>
      <c r="E137" s="31"/>
      <c r="F137" s="629"/>
      <c r="J137" s="189"/>
      <c r="K137" s="189"/>
      <c r="L137" s="189"/>
      <c r="M137" s="189"/>
      <c r="N137" s="189"/>
      <c r="O137" s="189"/>
      <c r="P137" s="189"/>
      <c r="Q137" s="189"/>
      <c r="R137" s="189"/>
      <c r="S137" s="189"/>
      <c r="T137" s="189"/>
      <c r="U137" s="189"/>
      <c r="V137" s="189"/>
      <c r="W137" s="189"/>
      <c r="X137" s="189"/>
      <c r="Y137" s="189"/>
      <c r="Z137" s="189"/>
      <c r="AA137" s="189"/>
    </row>
    <row r="138" spans="1:28" ht="15" customHeight="1" x14ac:dyDescent="0.25">
      <c r="A138" s="30"/>
      <c r="B138" s="604"/>
      <c r="C138" s="604"/>
      <c r="D138" s="604"/>
      <c r="E138" s="604"/>
      <c r="F138" s="627"/>
      <c r="K138" s="189"/>
      <c r="L138" s="189"/>
      <c r="M138" s="189"/>
      <c r="N138" s="189"/>
      <c r="O138" s="189"/>
      <c r="P138" s="189"/>
      <c r="Q138" s="189"/>
      <c r="R138" s="189"/>
      <c r="S138" s="189"/>
      <c r="T138" s="189"/>
      <c r="U138" s="189"/>
      <c r="V138" s="189"/>
      <c r="W138" s="189"/>
      <c r="X138" s="189"/>
      <c r="Y138" s="189"/>
      <c r="Z138" s="189"/>
      <c r="AA138" s="189"/>
      <c r="AB138" s="189"/>
    </row>
    <row r="139" spans="1:28" s="30" customFormat="1" ht="15" customHeight="1" x14ac:dyDescent="0.25"/>
    <row r="140" spans="1:28" ht="15.75" customHeight="1" x14ac:dyDescent="0.25">
      <c r="A140" s="30"/>
      <c r="B140" s="32" t="s">
        <v>962</v>
      </c>
      <c r="C140" s="221"/>
      <c r="D140" s="221"/>
      <c r="E140" s="221"/>
      <c r="F140" s="221"/>
      <c r="G140" s="221"/>
      <c r="H140" s="221"/>
      <c r="I140" s="221"/>
      <c r="J140" s="221"/>
      <c r="K140" s="189"/>
      <c r="L140" s="31"/>
      <c r="M140" s="31"/>
      <c r="N140" s="31"/>
      <c r="O140" s="31"/>
      <c r="P140" s="31"/>
      <c r="Q140" s="31"/>
    </row>
    <row r="141" spans="1:28" x14ac:dyDescent="0.25">
      <c r="A141" s="30" t="s">
        <v>134</v>
      </c>
      <c r="B141" s="40"/>
      <c r="C141" s="716" t="s">
        <v>963</v>
      </c>
      <c r="D141" s="245" t="s">
        <v>95</v>
      </c>
      <c r="E141" s="245" t="s">
        <v>964</v>
      </c>
      <c r="F141" s="245" t="s">
        <v>965</v>
      </c>
      <c r="G141" s="245" t="s">
        <v>98</v>
      </c>
      <c r="H141" s="244" t="s">
        <v>35</v>
      </c>
      <c r="I141" s="245" t="s">
        <v>36</v>
      </c>
      <c r="J141" s="221"/>
      <c r="K141" s="189"/>
      <c r="L141" s="31"/>
      <c r="M141" s="31"/>
      <c r="N141" s="31"/>
      <c r="O141" s="31"/>
      <c r="P141" s="31"/>
      <c r="Q141" s="31"/>
    </row>
    <row r="142" spans="1:28" x14ac:dyDescent="0.25">
      <c r="A142" s="30"/>
      <c r="B142" s="34" t="s">
        <v>9</v>
      </c>
      <c r="C142" s="616">
        <v>2.1363636363636362</v>
      </c>
      <c r="D142" s="616">
        <v>3.1666666666666665</v>
      </c>
      <c r="E142" s="616">
        <v>2.4047619047619047</v>
      </c>
      <c r="F142" s="616">
        <v>1.6258992805755397</v>
      </c>
      <c r="G142" s="616">
        <v>3.6515151515151514</v>
      </c>
      <c r="H142" s="616">
        <v>1.5</v>
      </c>
      <c r="I142" s="616">
        <v>2.4300518134715028</v>
      </c>
      <c r="J142" s="221"/>
      <c r="K142" s="222"/>
      <c r="L142" s="31"/>
      <c r="M142" s="31"/>
      <c r="N142" s="31"/>
      <c r="O142" s="31"/>
      <c r="P142" s="31"/>
      <c r="Q142" s="31"/>
    </row>
    <row r="143" spans="1:28" x14ac:dyDescent="0.25">
      <c r="A143" s="30"/>
      <c r="B143" s="31" t="s">
        <v>966</v>
      </c>
      <c r="C143" s="171"/>
      <c r="D143" s="171"/>
      <c r="E143" s="171"/>
      <c r="F143" s="171"/>
      <c r="G143" s="171"/>
      <c r="H143" s="171"/>
      <c r="I143" s="171"/>
      <c r="J143" s="221"/>
      <c r="K143" s="222"/>
      <c r="L143" s="31"/>
      <c r="M143" s="31"/>
      <c r="N143" s="31"/>
      <c r="O143" s="31"/>
      <c r="P143" s="31"/>
      <c r="Q143" s="31"/>
    </row>
    <row r="144" spans="1:28" ht="15" customHeight="1" x14ac:dyDescent="0.25">
      <c r="A144" s="615"/>
      <c r="B144" s="31"/>
      <c r="C144" s="171"/>
      <c r="D144" s="171"/>
      <c r="E144" s="171"/>
      <c r="F144" s="171"/>
      <c r="G144" s="171"/>
      <c r="H144" s="171"/>
      <c r="I144" s="171"/>
      <c r="J144" s="221"/>
      <c r="K144" s="222"/>
      <c r="L144" s="31"/>
      <c r="M144" s="31"/>
      <c r="N144" s="31"/>
      <c r="O144" s="31"/>
      <c r="P144" s="31"/>
      <c r="Q144" s="31"/>
    </row>
    <row r="145" spans="1:17" ht="15" customHeight="1" x14ac:dyDescent="0.25">
      <c r="A145" s="615"/>
      <c r="B145" s="809"/>
      <c r="C145" s="809"/>
      <c r="D145" s="809"/>
      <c r="E145" s="809"/>
      <c r="F145" s="809"/>
      <c r="G145" s="809"/>
      <c r="H145" s="809"/>
      <c r="I145" s="809"/>
      <c r="J145" s="221"/>
      <c r="K145" s="189"/>
      <c r="L145" s="31"/>
      <c r="M145" s="31"/>
      <c r="N145" s="31"/>
      <c r="O145" s="31"/>
      <c r="P145" s="31"/>
      <c r="Q145" s="31"/>
    </row>
    <row r="146" spans="1:17" ht="15.75" customHeight="1" x14ac:dyDescent="0.25">
      <c r="A146" s="30" t="s">
        <v>135</v>
      </c>
      <c r="B146" s="32" t="s">
        <v>967</v>
      </c>
      <c r="C146" s="221"/>
      <c r="D146" s="221"/>
      <c r="E146" s="221"/>
      <c r="F146" s="221"/>
      <c r="G146" s="221"/>
      <c r="H146" s="221"/>
      <c r="I146" s="221"/>
      <c r="J146" s="221"/>
      <c r="K146" s="189"/>
      <c r="L146" s="31"/>
      <c r="M146" s="31"/>
      <c r="N146" s="31"/>
      <c r="O146" s="31"/>
      <c r="P146" s="31"/>
      <c r="Q146" s="31"/>
    </row>
    <row r="147" spans="1:17" x14ac:dyDescent="0.25">
      <c r="A147" s="30"/>
      <c r="B147" s="34"/>
      <c r="C147" s="688" t="s">
        <v>224</v>
      </c>
      <c r="D147" s="245" t="s">
        <v>95</v>
      </c>
      <c r="E147" s="245" t="s">
        <v>96</v>
      </c>
      <c r="F147" s="245" t="s">
        <v>97</v>
      </c>
      <c r="G147" s="245" t="s">
        <v>98</v>
      </c>
      <c r="H147" s="245" t="s">
        <v>35</v>
      </c>
      <c r="I147" s="245" t="s">
        <v>36</v>
      </c>
      <c r="J147" s="221"/>
      <c r="K147" s="222"/>
      <c r="L147" s="31"/>
      <c r="M147" s="31"/>
      <c r="N147" s="31"/>
      <c r="O147" s="31"/>
      <c r="P147" s="31"/>
      <c r="Q147" s="31"/>
    </row>
    <row r="148" spans="1:17" x14ac:dyDescent="0.25">
      <c r="A148" s="30"/>
      <c r="B148" s="34" t="s">
        <v>394</v>
      </c>
      <c r="C148" s="336">
        <v>0.09</v>
      </c>
      <c r="D148" s="654">
        <v>0.08</v>
      </c>
      <c r="E148" s="654">
        <v>0.09</v>
      </c>
      <c r="F148" s="654">
        <v>0.13</v>
      </c>
      <c r="G148" s="654">
        <v>0.1</v>
      </c>
      <c r="H148" s="654">
        <v>0.01</v>
      </c>
      <c r="I148" s="336">
        <v>9.5000000000000001E-2</v>
      </c>
      <c r="J148" s="221"/>
      <c r="K148" s="223"/>
      <c r="L148" s="31"/>
      <c r="M148" s="31"/>
      <c r="N148" s="31"/>
      <c r="O148" s="31"/>
      <c r="P148" s="31"/>
      <c r="Q148" s="31"/>
    </row>
    <row r="149" spans="1:17" x14ac:dyDescent="0.25">
      <c r="A149" s="30"/>
      <c r="B149" s="34" t="s">
        <v>329</v>
      </c>
      <c r="C149" s="336">
        <v>0.16</v>
      </c>
      <c r="D149" s="654">
        <v>0.1</v>
      </c>
      <c r="E149" s="654">
        <v>0.13</v>
      </c>
      <c r="F149" s="654">
        <v>0.19</v>
      </c>
      <c r="G149" s="654">
        <v>0.11</v>
      </c>
      <c r="H149" s="654">
        <v>0.03</v>
      </c>
      <c r="I149" s="336">
        <v>0.13900000000000001</v>
      </c>
      <c r="K149" s="223"/>
      <c r="L149" s="31"/>
      <c r="M149" s="31"/>
      <c r="N149" s="31"/>
      <c r="O149" s="31"/>
      <c r="P149" s="31"/>
      <c r="Q149" s="31"/>
    </row>
    <row r="150" spans="1:17" ht="15" customHeight="1" x14ac:dyDescent="0.25">
      <c r="A150" s="30"/>
      <c r="B150" s="810"/>
      <c r="C150" s="810"/>
      <c r="D150" s="810"/>
      <c r="E150" s="810"/>
      <c r="F150" s="810"/>
      <c r="G150" s="810"/>
      <c r="H150" s="810"/>
      <c r="I150" s="810"/>
      <c r="J150" s="221"/>
      <c r="K150" s="223"/>
      <c r="L150" s="31"/>
      <c r="M150" s="31"/>
      <c r="N150" s="31"/>
      <c r="O150" s="31"/>
      <c r="P150" s="31"/>
      <c r="Q150" s="31"/>
    </row>
    <row r="151" spans="1:17" ht="15" customHeight="1" x14ac:dyDescent="0.25">
      <c r="A151" s="615"/>
      <c r="B151" s="813"/>
      <c r="C151" s="813"/>
      <c r="D151" s="813"/>
      <c r="E151" s="813"/>
      <c r="F151" s="813"/>
      <c r="G151" s="813"/>
      <c r="H151" s="813"/>
      <c r="I151" s="813"/>
      <c r="J151" s="194"/>
      <c r="K151" s="223"/>
      <c r="L151" s="31"/>
      <c r="M151" s="31"/>
      <c r="N151" s="31"/>
      <c r="O151" s="31"/>
      <c r="P151" s="31"/>
      <c r="Q151" s="31"/>
    </row>
    <row r="152" spans="1:17" ht="15.75" customHeight="1" x14ac:dyDescent="0.25">
      <c r="A152" s="30" t="s">
        <v>136</v>
      </c>
      <c r="B152" s="32" t="s">
        <v>968</v>
      </c>
      <c r="C152" s="32"/>
      <c r="D152" s="31"/>
      <c r="E152" s="31"/>
      <c r="F152" s="31"/>
      <c r="G152" s="31"/>
      <c r="H152" s="31"/>
      <c r="I152" s="31"/>
      <c r="J152" s="31"/>
      <c r="K152" s="31"/>
      <c r="L152" s="31"/>
      <c r="M152" s="31"/>
      <c r="Q152" s="31"/>
    </row>
    <row r="153" spans="1:17" x14ac:dyDescent="0.25">
      <c r="A153" s="30"/>
      <c r="B153" s="39"/>
      <c r="C153" s="40"/>
      <c r="D153" s="176" t="s">
        <v>224</v>
      </c>
      <c r="E153" s="245" t="s">
        <v>95</v>
      </c>
      <c r="F153" s="245" t="s">
        <v>96</v>
      </c>
      <c r="G153" s="245" t="s">
        <v>97</v>
      </c>
      <c r="H153" s="245" t="s">
        <v>98</v>
      </c>
      <c r="I153" s="244" t="s">
        <v>35</v>
      </c>
      <c r="J153" s="245" t="s">
        <v>36</v>
      </c>
      <c r="K153" s="31"/>
      <c r="L153" s="31"/>
      <c r="M153" s="31"/>
      <c r="N153" s="31"/>
      <c r="O153" s="31"/>
      <c r="P153" s="31"/>
      <c r="Q153" s="31"/>
    </row>
    <row r="154" spans="1:17" x14ac:dyDescent="0.25">
      <c r="A154" s="30"/>
      <c r="B154" s="814" t="s">
        <v>5</v>
      </c>
      <c r="C154" s="34" t="s">
        <v>38</v>
      </c>
      <c r="D154" s="351">
        <v>751.5</v>
      </c>
      <c r="E154" s="351">
        <v>571.4</v>
      </c>
      <c r="F154" s="351">
        <v>395.5</v>
      </c>
      <c r="G154" s="351">
        <v>664.9</v>
      </c>
      <c r="H154" s="351">
        <v>585.29999999999995</v>
      </c>
      <c r="I154" s="351">
        <v>24.2</v>
      </c>
      <c r="J154" s="351">
        <v>2992.8</v>
      </c>
      <c r="K154" s="225"/>
      <c r="L154" s="225"/>
      <c r="M154" s="225"/>
      <c r="N154" s="31"/>
      <c r="O154" s="31"/>
      <c r="P154" s="31"/>
      <c r="Q154" s="31"/>
    </row>
    <row r="155" spans="1:17" x14ac:dyDescent="0.25">
      <c r="A155" s="30"/>
      <c r="B155" s="815"/>
      <c r="C155" s="34" t="s">
        <v>39</v>
      </c>
      <c r="D155" s="351">
        <v>828.9</v>
      </c>
      <c r="E155" s="351">
        <v>2284.1</v>
      </c>
      <c r="F155" s="351">
        <v>720.4</v>
      </c>
      <c r="G155" s="351">
        <v>1043.2</v>
      </c>
      <c r="H155" s="351">
        <v>1881.5</v>
      </c>
      <c r="I155" s="351">
        <v>90.8</v>
      </c>
      <c r="J155" s="351">
        <v>6848.9000000000005</v>
      </c>
      <c r="K155" s="225"/>
      <c r="L155" s="225"/>
      <c r="M155" s="225"/>
      <c r="N155" s="31"/>
      <c r="O155" s="31"/>
      <c r="P155" s="31"/>
      <c r="Q155" s="31"/>
    </row>
    <row r="156" spans="1:17" x14ac:dyDescent="0.25">
      <c r="A156" s="30"/>
      <c r="B156" s="816"/>
      <c r="C156" s="35" t="s">
        <v>40</v>
      </c>
      <c r="D156" s="697">
        <v>0.47563291139240504</v>
      </c>
      <c r="E156" s="697">
        <v>0.20007002801120446</v>
      </c>
      <c r="F156" s="697">
        <v>0.35439068100358423</v>
      </c>
      <c r="G156" s="697">
        <v>0.38928571428571429</v>
      </c>
      <c r="H156" s="697">
        <v>0.23725172274017023</v>
      </c>
      <c r="I156" s="697">
        <v>0.21043478260869564</v>
      </c>
      <c r="J156" s="697">
        <v>0.30408453566348304</v>
      </c>
      <c r="K156" s="31"/>
      <c r="L156" s="31"/>
      <c r="M156" s="31"/>
      <c r="N156" s="31"/>
      <c r="O156" s="31"/>
      <c r="P156" s="31"/>
      <c r="Q156" s="31"/>
    </row>
    <row r="157" spans="1:17" x14ac:dyDescent="0.25">
      <c r="A157" s="30"/>
      <c r="B157" s="814" t="s">
        <v>6</v>
      </c>
      <c r="C157" s="34" t="s">
        <v>38</v>
      </c>
      <c r="D157" s="351">
        <v>63.2</v>
      </c>
      <c r="E157" s="351">
        <v>30.7</v>
      </c>
      <c r="F157" s="351">
        <v>35.200000000000003</v>
      </c>
      <c r="G157" s="351">
        <v>74.2</v>
      </c>
      <c r="H157" s="351">
        <v>47.6</v>
      </c>
      <c r="I157" s="351">
        <v>1.5</v>
      </c>
      <c r="J157" s="351">
        <v>252.4</v>
      </c>
      <c r="K157" s="31"/>
      <c r="L157" s="31"/>
      <c r="M157" s="31"/>
      <c r="N157" s="31"/>
      <c r="O157" s="31"/>
      <c r="P157" s="31"/>
      <c r="Q157" s="31"/>
    </row>
    <row r="158" spans="1:17" x14ac:dyDescent="0.25">
      <c r="A158" s="30"/>
      <c r="B158" s="815"/>
      <c r="C158" s="34" t="s">
        <v>39</v>
      </c>
      <c r="D158" s="351">
        <v>77.7</v>
      </c>
      <c r="E158" s="351">
        <v>197.3</v>
      </c>
      <c r="F158" s="351">
        <v>65.5</v>
      </c>
      <c r="G158" s="351">
        <v>149.69999999999999</v>
      </c>
      <c r="H158" s="351">
        <v>193.5</v>
      </c>
      <c r="I158" s="351">
        <v>0</v>
      </c>
      <c r="J158" s="351">
        <v>683.7</v>
      </c>
      <c r="K158" s="31"/>
      <c r="L158" s="31"/>
      <c r="M158" s="31"/>
      <c r="Q158" s="31"/>
    </row>
    <row r="159" spans="1:17" x14ac:dyDescent="0.25">
      <c r="A159" s="30"/>
      <c r="B159" s="816"/>
      <c r="C159" s="35" t="s">
        <v>40</v>
      </c>
      <c r="D159" s="697">
        <v>0.44822695035460997</v>
      </c>
      <c r="E159" s="697">
        <v>0.13464912280701755</v>
      </c>
      <c r="F159" s="697">
        <v>0.34851485148514855</v>
      </c>
      <c r="G159" s="697">
        <v>0.32831858407079645</v>
      </c>
      <c r="H159" s="697">
        <v>0.19751037344398339</v>
      </c>
      <c r="I159" s="697">
        <v>1</v>
      </c>
      <c r="J159" s="697">
        <v>0.26908315565031982</v>
      </c>
      <c r="K159" s="31"/>
      <c r="L159" s="31"/>
      <c r="M159" s="31"/>
      <c r="Q159" s="31"/>
    </row>
    <row r="160" spans="1:17" ht="15" customHeight="1" x14ac:dyDescent="0.25">
      <c r="A160" s="30"/>
      <c r="B160" s="41"/>
      <c r="C160" s="632"/>
      <c r="D160" s="633"/>
      <c r="E160" s="633"/>
      <c r="F160" s="633"/>
      <c r="G160" s="633"/>
      <c r="H160" s="633"/>
      <c r="I160" s="633"/>
      <c r="J160" s="634"/>
      <c r="K160" s="31"/>
      <c r="L160" s="31"/>
      <c r="M160" s="31"/>
      <c r="Q160" s="31"/>
    </row>
    <row r="161" spans="1:17" ht="15" customHeight="1" x14ac:dyDescent="0.25">
      <c r="A161" s="30"/>
      <c r="B161" s="809"/>
      <c r="C161" s="809"/>
      <c r="D161" s="809"/>
      <c r="E161" s="809"/>
      <c r="F161" s="809"/>
      <c r="G161" s="809"/>
      <c r="H161" s="809"/>
      <c r="I161" s="809"/>
      <c r="J161" s="224"/>
      <c r="K161" s="31"/>
      <c r="L161" s="31"/>
      <c r="M161" s="31"/>
      <c r="Q161" s="31"/>
    </row>
    <row r="162" spans="1:17" ht="15.75" customHeight="1" x14ac:dyDescent="0.25">
      <c r="A162" s="30" t="s">
        <v>137</v>
      </c>
      <c r="B162" s="32" t="s">
        <v>969</v>
      </c>
      <c r="C162" s="32"/>
      <c r="D162" s="194"/>
      <c r="E162" s="194"/>
      <c r="F162" s="194"/>
      <c r="G162" s="194"/>
      <c r="H162" s="194"/>
      <c r="I162" s="194"/>
      <c r="J162" s="194"/>
      <c r="K162" s="223"/>
      <c r="L162" s="31"/>
      <c r="M162" s="31"/>
      <c r="N162" s="31"/>
      <c r="O162" s="31"/>
      <c r="P162" s="31"/>
      <c r="Q162" s="31"/>
    </row>
    <row r="163" spans="1:17" x14ac:dyDescent="0.25">
      <c r="A163" s="30"/>
      <c r="B163" s="39"/>
      <c r="C163" s="40"/>
      <c r="D163" s="176" t="s">
        <v>224</v>
      </c>
      <c r="E163" s="245" t="s">
        <v>95</v>
      </c>
      <c r="F163" s="245" t="s">
        <v>96</v>
      </c>
      <c r="G163" s="245" t="s">
        <v>97</v>
      </c>
      <c r="H163" s="245" t="s">
        <v>98</v>
      </c>
      <c r="I163" s="244" t="s">
        <v>35</v>
      </c>
      <c r="J163" s="245" t="s">
        <v>36</v>
      </c>
      <c r="K163" s="223"/>
      <c r="L163" s="31"/>
      <c r="M163" s="31"/>
      <c r="N163" s="31"/>
      <c r="O163" s="31"/>
      <c r="P163" s="31"/>
      <c r="Q163" s="31"/>
    </row>
    <row r="164" spans="1:17" x14ac:dyDescent="0.25">
      <c r="A164" s="30"/>
      <c r="B164" s="814" t="s">
        <v>3</v>
      </c>
      <c r="C164" s="34" t="s">
        <v>38</v>
      </c>
      <c r="D164" s="34">
        <v>211</v>
      </c>
      <c r="E164" s="34">
        <v>156</v>
      </c>
      <c r="F164" s="34">
        <v>119</v>
      </c>
      <c r="G164" s="34">
        <v>277</v>
      </c>
      <c r="H164" s="34">
        <v>140</v>
      </c>
      <c r="I164" s="34">
        <v>6</v>
      </c>
      <c r="J164" s="34">
        <v>909</v>
      </c>
      <c r="K164" s="5"/>
      <c r="L164" s="31"/>
      <c r="M164" s="31"/>
      <c r="N164" s="31"/>
      <c r="O164" s="31"/>
      <c r="P164" s="31"/>
      <c r="Q164" s="31"/>
    </row>
    <row r="165" spans="1:17" x14ac:dyDescent="0.25">
      <c r="A165" s="30"/>
      <c r="B165" s="815"/>
      <c r="C165" s="34" t="s">
        <v>39</v>
      </c>
      <c r="D165" s="34">
        <v>207</v>
      </c>
      <c r="E165" s="34">
        <v>534</v>
      </c>
      <c r="F165" s="34">
        <v>201</v>
      </c>
      <c r="G165" s="34">
        <v>449</v>
      </c>
      <c r="H165" s="34">
        <v>456</v>
      </c>
      <c r="I165" s="34">
        <v>24</v>
      </c>
      <c r="J165" s="34">
        <v>1871</v>
      </c>
      <c r="K165" s="5"/>
      <c r="L165" s="31"/>
      <c r="M165" s="31"/>
      <c r="N165" s="31"/>
      <c r="O165" s="31"/>
      <c r="P165" s="31"/>
      <c r="Q165" s="31"/>
    </row>
    <row r="166" spans="1:17" x14ac:dyDescent="0.25">
      <c r="A166" s="30"/>
      <c r="B166" s="816"/>
      <c r="C166" s="35" t="s">
        <v>40</v>
      </c>
      <c r="D166" s="695">
        <v>0.50478468899521534</v>
      </c>
      <c r="E166" s="695">
        <v>0.22608695652173913</v>
      </c>
      <c r="F166" s="695">
        <v>0.37187500000000001</v>
      </c>
      <c r="G166" s="695">
        <v>0.38154269972451793</v>
      </c>
      <c r="H166" s="695">
        <v>0.2348993288590604</v>
      </c>
      <c r="I166" s="695">
        <v>0.2</v>
      </c>
      <c r="J166" s="695">
        <v>0.32697841726618704</v>
      </c>
      <c r="K166" s="192"/>
      <c r="L166" s="31"/>
      <c r="M166" s="31"/>
      <c r="N166" s="31"/>
      <c r="O166" s="31"/>
      <c r="P166" s="31"/>
      <c r="Q166" s="31"/>
    </row>
    <row r="167" spans="1:17" x14ac:dyDescent="0.25">
      <c r="A167" s="30"/>
      <c r="B167" s="814" t="s">
        <v>94</v>
      </c>
      <c r="C167" s="34" t="s">
        <v>38</v>
      </c>
      <c r="D167" s="34">
        <v>32</v>
      </c>
      <c r="E167" s="34">
        <v>11</v>
      </c>
      <c r="F167" s="34">
        <v>16</v>
      </c>
      <c r="G167" s="34">
        <v>48</v>
      </c>
      <c r="H167" s="34">
        <v>14</v>
      </c>
      <c r="I167" s="34">
        <v>1</v>
      </c>
      <c r="J167" s="34">
        <v>122</v>
      </c>
      <c r="K167" s="195"/>
      <c r="L167" s="31"/>
      <c r="M167" s="31"/>
      <c r="N167" s="31"/>
      <c r="O167" s="31"/>
      <c r="P167" s="31"/>
      <c r="Q167" s="31"/>
    </row>
    <row r="168" spans="1:17" x14ac:dyDescent="0.25">
      <c r="A168" s="30"/>
      <c r="B168" s="815"/>
      <c r="C168" s="34" t="s">
        <v>39</v>
      </c>
      <c r="D168" s="34">
        <v>34</v>
      </c>
      <c r="E168" s="34">
        <v>61</v>
      </c>
      <c r="F168" s="34">
        <v>26</v>
      </c>
      <c r="G168" s="34">
        <v>91</v>
      </c>
      <c r="H168" s="34">
        <v>52</v>
      </c>
      <c r="I168" s="34">
        <v>0</v>
      </c>
      <c r="J168" s="34">
        <v>264</v>
      </c>
      <c r="K168" s="31"/>
      <c r="L168" s="31"/>
      <c r="M168" s="31"/>
      <c r="N168" s="31"/>
      <c r="O168" s="31"/>
      <c r="P168" s="31"/>
      <c r="Q168" s="31"/>
    </row>
    <row r="169" spans="1:17" x14ac:dyDescent="0.25">
      <c r="A169" s="30"/>
      <c r="B169" s="816"/>
      <c r="C169" s="35" t="s">
        <v>40</v>
      </c>
      <c r="D169" s="695">
        <v>0.48484848484848486</v>
      </c>
      <c r="E169" s="695">
        <v>0.15277777777777779</v>
      </c>
      <c r="F169" s="695">
        <v>0.38095238095238093</v>
      </c>
      <c r="G169" s="695">
        <v>0.34532374100719426</v>
      </c>
      <c r="H169" s="695">
        <v>0.21212121212121213</v>
      </c>
      <c r="I169" s="695">
        <v>1</v>
      </c>
      <c r="J169" s="695">
        <v>0.31606217616580312</v>
      </c>
      <c r="K169" s="31"/>
      <c r="L169" s="31"/>
      <c r="M169" s="31"/>
      <c r="Q169" s="31"/>
    </row>
    <row r="170" spans="1:17" ht="15" customHeight="1" x14ac:dyDescent="0.25">
      <c r="A170" s="30"/>
      <c r="B170" s="810"/>
      <c r="C170" s="810"/>
      <c r="D170" s="810"/>
      <c r="E170" s="810"/>
      <c r="F170" s="810"/>
      <c r="G170" s="810"/>
      <c r="H170" s="810"/>
      <c r="I170" s="810"/>
      <c r="J170" s="224"/>
      <c r="K170" s="31"/>
      <c r="L170" s="31"/>
      <c r="M170" s="31"/>
      <c r="Q170" s="31"/>
    </row>
    <row r="171" spans="1:17" ht="15" customHeight="1" x14ac:dyDescent="0.25">
      <c r="A171" s="615"/>
      <c r="B171" s="41"/>
      <c r="C171" s="32"/>
      <c r="D171" s="224"/>
      <c r="E171" s="224"/>
      <c r="F171" s="224"/>
      <c r="G171" s="224"/>
      <c r="H171" s="224"/>
      <c r="I171" s="224"/>
      <c r="J171" s="224"/>
      <c r="K171" s="31"/>
      <c r="L171" s="31"/>
      <c r="M171" s="31"/>
      <c r="Q171" s="31"/>
    </row>
    <row r="172" spans="1:17" ht="15.75" customHeight="1" x14ac:dyDescent="0.25">
      <c r="A172" s="30" t="s">
        <v>138</v>
      </c>
      <c r="B172" s="32" t="s">
        <v>1026</v>
      </c>
      <c r="C172" s="32"/>
      <c r="D172" s="31"/>
      <c r="E172" s="31"/>
      <c r="F172" s="31"/>
      <c r="G172" s="31"/>
      <c r="H172" s="31"/>
      <c r="J172" s="221"/>
      <c r="K172" s="31"/>
      <c r="L172" s="31"/>
      <c r="M172" s="31"/>
      <c r="Q172" s="31"/>
    </row>
    <row r="173" spans="1:17" x14ac:dyDescent="0.25">
      <c r="A173" s="30"/>
      <c r="B173" s="39"/>
      <c r="C173" s="40"/>
      <c r="D173" s="226">
        <v>2012</v>
      </c>
      <c r="E173" s="226">
        <v>2013</v>
      </c>
      <c r="F173" s="226">
        <v>2014</v>
      </c>
      <c r="G173" s="226">
        <v>2015</v>
      </c>
      <c r="H173" s="226">
        <v>2016</v>
      </c>
      <c r="J173" s="227"/>
      <c r="K173" s="31"/>
      <c r="L173" s="31"/>
      <c r="M173" s="31"/>
      <c r="Q173" s="31"/>
    </row>
    <row r="174" spans="1:17" x14ac:dyDescent="0.25">
      <c r="A174" s="30"/>
      <c r="B174" s="814" t="s">
        <v>41</v>
      </c>
      <c r="C174" s="34" t="s">
        <v>42</v>
      </c>
      <c r="D174" s="34">
        <v>344.16666666666669</v>
      </c>
      <c r="E174" s="34">
        <v>383</v>
      </c>
      <c r="F174" s="34">
        <v>492.5</v>
      </c>
      <c r="G174" s="34">
        <v>436.41666666666674</v>
      </c>
      <c r="H174" s="351">
        <v>442</v>
      </c>
      <c r="L174" s="31"/>
      <c r="M174" s="31"/>
      <c r="Q174" s="31"/>
    </row>
    <row r="175" spans="1:17" x14ac:dyDescent="0.25">
      <c r="A175" s="30"/>
      <c r="B175" s="815"/>
      <c r="C175" s="34" t="s">
        <v>43</v>
      </c>
      <c r="D175" s="34">
        <v>144</v>
      </c>
      <c r="E175" s="34">
        <v>155</v>
      </c>
      <c r="F175" s="34">
        <v>194</v>
      </c>
      <c r="G175" s="34">
        <v>170</v>
      </c>
      <c r="H175" s="351">
        <v>161</v>
      </c>
      <c r="L175" s="31"/>
      <c r="M175" s="31"/>
      <c r="Q175" s="31"/>
    </row>
    <row r="176" spans="1:17" x14ac:dyDescent="0.25">
      <c r="A176" s="30"/>
      <c r="B176" s="816"/>
      <c r="C176" s="34" t="s">
        <v>44</v>
      </c>
      <c r="D176" s="34">
        <f>'4. Frie Forskningsfond (LP)'!D176*'PL2016'!H$4</f>
        <v>244.3044429202474</v>
      </c>
      <c r="E176" s="34">
        <f>'4. Frie Forskningsfond (LP)'!E176*'PL2016'!I$4</f>
        <v>264.98851439038032</v>
      </c>
      <c r="F176" s="34">
        <f>'4. Frie Forskningsfond (LP)'!F176*'PL2016'!J$4</f>
        <v>350.51908652244043</v>
      </c>
      <c r="G176" s="34">
        <f>'4. Frie Forskningsfond (LP)'!G176*'PL2016'!K$4</f>
        <v>312.10714732624496</v>
      </c>
      <c r="H176" s="34">
        <f>'4. Frie Forskningsfond (LP)'!H176*'PL2016'!L$4</f>
        <v>292</v>
      </c>
      <c r="L176" s="31"/>
      <c r="M176" s="31"/>
      <c r="Q176" s="31"/>
    </row>
    <row r="177" spans="1:17" x14ac:dyDescent="0.25">
      <c r="A177" s="30"/>
      <c r="B177" s="814" t="s">
        <v>45</v>
      </c>
      <c r="C177" s="34" t="s">
        <v>42</v>
      </c>
      <c r="D177" s="34">
        <v>667.25</v>
      </c>
      <c r="E177" s="34">
        <v>590</v>
      </c>
      <c r="F177" s="34">
        <v>699.75</v>
      </c>
      <c r="G177" s="34">
        <v>663.33333333333337</v>
      </c>
      <c r="H177" s="351">
        <v>445</v>
      </c>
      <c r="L177" s="31"/>
      <c r="M177" s="31"/>
      <c r="Q177" s="31"/>
    </row>
    <row r="178" spans="1:17" x14ac:dyDescent="0.25">
      <c r="A178" s="30"/>
      <c r="B178" s="815"/>
      <c r="C178" s="34" t="s">
        <v>43</v>
      </c>
      <c r="D178" s="34">
        <v>334</v>
      </c>
      <c r="E178" s="34">
        <v>289</v>
      </c>
      <c r="F178" s="34">
        <v>342</v>
      </c>
      <c r="G178" s="34">
        <v>314</v>
      </c>
      <c r="H178" s="351">
        <v>219</v>
      </c>
      <c r="L178" s="31"/>
      <c r="M178" s="31"/>
      <c r="Q178" s="31"/>
    </row>
    <row r="179" spans="1:17" x14ac:dyDescent="0.25">
      <c r="A179" s="30"/>
      <c r="B179" s="816"/>
      <c r="C179" s="34" t="s">
        <v>44</v>
      </c>
      <c r="D179" s="34">
        <f>'4. Frie Forskningsfond (LP)'!D179*'PL2016'!H$4</f>
        <v>612.67093812978192</v>
      </c>
      <c r="E179" s="34">
        <f>'4. Frie Forskningsfond (LP)'!E179*'PL2016'!I$4</f>
        <v>536.49859520682412</v>
      </c>
      <c r="F179" s="34">
        <f>'4. Frie Forskningsfond (LP)'!F179*'PL2016'!J$4</f>
        <v>637.60277763883107</v>
      </c>
      <c r="G179" s="34">
        <f>'4. Frie Forskningsfond (LP)'!G179*'PL2016'!K$4</f>
        <v>583.06943011891497</v>
      </c>
      <c r="H179" s="34">
        <f>'4. Frie Forskningsfond (LP)'!H179*'PL2016'!L$4</f>
        <v>385</v>
      </c>
      <c r="L179" s="31"/>
      <c r="M179" s="31"/>
      <c r="Q179" s="31"/>
    </row>
    <row r="180" spans="1:17" ht="15" customHeight="1" x14ac:dyDescent="0.25">
      <c r="A180" s="30"/>
      <c r="B180" s="817" t="s">
        <v>970</v>
      </c>
      <c r="C180" s="817"/>
      <c r="D180" s="817"/>
      <c r="E180" s="817"/>
      <c r="F180" s="817"/>
      <c r="G180" s="817"/>
      <c r="H180" s="817"/>
      <c r="I180" s="635"/>
      <c r="L180" s="31"/>
      <c r="M180" s="31"/>
      <c r="Q180" s="31"/>
    </row>
    <row r="181" spans="1:17" x14ac:dyDescent="0.25">
      <c r="A181" s="30"/>
      <c r="B181" s="818"/>
      <c r="C181" s="818"/>
      <c r="D181" s="818"/>
      <c r="E181" s="818"/>
      <c r="F181" s="818"/>
      <c r="G181" s="818"/>
      <c r="H181" s="818"/>
      <c r="I181" s="636"/>
      <c r="L181" s="31"/>
      <c r="M181" s="31"/>
      <c r="Q181" s="31"/>
    </row>
    <row r="182" spans="1:17" x14ac:dyDescent="0.25">
      <c r="A182" s="30"/>
      <c r="B182" s="819"/>
      <c r="C182" s="819"/>
      <c r="D182" s="819"/>
      <c r="E182" s="819"/>
      <c r="F182" s="819"/>
      <c r="G182" s="819"/>
      <c r="H182" s="819"/>
      <c r="I182" s="228"/>
      <c r="L182" s="31"/>
      <c r="M182" s="31"/>
      <c r="Q182" s="31"/>
    </row>
    <row r="183" spans="1:17" x14ac:dyDescent="0.25">
      <c r="A183" s="30"/>
      <c r="B183" s="819"/>
      <c r="C183" s="819"/>
      <c r="D183" s="819"/>
      <c r="E183" s="819"/>
      <c r="F183" s="819"/>
      <c r="G183" s="819"/>
      <c r="H183" s="819"/>
      <c r="I183" s="228"/>
      <c r="L183" s="31"/>
      <c r="M183" s="31"/>
      <c r="Q183" s="31"/>
    </row>
    <row r="184" spans="1:17" ht="15" customHeight="1" x14ac:dyDescent="0.25">
      <c r="A184" s="30"/>
      <c r="B184" s="635"/>
      <c r="C184" s="604"/>
      <c r="D184" s="604"/>
      <c r="E184" s="604"/>
      <c r="F184" s="604"/>
      <c r="G184" s="604"/>
      <c r="H184" s="604"/>
      <c r="I184" s="228"/>
      <c r="L184" s="31"/>
      <c r="M184" s="31"/>
      <c r="Q184" s="31"/>
    </row>
    <row r="185" spans="1:17" ht="15" customHeight="1" x14ac:dyDescent="0.25">
      <c r="A185" s="30"/>
      <c r="B185" s="30"/>
      <c r="C185" s="31"/>
      <c r="D185" s="31"/>
      <c r="E185" s="31"/>
      <c r="F185" s="31"/>
      <c r="G185" s="31"/>
      <c r="H185" s="31"/>
      <c r="I185" s="31"/>
      <c r="J185" s="4"/>
      <c r="K185" s="31"/>
      <c r="L185" s="31"/>
      <c r="M185" s="31"/>
      <c r="Q185" s="31"/>
    </row>
    <row r="186" spans="1:17" ht="15.75" customHeight="1" x14ac:dyDescent="0.25">
      <c r="A186" s="30" t="s">
        <v>410</v>
      </c>
      <c r="B186" s="30" t="s">
        <v>971</v>
      </c>
      <c r="C186" s="31"/>
      <c r="D186" s="31"/>
      <c r="E186" s="31"/>
      <c r="F186" s="31"/>
      <c r="G186" s="31"/>
      <c r="H186" s="31"/>
      <c r="I186" s="31"/>
      <c r="J186" s="5"/>
      <c r="L186" s="31"/>
      <c r="M186" s="31"/>
      <c r="Q186" s="31"/>
    </row>
    <row r="187" spans="1:17" x14ac:dyDescent="0.25">
      <c r="A187" s="30"/>
      <c r="B187" s="35"/>
      <c r="C187" s="637" t="s">
        <v>224</v>
      </c>
      <c r="D187" s="638" t="s">
        <v>95</v>
      </c>
      <c r="E187" s="638" t="s">
        <v>96</v>
      </c>
      <c r="F187" s="638" t="s">
        <v>97</v>
      </c>
      <c r="G187" s="638" t="s">
        <v>98</v>
      </c>
      <c r="H187" s="638" t="s">
        <v>35</v>
      </c>
      <c r="I187" s="638" t="s">
        <v>36</v>
      </c>
      <c r="J187" s="5"/>
      <c r="K187" s="31"/>
      <c r="L187" s="31"/>
      <c r="M187" s="31"/>
      <c r="Q187" s="31"/>
    </row>
    <row r="188" spans="1:17" x14ac:dyDescent="0.25">
      <c r="A188" s="30"/>
      <c r="B188" s="35" t="s">
        <v>42</v>
      </c>
      <c r="C188" s="639">
        <v>62.5</v>
      </c>
      <c r="D188" s="639">
        <v>131</v>
      </c>
      <c r="E188" s="639">
        <v>34.25</v>
      </c>
      <c r="F188" s="639">
        <v>81.5</v>
      </c>
      <c r="G188" s="640">
        <v>132.41666666666666</v>
      </c>
      <c r="H188" s="351"/>
      <c r="I188" s="351">
        <v>442</v>
      </c>
      <c r="Q188" s="31"/>
    </row>
    <row r="189" spans="1:17" x14ac:dyDescent="0.25">
      <c r="A189" s="30"/>
      <c r="B189" s="35" t="s">
        <v>43</v>
      </c>
      <c r="C189" s="641">
        <v>22</v>
      </c>
      <c r="D189" s="642">
        <v>47</v>
      </c>
      <c r="E189" s="643">
        <v>13</v>
      </c>
      <c r="F189" s="642">
        <v>31</v>
      </c>
      <c r="G189" s="640">
        <v>48</v>
      </c>
      <c r="H189" s="642">
        <v>0</v>
      </c>
      <c r="I189" s="351">
        <v>161</v>
      </c>
      <c r="Q189" s="31"/>
    </row>
    <row r="190" spans="1:17" x14ac:dyDescent="0.25">
      <c r="A190" s="30"/>
      <c r="B190" s="35" t="s">
        <v>44</v>
      </c>
      <c r="C190" s="644">
        <v>39.9</v>
      </c>
      <c r="D190" s="645">
        <v>84.9</v>
      </c>
      <c r="E190" s="639">
        <v>25.372779000000001</v>
      </c>
      <c r="F190" s="646">
        <v>44.376683999999997</v>
      </c>
      <c r="G190" s="647">
        <v>97</v>
      </c>
      <c r="H190" s="639">
        <v>0</v>
      </c>
      <c r="I190" s="351">
        <v>292</v>
      </c>
      <c r="Q190" s="31"/>
    </row>
    <row r="191" spans="1:17" x14ac:dyDescent="0.25">
      <c r="A191" s="30"/>
      <c r="B191" s="35" t="s">
        <v>46</v>
      </c>
      <c r="C191" s="336">
        <v>4.3496801705756927E-2</v>
      </c>
      <c r="D191" s="336">
        <v>9.0511727078891269E-2</v>
      </c>
      <c r="E191" s="336">
        <v>2.6972281449893391E-2</v>
      </c>
      <c r="F191" s="648">
        <v>4.7334754797441363E-2</v>
      </c>
      <c r="G191" s="336">
        <v>0.10351812366737739</v>
      </c>
      <c r="H191" s="569">
        <v>0</v>
      </c>
      <c r="I191" s="336">
        <v>0.31183368869936035</v>
      </c>
      <c r="K191" s="31"/>
      <c r="Q191" s="31"/>
    </row>
    <row r="192" spans="1:17" ht="15" customHeight="1" x14ac:dyDescent="0.25">
      <c r="A192" s="30"/>
      <c r="B192" s="817" t="s">
        <v>972</v>
      </c>
      <c r="C192" s="817"/>
      <c r="D192" s="817"/>
      <c r="E192" s="817"/>
      <c r="F192" s="817"/>
      <c r="G192" s="817"/>
      <c r="H192" s="817"/>
      <c r="I192" s="817"/>
      <c r="J192" s="627"/>
      <c r="K192" s="627"/>
      <c r="L192" s="627"/>
      <c r="M192" s="627"/>
      <c r="N192" s="627"/>
      <c r="O192" s="627"/>
      <c r="P192" s="627"/>
      <c r="Q192" s="623"/>
    </row>
    <row r="193" spans="1:17" x14ac:dyDescent="0.25">
      <c r="A193" s="30"/>
      <c r="B193" s="818"/>
      <c r="C193" s="818"/>
      <c r="D193" s="818"/>
      <c r="E193" s="818"/>
      <c r="F193" s="818"/>
      <c r="G193" s="818"/>
      <c r="H193" s="818"/>
      <c r="I193" s="818"/>
      <c r="J193" s="636"/>
      <c r="K193" s="627"/>
      <c r="L193" s="627"/>
      <c r="M193" s="627"/>
      <c r="N193" s="627"/>
      <c r="O193" s="627"/>
      <c r="P193" s="627"/>
      <c r="Q193" s="623"/>
    </row>
    <row r="194" spans="1:17" ht="15" customHeight="1" x14ac:dyDescent="0.25">
      <c r="A194" s="615"/>
      <c r="B194" s="809"/>
      <c r="C194" s="809"/>
      <c r="D194" s="809"/>
      <c r="E194" s="809"/>
      <c r="F194" s="809"/>
      <c r="G194" s="809"/>
      <c r="H194" s="809"/>
      <c r="I194" s="809"/>
      <c r="J194" s="627"/>
      <c r="K194" s="627"/>
      <c r="L194" s="627"/>
      <c r="M194" s="627"/>
      <c r="N194" s="627"/>
      <c r="O194" s="627"/>
      <c r="P194" s="627"/>
      <c r="Q194" s="623"/>
    </row>
    <row r="195" spans="1:17" ht="15" customHeight="1" x14ac:dyDescent="0.25">
      <c r="A195" s="30"/>
      <c r="B195" s="31"/>
      <c r="C195" s="31"/>
      <c r="D195" s="31"/>
      <c r="E195" s="31"/>
      <c r="F195" s="31"/>
      <c r="G195" s="31"/>
      <c r="H195" s="31"/>
      <c r="I195" s="31"/>
      <c r="J195" s="627"/>
      <c r="K195" s="627"/>
      <c r="L195" s="627"/>
      <c r="M195" s="627"/>
      <c r="N195" s="627"/>
      <c r="O195" s="627"/>
      <c r="P195" s="627"/>
      <c r="Q195" s="623"/>
    </row>
    <row r="196" spans="1:17" ht="15.75" customHeight="1" x14ac:dyDescent="0.25">
      <c r="A196" s="30" t="s">
        <v>979</v>
      </c>
      <c r="B196" s="30" t="s">
        <v>973</v>
      </c>
      <c r="C196" s="31"/>
      <c r="D196" s="31"/>
      <c r="E196" s="31"/>
      <c r="F196" s="31"/>
      <c r="G196" s="31"/>
      <c r="H196" s="31"/>
      <c r="I196" s="31"/>
      <c r="J196" s="627"/>
      <c r="K196" s="627"/>
      <c r="L196" s="627"/>
      <c r="M196" s="627"/>
      <c r="N196" s="627"/>
      <c r="O196" s="627"/>
      <c r="P196" s="627"/>
      <c r="Q196" s="623"/>
    </row>
    <row r="197" spans="1:17" x14ac:dyDescent="0.25">
      <c r="A197" s="30"/>
      <c r="B197" s="35"/>
      <c r="C197" s="176" t="s">
        <v>224</v>
      </c>
      <c r="D197" s="244" t="s">
        <v>95</v>
      </c>
      <c r="E197" s="244" t="s">
        <v>96</v>
      </c>
      <c r="F197" s="244" t="s">
        <v>97</v>
      </c>
      <c r="G197" s="244" t="s">
        <v>98</v>
      </c>
      <c r="H197" s="244" t="s">
        <v>35</v>
      </c>
      <c r="I197" s="244" t="s">
        <v>36</v>
      </c>
      <c r="J197" s="627"/>
      <c r="K197" s="627"/>
      <c r="L197" s="627"/>
      <c r="M197" s="627"/>
      <c r="N197" s="627"/>
      <c r="O197" s="627"/>
      <c r="P197" s="627"/>
      <c r="Q197" s="623"/>
    </row>
    <row r="198" spans="1:17" x14ac:dyDescent="0.25">
      <c r="A198" s="30"/>
      <c r="B198" s="436" t="s">
        <v>42</v>
      </c>
      <c r="C198" s="639">
        <v>59</v>
      </c>
      <c r="D198" s="640">
        <v>106.83333333333333</v>
      </c>
      <c r="E198" s="640">
        <v>47.25</v>
      </c>
      <c r="F198" s="643">
        <v>135.875</v>
      </c>
      <c r="G198" s="639">
        <v>93.666666666666671</v>
      </c>
      <c r="H198" s="643">
        <v>2.1666666666666665</v>
      </c>
      <c r="I198" s="351">
        <v>445</v>
      </c>
      <c r="J198" s="627"/>
      <c r="K198" s="650"/>
      <c r="L198" s="650"/>
      <c r="M198" s="627"/>
      <c r="N198" s="627"/>
      <c r="O198" s="627"/>
      <c r="P198" s="627"/>
      <c r="Q198" s="623"/>
    </row>
    <row r="199" spans="1:17" x14ac:dyDescent="0.25">
      <c r="A199" s="30"/>
      <c r="B199" s="436" t="s">
        <v>43</v>
      </c>
      <c r="C199" s="642">
        <v>31</v>
      </c>
      <c r="D199" s="642">
        <v>52</v>
      </c>
      <c r="E199" s="642">
        <v>30</v>
      </c>
      <c r="F199" s="651">
        <v>58</v>
      </c>
      <c r="G199" s="639">
        <v>46</v>
      </c>
      <c r="H199" s="639">
        <v>2</v>
      </c>
      <c r="I199" s="639">
        <v>219</v>
      </c>
      <c r="J199" s="627"/>
      <c r="K199" s="627"/>
      <c r="L199" s="627"/>
      <c r="M199" s="650"/>
      <c r="N199" s="627"/>
      <c r="O199" s="627"/>
      <c r="P199" s="627"/>
      <c r="Q199" s="623"/>
    </row>
    <row r="200" spans="1:17" x14ac:dyDescent="0.25">
      <c r="A200" s="30"/>
      <c r="B200" s="436" t="s">
        <v>44</v>
      </c>
      <c r="C200" s="646">
        <v>52.3</v>
      </c>
      <c r="D200" s="646">
        <v>92.617857000000001</v>
      </c>
      <c r="E200" s="652">
        <v>42.3</v>
      </c>
      <c r="F200" s="646">
        <v>115.5</v>
      </c>
      <c r="G200" s="647">
        <v>81.099999999999994</v>
      </c>
      <c r="H200" s="653">
        <v>1.3184800000000001</v>
      </c>
      <c r="I200" s="639">
        <v>385.13633700000003</v>
      </c>
      <c r="J200" s="627"/>
      <c r="K200" s="627"/>
      <c r="L200" s="627"/>
      <c r="M200" s="627"/>
      <c r="N200" s="627"/>
      <c r="O200" s="627"/>
      <c r="P200" s="627"/>
      <c r="Q200" s="623"/>
    </row>
    <row r="201" spans="1:17" x14ac:dyDescent="0.25">
      <c r="A201" s="30"/>
      <c r="B201" s="436" t="s">
        <v>47</v>
      </c>
      <c r="C201" s="654">
        <v>5.7782515991471217E-2</v>
      </c>
      <c r="D201" s="654">
        <v>9.9360341151385936E-2</v>
      </c>
      <c r="E201" s="654">
        <v>4.776119402985074E-2</v>
      </c>
      <c r="F201" s="654">
        <v>0.1244136460554371</v>
      </c>
      <c r="G201" s="654">
        <v>8.9232409381663116E-2</v>
      </c>
      <c r="H201" s="654">
        <v>1.3859275053304905E-3</v>
      </c>
      <c r="I201" s="654">
        <v>0.41</v>
      </c>
      <c r="J201" s="627"/>
      <c r="K201" s="627"/>
      <c r="L201" s="627"/>
      <c r="M201" s="627"/>
      <c r="N201" s="627"/>
      <c r="O201" s="627"/>
      <c r="P201" s="623"/>
      <c r="Q201" s="623"/>
    </row>
    <row r="202" spans="1:17" ht="15" customHeight="1" x14ac:dyDescent="0.25">
      <c r="A202" s="30"/>
      <c r="B202" s="817" t="s">
        <v>974</v>
      </c>
      <c r="C202" s="817"/>
      <c r="D202" s="817"/>
      <c r="E202" s="817"/>
      <c r="F202" s="817"/>
      <c r="G202" s="817"/>
      <c r="H202" s="817"/>
      <c r="I202" s="817"/>
      <c r="J202" s="820"/>
      <c r="K202" s="820"/>
      <c r="L202" s="820"/>
      <c r="M202" s="820"/>
      <c r="N202" s="820"/>
      <c r="O202" s="820"/>
      <c r="P202" s="820"/>
      <c r="Q202" s="820"/>
    </row>
    <row r="203" spans="1:17" x14ac:dyDescent="0.25">
      <c r="A203" s="30"/>
      <c r="B203" s="818"/>
      <c r="C203" s="818"/>
      <c r="D203" s="818"/>
      <c r="E203" s="818"/>
      <c r="F203" s="818"/>
      <c r="G203" s="818"/>
      <c r="H203" s="818"/>
      <c r="I203" s="818"/>
      <c r="J203" s="636"/>
      <c r="K203" s="627"/>
      <c r="L203" s="627"/>
      <c r="M203" s="627"/>
      <c r="N203" s="627"/>
      <c r="O203" s="627"/>
      <c r="P203" s="623"/>
      <c r="Q203" s="623"/>
    </row>
    <row r="204" spans="1:17" x14ac:dyDescent="0.25">
      <c r="A204" s="30"/>
      <c r="B204" s="819"/>
      <c r="C204" s="819"/>
      <c r="D204" s="819"/>
      <c r="E204" s="819"/>
      <c r="F204" s="819"/>
      <c r="G204" s="819"/>
      <c r="H204" s="819"/>
      <c r="I204" s="819"/>
      <c r="P204" s="31"/>
      <c r="Q204" s="31"/>
    </row>
    <row r="205" spans="1:17" ht="15" customHeight="1" x14ac:dyDescent="0.25">
      <c r="A205" s="615"/>
      <c r="B205" s="821"/>
      <c r="C205" s="821"/>
      <c r="D205" s="821"/>
      <c r="E205" s="821"/>
      <c r="F205" s="821"/>
      <c r="G205" s="821"/>
      <c r="H205" s="821"/>
      <c r="I205" s="821"/>
      <c r="P205" s="31"/>
      <c r="Q205" s="31"/>
    </row>
    <row r="206" spans="1:17" ht="15" customHeight="1" x14ac:dyDescent="0.25">
      <c r="A206" s="30"/>
      <c r="C206" s="229"/>
      <c r="D206" s="31"/>
      <c r="E206" s="31"/>
      <c r="F206" s="31"/>
      <c r="G206" s="31"/>
      <c r="H206" s="31"/>
      <c r="I206" s="31"/>
      <c r="J206" s="31"/>
      <c r="K206" s="31"/>
      <c r="P206" s="31"/>
      <c r="Q206" s="31"/>
    </row>
    <row r="207" spans="1:17" ht="15.75" customHeight="1" x14ac:dyDescent="0.25">
      <c r="A207" s="30" t="s">
        <v>981</v>
      </c>
      <c r="B207" s="30" t="s">
        <v>975</v>
      </c>
      <c r="C207" s="30"/>
      <c r="D207" s="31"/>
      <c r="E207" s="31"/>
      <c r="F207" s="31"/>
      <c r="G207" s="31"/>
      <c r="H207" s="31"/>
      <c r="I207" s="31"/>
      <c r="J207" s="31"/>
      <c r="K207" s="5"/>
      <c r="P207" s="31"/>
      <c r="Q207" s="31"/>
    </row>
    <row r="208" spans="1:17" x14ac:dyDescent="0.25">
      <c r="A208" s="30"/>
      <c r="B208" s="40"/>
      <c r="C208" s="40"/>
      <c r="D208" s="176" t="s">
        <v>224</v>
      </c>
      <c r="E208" s="245" t="s">
        <v>95</v>
      </c>
      <c r="F208" s="245" t="s">
        <v>96</v>
      </c>
      <c r="G208" s="245" t="s">
        <v>97</v>
      </c>
      <c r="H208" s="245" t="s">
        <v>98</v>
      </c>
      <c r="I208" s="244" t="s">
        <v>35</v>
      </c>
      <c r="J208" s="244" t="s">
        <v>36</v>
      </c>
      <c r="K208" s="5"/>
      <c r="L208" s="31"/>
      <c r="M208" s="31"/>
      <c r="N208" s="31"/>
      <c r="O208" s="31"/>
      <c r="P208" s="31"/>
      <c r="Q208" s="31"/>
    </row>
    <row r="209" spans="1:17" s="660" customFormat="1" ht="30" customHeight="1" x14ac:dyDescent="0.25">
      <c r="A209" s="655"/>
      <c r="B209" s="814" t="s">
        <v>3</v>
      </c>
      <c r="C209" s="656" t="s">
        <v>976</v>
      </c>
      <c r="D209" s="657">
        <v>135</v>
      </c>
      <c r="E209" s="657">
        <v>150</v>
      </c>
      <c r="F209" s="657">
        <v>87</v>
      </c>
      <c r="G209" s="657">
        <v>198</v>
      </c>
      <c r="H209" s="657">
        <v>144</v>
      </c>
      <c r="I209" s="657">
        <v>10</v>
      </c>
      <c r="J209" s="657">
        <v>724</v>
      </c>
      <c r="K209" s="658"/>
      <c r="L209" s="659"/>
      <c r="M209" s="659"/>
      <c r="N209" s="659"/>
      <c r="O209" s="659"/>
      <c r="P209" s="659"/>
      <c r="Q209" s="659"/>
    </row>
    <row r="210" spans="1:17" x14ac:dyDescent="0.25">
      <c r="A210" s="30"/>
      <c r="B210" s="815"/>
      <c r="C210" s="34" t="s">
        <v>48</v>
      </c>
      <c r="D210" s="34">
        <v>418</v>
      </c>
      <c r="E210" s="34">
        <v>690</v>
      </c>
      <c r="F210" s="34">
        <v>320</v>
      </c>
      <c r="G210" s="34">
        <v>726</v>
      </c>
      <c r="H210" s="34">
        <v>596</v>
      </c>
      <c r="I210" s="34">
        <v>30</v>
      </c>
      <c r="J210" s="34">
        <v>2780</v>
      </c>
      <c r="K210" s="5"/>
      <c r="M210" s="31"/>
      <c r="N210" s="31"/>
      <c r="O210" s="31"/>
      <c r="P210" s="31"/>
      <c r="Q210" s="31"/>
    </row>
    <row r="211" spans="1:17" x14ac:dyDescent="0.25">
      <c r="A211" s="30"/>
      <c r="B211" s="816"/>
      <c r="C211" s="35" t="s">
        <v>49</v>
      </c>
      <c r="D211" s="695">
        <v>0.32296650717703351</v>
      </c>
      <c r="E211" s="695">
        <v>0.21739130434782608</v>
      </c>
      <c r="F211" s="695">
        <v>0.27187499999999998</v>
      </c>
      <c r="G211" s="695">
        <v>0.27272727272727271</v>
      </c>
      <c r="H211" s="695">
        <v>0.24161073825503357</v>
      </c>
      <c r="I211" s="695">
        <v>0.33333333333333331</v>
      </c>
      <c r="J211" s="695">
        <v>0.26043165467625901</v>
      </c>
      <c r="K211" s="5"/>
      <c r="L211" s="31"/>
      <c r="M211" s="31"/>
      <c r="N211" s="31"/>
      <c r="O211" s="31"/>
      <c r="P211" s="31"/>
      <c r="Q211" s="31"/>
    </row>
    <row r="212" spans="1:17" s="236" customFormat="1" ht="30" customHeight="1" x14ac:dyDescent="0.25">
      <c r="A212" s="661"/>
      <c r="B212" s="814" t="s">
        <v>5</v>
      </c>
      <c r="C212" s="662" t="s">
        <v>977</v>
      </c>
      <c r="D212" s="663">
        <v>805.06764299999998</v>
      </c>
      <c r="E212" s="663">
        <v>893.98317199999997</v>
      </c>
      <c r="F212" s="663">
        <v>473.44302900000002</v>
      </c>
      <c r="G212" s="663">
        <v>488.50769600000001</v>
      </c>
      <c r="H212" s="663">
        <v>822.86949300000003</v>
      </c>
      <c r="I212" s="663">
        <v>51.400933000000002</v>
      </c>
      <c r="J212" s="663">
        <v>3535.2719659999998</v>
      </c>
      <c r="K212" s="664"/>
      <c r="L212" s="665"/>
      <c r="M212" s="665"/>
      <c r="N212" s="665"/>
      <c r="O212" s="665"/>
      <c r="P212" s="665"/>
      <c r="Q212" s="665"/>
    </row>
    <row r="213" spans="1:17" x14ac:dyDescent="0.25">
      <c r="A213" s="30"/>
      <c r="B213" s="815"/>
      <c r="C213" s="34" t="s">
        <v>50</v>
      </c>
      <c r="D213" s="34">
        <v>1580</v>
      </c>
      <c r="E213" s="34">
        <v>2856</v>
      </c>
      <c r="F213" s="34">
        <v>1116</v>
      </c>
      <c r="G213" s="34">
        <v>1708</v>
      </c>
      <c r="H213" s="34">
        <v>2467</v>
      </c>
      <c r="I213" s="34">
        <v>115</v>
      </c>
      <c r="J213" s="34">
        <v>9842</v>
      </c>
      <c r="K213" s="5"/>
      <c r="L213" s="31"/>
      <c r="M213" s="31"/>
      <c r="N213" s="31"/>
      <c r="O213" s="31"/>
      <c r="P213" s="31"/>
      <c r="Q213" s="31"/>
    </row>
    <row r="214" spans="1:17" x14ac:dyDescent="0.25">
      <c r="A214" s="30"/>
      <c r="B214" s="816"/>
      <c r="C214" s="35" t="s">
        <v>51</v>
      </c>
      <c r="D214" s="695">
        <v>0.50953648291139242</v>
      </c>
      <c r="E214" s="695">
        <v>0.31301931792717086</v>
      </c>
      <c r="F214" s="695">
        <v>0.42423210483870971</v>
      </c>
      <c r="G214" s="695">
        <v>0.28601153161592507</v>
      </c>
      <c r="H214" s="695">
        <v>0.3335506659910823</v>
      </c>
      <c r="I214" s="695">
        <v>0.44696463478260873</v>
      </c>
      <c r="J214" s="695">
        <v>0.35920259764275553</v>
      </c>
      <c r="K214" s="5"/>
      <c r="L214" s="31"/>
      <c r="M214" s="31"/>
      <c r="N214" s="31"/>
      <c r="O214" s="31"/>
      <c r="P214" s="31"/>
      <c r="Q214" s="31"/>
    </row>
    <row r="215" spans="1:17" ht="15" customHeight="1" x14ac:dyDescent="0.25">
      <c r="A215" s="615"/>
      <c r="B215" s="249" t="s">
        <v>978</v>
      </c>
      <c r="C215" s="249"/>
      <c r="D215" s="249"/>
      <c r="E215" s="249"/>
      <c r="F215" s="249"/>
      <c r="G215" s="249"/>
      <c r="H215" s="249"/>
      <c r="I215" s="249"/>
      <c r="J215" s="249"/>
      <c r="K215" s="160"/>
      <c r="L215" s="31"/>
      <c r="M215" s="31"/>
      <c r="N215" s="31"/>
      <c r="O215" s="31"/>
      <c r="P215" s="31"/>
      <c r="Q215" s="31"/>
    </row>
    <row r="216" spans="1:17" ht="15" customHeight="1" x14ac:dyDescent="0.25">
      <c r="A216" s="30"/>
      <c r="B216" s="809"/>
      <c r="C216" s="809"/>
      <c r="D216" s="809"/>
      <c r="E216" s="809"/>
      <c r="F216" s="809"/>
      <c r="G216" s="809"/>
      <c r="H216" s="809"/>
      <c r="I216" s="809"/>
      <c r="J216" s="250"/>
      <c r="K216" s="160"/>
      <c r="L216" s="31"/>
      <c r="M216" s="31"/>
      <c r="N216" s="31"/>
      <c r="O216" s="31"/>
      <c r="P216" s="31"/>
      <c r="Q216" s="31"/>
    </row>
    <row r="217" spans="1:17" ht="15" customHeight="1" x14ac:dyDescent="0.25">
      <c r="A217" s="30"/>
      <c r="C217" s="31"/>
      <c r="D217" s="31"/>
      <c r="E217" s="31"/>
      <c r="F217" s="31"/>
      <c r="G217" s="31"/>
      <c r="H217" s="31"/>
      <c r="I217" s="31"/>
      <c r="J217" s="31"/>
      <c r="K217" s="32"/>
      <c r="L217" s="31"/>
      <c r="M217" s="31"/>
      <c r="N217" s="31"/>
      <c r="O217" s="31"/>
      <c r="P217" s="31"/>
      <c r="Q217" s="31"/>
    </row>
    <row r="218" spans="1:17" ht="15.75" customHeight="1" x14ac:dyDescent="0.25">
      <c r="A218" s="30" t="s">
        <v>983</v>
      </c>
      <c r="B218" s="30" t="s">
        <v>980</v>
      </c>
      <c r="C218" s="31"/>
      <c r="D218" s="31"/>
      <c r="E218" s="31"/>
      <c r="F218" s="31"/>
      <c r="G218" s="31"/>
      <c r="H218" s="31"/>
      <c r="I218" s="31"/>
      <c r="J218" s="31"/>
      <c r="K218" s="31"/>
      <c r="L218" s="31"/>
      <c r="M218" s="31"/>
      <c r="N218" s="31"/>
      <c r="O218" s="31"/>
      <c r="P218" s="31"/>
      <c r="Q218" s="31"/>
    </row>
    <row r="219" spans="1:17" x14ac:dyDescent="0.25">
      <c r="A219" s="30"/>
      <c r="B219" s="34"/>
      <c r="C219" s="176" t="s">
        <v>224</v>
      </c>
      <c r="D219" s="245" t="s">
        <v>95</v>
      </c>
      <c r="E219" s="245" t="s">
        <v>96</v>
      </c>
      <c r="F219" s="245" t="s">
        <v>97</v>
      </c>
      <c r="G219" s="245" t="s">
        <v>98</v>
      </c>
      <c r="H219" s="244" t="s">
        <v>35</v>
      </c>
      <c r="I219" s="245" t="s">
        <v>36</v>
      </c>
      <c r="L219" s="31"/>
      <c r="M219" s="31"/>
      <c r="N219" s="31"/>
      <c r="O219" s="31"/>
      <c r="P219" s="31"/>
      <c r="Q219" s="31"/>
    </row>
    <row r="220" spans="1:17" x14ac:dyDescent="0.25">
      <c r="A220" s="30"/>
      <c r="B220" s="34" t="s">
        <v>52</v>
      </c>
      <c r="C220" s="34">
        <v>2.8384969999999998</v>
      </c>
      <c r="D220" s="34">
        <v>0</v>
      </c>
      <c r="E220" s="34">
        <v>0</v>
      </c>
      <c r="F220" s="34">
        <v>0.79841300000000004</v>
      </c>
      <c r="G220" s="34">
        <v>0</v>
      </c>
      <c r="H220" s="34">
        <v>0</v>
      </c>
      <c r="I220" s="34">
        <v>3.6369099999999999</v>
      </c>
      <c r="J220" s="6"/>
      <c r="L220" s="31"/>
      <c r="M220" s="31"/>
      <c r="N220" s="31"/>
      <c r="O220" s="31"/>
      <c r="P220" s="31"/>
      <c r="Q220" s="31"/>
    </row>
    <row r="221" spans="1:17" x14ac:dyDescent="0.25">
      <c r="A221" s="30"/>
      <c r="B221" s="34" t="s">
        <v>53</v>
      </c>
      <c r="C221" s="34">
        <v>3.0363803599999999</v>
      </c>
      <c r="D221" s="34">
        <v>0.83152000000000004</v>
      </c>
      <c r="E221" s="34">
        <v>5.6558700000000002</v>
      </c>
      <c r="F221" s="34">
        <v>19.990971999999999</v>
      </c>
      <c r="G221" s="34">
        <v>0.72</v>
      </c>
      <c r="H221" s="34">
        <v>0</v>
      </c>
      <c r="I221" s="34">
        <v>30.234742359999998</v>
      </c>
      <c r="J221" s="6"/>
      <c r="L221" s="31"/>
      <c r="M221" s="31"/>
      <c r="N221" s="31"/>
      <c r="O221" s="31"/>
      <c r="P221" s="31"/>
      <c r="Q221" s="31"/>
    </row>
    <row r="222" spans="1:17" x14ac:dyDescent="0.25">
      <c r="A222" s="30"/>
      <c r="B222" s="34" t="s">
        <v>54</v>
      </c>
      <c r="C222" s="34">
        <v>7.7469590000000004</v>
      </c>
      <c r="D222" s="34">
        <v>6.2733189999999999</v>
      </c>
      <c r="E222" s="34">
        <v>4.1309950000000004</v>
      </c>
      <c r="F222" s="34">
        <v>14.879483</v>
      </c>
      <c r="G222" s="34">
        <v>0</v>
      </c>
      <c r="H222" s="34">
        <v>0</v>
      </c>
      <c r="I222" s="34">
        <v>33.030756000000004</v>
      </c>
      <c r="J222" s="6"/>
      <c r="L222" s="31"/>
      <c r="M222" s="31"/>
      <c r="N222" s="31"/>
      <c r="O222" s="31"/>
      <c r="P222" s="31"/>
      <c r="Q222" s="31"/>
    </row>
    <row r="223" spans="1:17" x14ac:dyDescent="0.25">
      <c r="A223" s="30"/>
      <c r="B223" s="34" t="s">
        <v>55</v>
      </c>
      <c r="C223" s="34">
        <v>378.40382799999998</v>
      </c>
      <c r="D223" s="34">
        <v>1007.875825</v>
      </c>
      <c r="E223" s="34">
        <v>457.732483</v>
      </c>
      <c r="F223" s="34">
        <v>1142.12544</v>
      </c>
      <c r="G223" s="34">
        <v>886.60578699999996</v>
      </c>
      <c r="H223" s="34">
        <v>46.085279</v>
      </c>
      <c r="I223" s="34">
        <v>3918.8286419999999</v>
      </c>
      <c r="J223" s="6"/>
      <c r="L223" s="31"/>
      <c r="M223" s="31"/>
      <c r="N223" s="31"/>
      <c r="O223" s="31"/>
      <c r="P223" s="31"/>
      <c r="Q223" s="31"/>
    </row>
    <row r="224" spans="1:17" x14ac:dyDescent="0.25">
      <c r="A224" s="30"/>
      <c r="B224" s="34" t="s">
        <v>56</v>
      </c>
      <c r="C224" s="34">
        <v>1063.3019179999999</v>
      </c>
      <c r="D224" s="34">
        <v>1509.2148729999999</v>
      </c>
      <c r="E224" s="34">
        <v>569.27246400000001</v>
      </c>
      <c r="F224" s="34">
        <v>435.91945600000003</v>
      </c>
      <c r="G224" s="34">
        <v>1451.5593200000001</v>
      </c>
      <c r="H224" s="34">
        <v>69.031979000000007</v>
      </c>
      <c r="I224" s="34">
        <v>5098.3000100000008</v>
      </c>
      <c r="J224" s="6"/>
      <c r="L224" s="31"/>
      <c r="M224" s="31"/>
      <c r="N224" s="31"/>
      <c r="O224" s="31"/>
      <c r="P224" s="31"/>
      <c r="Q224" s="31"/>
    </row>
    <row r="225" spans="1:17" x14ac:dyDescent="0.25">
      <c r="A225" s="30"/>
      <c r="B225" s="34" t="s">
        <v>57</v>
      </c>
      <c r="C225" s="34">
        <v>125.147875</v>
      </c>
      <c r="D225" s="34">
        <v>331.43555600000002</v>
      </c>
      <c r="E225" s="34">
        <v>79.247557999999998</v>
      </c>
      <c r="F225" s="34">
        <v>94.451329999999999</v>
      </c>
      <c r="G225" s="34">
        <v>128.03593799999999</v>
      </c>
      <c r="H225" s="34">
        <v>0</v>
      </c>
      <c r="I225" s="34">
        <v>758.31825700000002</v>
      </c>
      <c r="J225" s="6"/>
      <c r="L225" s="31"/>
      <c r="M225" s="31"/>
      <c r="N225" s="31"/>
      <c r="O225" s="31"/>
      <c r="P225" s="31"/>
      <c r="Q225" s="31"/>
    </row>
    <row r="226" spans="1:17" x14ac:dyDescent="0.25">
      <c r="A226" s="30"/>
      <c r="B226" s="35" t="s">
        <v>31</v>
      </c>
      <c r="C226" s="35">
        <v>1580.4754573599998</v>
      </c>
      <c r="D226" s="35">
        <v>2855.6310929999995</v>
      </c>
      <c r="E226" s="35">
        <v>1116.03937</v>
      </c>
      <c r="F226" s="35">
        <v>1708.1650940000002</v>
      </c>
      <c r="G226" s="35">
        <v>2466.921045</v>
      </c>
      <c r="H226" s="35">
        <v>115.11725800000001</v>
      </c>
      <c r="I226" s="35">
        <v>9842.3493173600018</v>
      </c>
      <c r="J226" s="6"/>
      <c r="L226" s="31"/>
      <c r="M226" s="31"/>
      <c r="N226" s="31"/>
      <c r="O226" s="31"/>
      <c r="P226" s="31"/>
      <c r="Q226" s="31"/>
    </row>
    <row r="227" spans="1:17" ht="15" customHeight="1" x14ac:dyDescent="0.25">
      <c r="A227" s="615"/>
      <c r="B227" s="810"/>
      <c r="C227" s="810"/>
      <c r="D227" s="810"/>
      <c r="E227" s="810"/>
      <c r="F227" s="810"/>
      <c r="G227" s="810"/>
      <c r="H227" s="810"/>
      <c r="I227" s="810"/>
      <c r="J227" s="6"/>
      <c r="L227" s="31"/>
      <c r="M227" s="31"/>
      <c r="N227" s="31"/>
      <c r="O227" s="31"/>
      <c r="P227" s="31"/>
      <c r="Q227" s="31"/>
    </row>
    <row r="228" spans="1:17" ht="15" customHeight="1" x14ac:dyDescent="0.25">
      <c r="A228" s="30"/>
      <c r="L228" s="31"/>
      <c r="M228" s="31"/>
      <c r="N228" s="31"/>
      <c r="O228" s="31"/>
      <c r="P228" s="31"/>
      <c r="Q228" s="31"/>
    </row>
    <row r="229" spans="1:17" ht="15.75" customHeight="1" x14ac:dyDescent="0.25">
      <c r="A229" s="30" t="s">
        <v>985</v>
      </c>
      <c r="B229" s="30" t="s">
        <v>982</v>
      </c>
      <c r="L229" s="31"/>
      <c r="M229" s="31"/>
      <c r="N229" s="31"/>
      <c r="O229" s="31"/>
      <c r="P229" s="31"/>
      <c r="Q229" s="31"/>
    </row>
    <row r="230" spans="1:17" x14ac:dyDescent="0.25">
      <c r="A230" s="30"/>
      <c r="B230" s="34"/>
      <c r="C230" s="176" t="s">
        <v>224</v>
      </c>
      <c r="D230" s="245" t="s">
        <v>95</v>
      </c>
      <c r="E230" s="245" t="s">
        <v>96</v>
      </c>
      <c r="F230" s="245" t="s">
        <v>97</v>
      </c>
      <c r="G230" s="245" t="s">
        <v>98</v>
      </c>
      <c r="H230" s="244" t="s">
        <v>35</v>
      </c>
      <c r="I230" s="245" t="s">
        <v>36</v>
      </c>
      <c r="J230" s="32"/>
      <c r="L230" s="31"/>
      <c r="M230" s="31"/>
      <c r="N230" s="31"/>
      <c r="O230" s="31"/>
      <c r="P230" s="31"/>
      <c r="Q230" s="31"/>
    </row>
    <row r="231" spans="1:17" x14ac:dyDescent="0.25">
      <c r="A231" s="30"/>
      <c r="B231" s="34" t="s">
        <v>52</v>
      </c>
      <c r="C231" s="336">
        <v>1.7959766390434043E-3</v>
      </c>
      <c r="D231" s="336">
        <v>0</v>
      </c>
      <c r="E231" s="336">
        <v>0</v>
      </c>
      <c r="F231" s="336">
        <v>4.674097385577415E-4</v>
      </c>
      <c r="G231" s="336">
        <v>0</v>
      </c>
      <c r="H231" s="336">
        <v>0</v>
      </c>
      <c r="I231" s="336">
        <v>3.695164520918998E-4</v>
      </c>
      <c r="J231" s="31"/>
      <c r="K231" s="31"/>
      <c r="L231" s="31"/>
      <c r="M231" s="31"/>
      <c r="N231" s="31"/>
      <c r="O231" s="31"/>
      <c r="P231" s="31"/>
      <c r="Q231" s="31"/>
    </row>
    <row r="232" spans="1:17" x14ac:dyDescent="0.25">
      <c r="A232" s="30"/>
      <c r="B232" s="34" t="s">
        <v>53</v>
      </c>
      <c r="C232" s="336">
        <v>1.9211815949814997E-3</v>
      </c>
      <c r="D232" s="336">
        <v>2.9118607163169735E-4</v>
      </c>
      <c r="E232" s="336">
        <v>5.0678050900659537E-3</v>
      </c>
      <c r="F232" s="336">
        <v>1.1703184938164997E-2</v>
      </c>
      <c r="G232" s="336">
        <v>2.9186179325005514E-4</v>
      </c>
      <c r="H232" s="336">
        <v>0</v>
      </c>
      <c r="I232" s="336">
        <v>3.0719029964392502E-3</v>
      </c>
      <c r="J232" s="31"/>
      <c r="K232" s="215"/>
      <c r="L232" s="31"/>
      <c r="M232" s="31"/>
      <c r="N232" s="31"/>
      <c r="O232" s="31"/>
      <c r="P232" s="31"/>
      <c r="Q232" s="31"/>
    </row>
    <row r="233" spans="1:17" x14ac:dyDescent="0.25">
      <c r="A233" s="30"/>
      <c r="B233" s="34" t="s">
        <v>54</v>
      </c>
      <c r="C233" s="336">
        <v>4.901663587323522E-3</v>
      </c>
      <c r="D233" s="336">
        <v>2.196824027927756E-3</v>
      </c>
      <c r="E233" s="336">
        <v>3.7014778430262728E-3</v>
      </c>
      <c r="F233" s="336">
        <v>8.7107991213875007E-3</v>
      </c>
      <c r="G233" s="336">
        <v>0</v>
      </c>
      <c r="H233" s="336">
        <v>0</v>
      </c>
      <c r="I233" s="336">
        <v>3.355982899503489E-3</v>
      </c>
      <c r="J233" s="31"/>
      <c r="K233" s="215"/>
      <c r="L233" s="31"/>
      <c r="M233" s="31"/>
      <c r="N233" s="31"/>
      <c r="O233" s="31"/>
      <c r="P233" s="31"/>
      <c r="Q233" s="31"/>
    </row>
    <row r="234" spans="1:17" x14ac:dyDescent="0.25">
      <c r="A234" s="30"/>
      <c r="B234" s="34" t="s">
        <v>55</v>
      </c>
      <c r="C234" s="336">
        <v>0.23942404561731032</v>
      </c>
      <c r="D234" s="336">
        <v>0.35294328720211904</v>
      </c>
      <c r="E234" s="336">
        <v>0.4101400858286926</v>
      </c>
      <c r="F234" s="336">
        <v>0.66862708060934062</v>
      </c>
      <c r="G234" s="336">
        <v>0.35939771513846724</v>
      </c>
      <c r="H234" s="336">
        <v>0.40033336270049097</v>
      </c>
      <c r="I234" s="336">
        <v>0.39815988191843016</v>
      </c>
      <c r="J234" s="31"/>
      <c r="K234" s="215"/>
      <c r="L234" s="31"/>
      <c r="M234" s="31"/>
      <c r="N234" s="31"/>
      <c r="O234" s="31"/>
      <c r="P234" s="31"/>
      <c r="Q234" s="31"/>
    </row>
    <row r="235" spans="1:17" x14ac:dyDescent="0.25">
      <c r="A235" s="30"/>
      <c r="B235" s="34" t="s">
        <v>56</v>
      </c>
      <c r="C235" s="336">
        <v>0.67277344488228996</v>
      </c>
      <c r="D235" s="336">
        <v>0.52850484668679165</v>
      </c>
      <c r="E235" s="336">
        <v>0.5100827796066012</v>
      </c>
      <c r="F235" s="336">
        <v>0.25519749673564046</v>
      </c>
      <c r="G235" s="336">
        <v>0.58840931408893149</v>
      </c>
      <c r="H235" s="336">
        <v>0.59966663729950898</v>
      </c>
      <c r="I235" s="336">
        <v>0.51799624719756543</v>
      </c>
      <c r="J235" s="31"/>
      <c r="K235" s="215"/>
      <c r="L235" s="31"/>
      <c r="M235" s="31"/>
      <c r="N235" s="31"/>
      <c r="O235" s="31"/>
      <c r="P235" s="31"/>
      <c r="Q235" s="31"/>
    </row>
    <row r="236" spans="1:17" x14ac:dyDescent="0.25">
      <c r="A236" s="30"/>
      <c r="B236" s="34" t="s">
        <v>57</v>
      </c>
      <c r="C236" s="336">
        <v>7.9183687679051304E-2</v>
      </c>
      <c r="D236" s="336">
        <v>0.11606385601153002</v>
      </c>
      <c r="E236" s="336">
        <v>7.1007851631614036E-2</v>
      </c>
      <c r="F236" s="336">
        <v>5.5294028856908602E-2</v>
      </c>
      <c r="G236" s="336">
        <v>5.1901108979351213E-2</v>
      </c>
      <c r="H236" s="336">
        <v>0</v>
      </c>
      <c r="I236" s="336">
        <v>7.7046468535969678E-2</v>
      </c>
      <c r="J236" s="31"/>
      <c r="K236" s="215"/>
      <c r="L236" s="31"/>
      <c r="M236" s="31"/>
      <c r="N236" s="31"/>
      <c r="O236" s="31"/>
      <c r="P236" s="31"/>
      <c r="Q236" s="31"/>
    </row>
    <row r="237" spans="1:17" x14ac:dyDescent="0.25">
      <c r="A237" s="30"/>
      <c r="B237" s="35" t="s">
        <v>31</v>
      </c>
      <c r="C237" s="345">
        <v>1</v>
      </c>
      <c r="D237" s="345">
        <v>1</v>
      </c>
      <c r="E237" s="345">
        <v>1</v>
      </c>
      <c r="F237" s="345">
        <v>1</v>
      </c>
      <c r="G237" s="345">
        <v>1</v>
      </c>
      <c r="H237" s="345">
        <v>1</v>
      </c>
      <c r="I237" s="345">
        <v>0.99999999999999989</v>
      </c>
      <c r="J237" s="31"/>
      <c r="K237" s="215"/>
      <c r="L237" s="31"/>
      <c r="M237" s="31"/>
      <c r="N237" s="31"/>
      <c r="O237" s="31"/>
      <c r="P237" s="31"/>
      <c r="Q237" s="31"/>
    </row>
    <row r="238" spans="1:17" ht="15" customHeight="1" x14ac:dyDescent="0.25">
      <c r="A238" s="615"/>
      <c r="B238" s="810"/>
      <c r="C238" s="810"/>
      <c r="D238" s="810"/>
      <c r="E238" s="810"/>
      <c r="F238" s="810"/>
      <c r="G238" s="810"/>
      <c r="H238" s="810"/>
      <c r="I238" s="810"/>
      <c r="J238" s="31"/>
      <c r="K238" s="215"/>
      <c r="L238" s="31"/>
      <c r="M238" s="31"/>
      <c r="N238" s="31"/>
      <c r="O238" s="31"/>
      <c r="P238" s="31"/>
      <c r="Q238" s="31"/>
    </row>
    <row r="239" spans="1:17" ht="15" customHeight="1" x14ac:dyDescent="0.25">
      <c r="A239" s="30"/>
      <c r="C239" s="215"/>
      <c r="D239" s="215"/>
      <c r="E239" s="215"/>
      <c r="F239" s="215"/>
      <c r="G239" s="215"/>
      <c r="H239" s="215"/>
      <c r="I239" s="215"/>
      <c r="J239" s="31"/>
      <c r="K239" s="32"/>
      <c r="L239" s="31"/>
      <c r="M239" s="31"/>
      <c r="N239" s="31"/>
      <c r="O239" s="31"/>
      <c r="P239" s="31"/>
      <c r="Q239" s="31"/>
    </row>
    <row r="240" spans="1:17" ht="15.75" customHeight="1" x14ac:dyDescent="0.25">
      <c r="A240" s="30" t="s">
        <v>987</v>
      </c>
      <c r="B240" s="30" t="s">
        <v>984</v>
      </c>
      <c r="L240" s="31"/>
      <c r="M240" s="31"/>
      <c r="N240" s="31"/>
      <c r="O240" s="31"/>
      <c r="P240" s="31"/>
      <c r="Q240" s="31"/>
    </row>
    <row r="241" spans="1:17" x14ac:dyDescent="0.25">
      <c r="A241" s="30"/>
      <c r="B241" s="34"/>
      <c r="C241" s="176" t="s">
        <v>224</v>
      </c>
      <c r="D241" s="245" t="s">
        <v>95</v>
      </c>
      <c r="E241" s="245" t="s">
        <v>96</v>
      </c>
      <c r="F241" s="245" t="s">
        <v>97</v>
      </c>
      <c r="G241" s="245" t="s">
        <v>98</v>
      </c>
      <c r="H241" s="244" t="s">
        <v>35</v>
      </c>
      <c r="I241" s="245" t="s">
        <v>36</v>
      </c>
      <c r="J241" s="32"/>
      <c r="K241" s="32"/>
      <c r="L241" s="31"/>
      <c r="M241" s="31"/>
      <c r="N241" s="31"/>
      <c r="O241" s="31"/>
      <c r="P241" s="31"/>
      <c r="Q241" s="31"/>
    </row>
    <row r="242" spans="1:17" x14ac:dyDescent="0.25">
      <c r="A242" s="30"/>
      <c r="B242" s="34" t="s">
        <v>52</v>
      </c>
      <c r="C242" s="34">
        <v>1.802189</v>
      </c>
      <c r="D242" s="34">
        <v>0</v>
      </c>
      <c r="E242" s="34">
        <v>0.15865099999999999</v>
      </c>
      <c r="F242" s="34">
        <v>0</v>
      </c>
      <c r="G242" s="34">
        <v>0</v>
      </c>
      <c r="H242" s="34">
        <v>0</v>
      </c>
      <c r="I242" s="34">
        <v>1.9608400000000001</v>
      </c>
      <c r="J242" s="32"/>
      <c r="K242" s="31"/>
      <c r="L242" s="31"/>
      <c r="M242" s="31"/>
      <c r="N242" s="31"/>
      <c r="O242" s="31"/>
      <c r="P242" s="31"/>
      <c r="Q242" s="31"/>
    </row>
    <row r="243" spans="1:17" x14ac:dyDescent="0.25">
      <c r="A243" s="30"/>
      <c r="B243" s="34" t="s">
        <v>53</v>
      </c>
      <c r="C243" s="34">
        <v>0.58199999999999996</v>
      </c>
      <c r="D243" s="34">
        <v>1.1150800000000001</v>
      </c>
      <c r="E243" s="34">
        <v>1.115899</v>
      </c>
      <c r="F243" s="34">
        <v>7.177829</v>
      </c>
      <c r="G243" s="34">
        <v>0.72</v>
      </c>
      <c r="H243" s="34">
        <v>0</v>
      </c>
      <c r="I243" s="34">
        <v>10.710808000000002</v>
      </c>
      <c r="J243" s="32"/>
      <c r="K243" s="31"/>
      <c r="L243" s="31"/>
      <c r="M243" s="31"/>
      <c r="N243" s="31"/>
      <c r="O243" s="31"/>
      <c r="P243" s="31"/>
      <c r="Q243" s="31"/>
    </row>
    <row r="244" spans="1:17" x14ac:dyDescent="0.25">
      <c r="A244" s="30"/>
      <c r="B244" s="34" t="s">
        <v>54</v>
      </c>
      <c r="C244" s="34">
        <v>2.8132239999999999</v>
      </c>
      <c r="D244" s="34">
        <v>0.72</v>
      </c>
      <c r="E244" s="34">
        <v>0</v>
      </c>
      <c r="F244" s="34">
        <v>4.9664419999999998</v>
      </c>
      <c r="G244" s="34">
        <v>0</v>
      </c>
      <c r="H244" s="34">
        <v>0</v>
      </c>
      <c r="I244" s="34">
        <v>8.4996659999999995</v>
      </c>
      <c r="J244" s="32"/>
      <c r="K244" s="31"/>
      <c r="L244" s="31"/>
      <c r="M244" s="31"/>
      <c r="N244" s="31"/>
      <c r="O244" s="31"/>
      <c r="P244" s="31"/>
      <c r="Q244" s="31"/>
    </row>
    <row r="245" spans="1:17" x14ac:dyDescent="0.25">
      <c r="A245" s="30"/>
      <c r="B245" s="34" t="s">
        <v>55</v>
      </c>
      <c r="C245" s="34">
        <v>49.825982000000003</v>
      </c>
      <c r="D245" s="34">
        <v>114.96529099999999</v>
      </c>
      <c r="E245" s="34">
        <v>58.484233000000003</v>
      </c>
      <c r="F245" s="34">
        <v>187</v>
      </c>
      <c r="G245" s="34">
        <v>92.700871000000006</v>
      </c>
      <c r="H245" s="34">
        <v>1.597745</v>
      </c>
      <c r="I245" s="34">
        <v>504.57412199999999</v>
      </c>
      <c r="J245" s="32"/>
      <c r="K245" s="31"/>
      <c r="L245" s="31"/>
      <c r="M245" s="31"/>
      <c r="N245" s="31"/>
      <c r="O245" s="31"/>
      <c r="P245" s="31"/>
      <c r="Q245" s="31"/>
    </row>
    <row r="246" spans="1:17" x14ac:dyDescent="0.25">
      <c r="A246" s="30"/>
      <c r="B246" s="34" t="s">
        <v>56</v>
      </c>
      <c r="C246" s="34">
        <v>85.976218000000003</v>
      </c>
      <c r="D246" s="34">
        <v>111.254273</v>
      </c>
      <c r="E246" s="34">
        <v>41.056128999999999</v>
      </c>
      <c r="F246" s="34">
        <v>26.429915000000001</v>
      </c>
      <c r="G246" s="34">
        <v>147.77282299999999</v>
      </c>
      <c r="H246" s="34">
        <v>0</v>
      </c>
      <c r="I246" s="34">
        <v>412.48935800000004</v>
      </c>
      <c r="J246" s="32"/>
      <c r="K246" s="31"/>
      <c r="L246" s="31"/>
      <c r="M246" s="31"/>
      <c r="N246" s="31"/>
      <c r="O246" s="31"/>
      <c r="P246" s="31"/>
      <c r="Q246" s="31"/>
    </row>
    <row r="247" spans="1:17" x14ac:dyDescent="0.25">
      <c r="A247" s="30"/>
      <c r="B247" s="34" t="s">
        <v>57</v>
      </c>
      <c r="C247" s="34">
        <v>0</v>
      </c>
      <c r="D247" s="34">
        <v>0</v>
      </c>
      <c r="E247" s="34">
        <v>0</v>
      </c>
      <c r="F247" s="34">
        <v>0</v>
      </c>
      <c r="G247" s="34">
        <v>0</v>
      </c>
      <c r="H247" s="34">
        <v>0</v>
      </c>
      <c r="I247" s="34">
        <v>0</v>
      </c>
      <c r="J247" s="31"/>
      <c r="K247" s="31"/>
      <c r="L247" s="31"/>
      <c r="M247" s="31"/>
      <c r="N247" s="31"/>
      <c r="O247" s="31"/>
      <c r="P247" s="31"/>
      <c r="Q247" s="31"/>
    </row>
    <row r="248" spans="1:17" x14ac:dyDescent="0.25">
      <c r="A248" s="30"/>
      <c r="B248" s="35" t="s">
        <v>31</v>
      </c>
      <c r="C248" s="35">
        <v>140.99961300000001</v>
      </c>
      <c r="D248" s="35">
        <v>228.054644</v>
      </c>
      <c r="E248" s="35">
        <v>100.81491199999999</v>
      </c>
      <c r="F248" s="35">
        <v>225.574186</v>
      </c>
      <c r="G248" s="35">
        <v>241.19369399999999</v>
      </c>
      <c r="H248" s="35">
        <v>1.597745</v>
      </c>
      <c r="I248" s="35">
        <v>938.23479400000008</v>
      </c>
      <c r="J248" s="31"/>
      <c r="K248" s="215"/>
      <c r="L248" s="215"/>
      <c r="M248" s="215"/>
      <c r="N248" s="215"/>
      <c r="O248" s="215"/>
      <c r="P248" s="215"/>
      <c r="Q248" s="215"/>
    </row>
    <row r="249" spans="1:17" ht="15" customHeight="1" x14ac:dyDescent="0.25">
      <c r="A249" s="615"/>
      <c r="B249" s="810"/>
      <c r="C249" s="810"/>
      <c r="D249" s="810"/>
      <c r="E249" s="810"/>
      <c r="F249" s="810"/>
      <c r="G249" s="810"/>
      <c r="H249" s="810"/>
      <c r="I249" s="810"/>
      <c r="J249" s="31"/>
      <c r="K249" s="215"/>
      <c r="L249" s="215"/>
      <c r="M249" s="215"/>
      <c r="N249" s="215"/>
      <c r="O249" s="215"/>
      <c r="P249" s="215"/>
      <c r="Q249" s="215"/>
    </row>
    <row r="250" spans="1:17" ht="15" customHeight="1" x14ac:dyDescent="0.25">
      <c r="A250" s="30"/>
      <c r="J250" s="31"/>
      <c r="K250" s="32"/>
      <c r="L250" s="32"/>
      <c r="M250" s="32"/>
      <c r="N250" s="32"/>
      <c r="O250" s="32"/>
      <c r="P250" s="32"/>
      <c r="Q250" s="32"/>
    </row>
    <row r="251" spans="1:17" ht="15.75" customHeight="1" x14ac:dyDescent="0.25">
      <c r="A251" s="30" t="s">
        <v>411</v>
      </c>
      <c r="B251" s="30" t="s">
        <v>986</v>
      </c>
      <c r="C251" s="32"/>
      <c r="D251" s="32"/>
      <c r="E251" s="32"/>
      <c r="F251" s="32"/>
      <c r="G251" s="32"/>
      <c r="H251" s="32"/>
      <c r="I251" s="32"/>
      <c r="L251" s="31"/>
      <c r="M251" s="31"/>
      <c r="N251" s="31"/>
      <c r="O251" s="31"/>
      <c r="P251" s="31"/>
      <c r="Q251" s="31"/>
    </row>
    <row r="252" spans="1:17" x14ac:dyDescent="0.25">
      <c r="A252" s="30"/>
      <c r="B252" s="34"/>
      <c r="C252" s="176" t="s">
        <v>224</v>
      </c>
      <c r="D252" s="245" t="s">
        <v>95</v>
      </c>
      <c r="E252" s="245" t="s">
        <v>96</v>
      </c>
      <c r="F252" s="245" t="s">
        <v>97</v>
      </c>
      <c r="G252" s="245" t="s">
        <v>98</v>
      </c>
      <c r="H252" s="244" t="s">
        <v>35</v>
      </c>
      <c r="I252" s="245" t="s">
        <v>36</v>
      </c>
      <c r="J252" s="32"/>
      <c r="K252" s="32"/>
      <c r="L252" s="31"/>
      <c r="M252" s="31"/>
      <c r="N252" s="31"/>
      <c r="O252" s="31"/>
      <c r="P252" s="31"/>
      <c r="Q252" s="31"/>
    </row>
    <row r="253" spans="1:17" x14ac:dyDescent="0.25">
      <c r="A253" s="30"/>
      <c r="B253" s="34" t="s">
        <v>52</v>
      </c>
      <c r="C253" s="336">
        <v>1.2781517350689466E-2</v>
      </c>
      <c r="D253" s="336">
        <v>0</v>
      </c>
      <c r="E253" s="336">
        <v>1.5736858452051221E-3</v>
      </c>
      <c r="F253" s="336">
        <v>0</v>
      </c>
      <c r="G253" s="336">
        <v>0</v>
      </c>
      <c r="H253" s="336">
        <v>0</v>
      </c>
      <c r="I253" s="336">
        <v>2.0899246249867815E-3</v>
      </c>
      <c r="J253" s="31"/>
      <c r="K253" s="31"/>
      <c r="L253" s="31"/>
      <c r="M253" s="31"/>
      <c r="N253" s="31"/>
      <c r="O253" s="31"/>
      <c r="P253" s="31"/>
      <c r="Q253" s="31"/>
    </row>
    <row r="254" spans="1:17" x14ac:dyDescent="0.25">
      <c r="A254" s="30"/>
      <c r="B254" s="34" t="s">
        <v>53</v>
      </c>
      <c r="C254" s="336">
        <v>4.1276709036073729E-3</v>
      </c>
      <c r="D254" s="336">
        <v>4.8895298970539711E-3</v>
      </c>
      <c r="E254" s="336">
        <v>1.1068789109293674E-2</v>
      </c>
      <c r="F254" s="336">
        <v>3.1820258901432988E-2</v>
      </c>
      <c r="G254" s="336">
        <v>2.9851526715288005E-3</v>
      </c>
      <c r="H254" s="336">
        <v>0</v>
      </c>
      <c r="I254" s="336">
        <v>1.1415914298313692E-2</v>
      </c>
      <c r="J254" s="31"/>
      <c r="K254" s="215"/>
      <c r="L254" s="31"/>
      <c r="M254" s="31"/>
      <c r="N254" s="31"/>
      <c r="O254" s="31"/>
      <c r="P254" s="31"/>
      <c r="Q254" s="31"/>
    </row>
    <row r="255" spans="1:17" x14ac:dyDescent="0.25">
      <c r="A255" s="30"/>
      <c r="B255" s="34" t="s">
        <v>54</v>
      </c>
      <c r="C255" s="336">
        <v>1.9951998024278262E-2</v>
      </c>
      <c r="D255" s="336">
        <v>3.1571380760832038E-3</v>
      </c>
      <c r="E255" s="336">
        <v>0</v>
      </c>
      <c r="F255" s="336">
        <v>2.2016889822667918E-2</v>
      </c>
      <c r="G255" s="336">
        <v>0</v>
      </c>
      <c r="H255" s="336">
        <v>0</v>
      </c>
      <c r="I255" s="336">
        <v>9.0592099699939276E-3</v>
      </c>
      <c r="J255" s="31"/>
      <c r="K255" s="215"/>
      <c r="L255" s="31"/>
      <c r="M255" s="31"/>
      <c r="N255" s="31"/>
      <c r="O255" s="31"/>
      <c r="P255" s="31"/>
      <c r="Q255" s="31"/>
    </row>
    <row r="256" spans="1:17" x14ac:dyDescent="0.25">
      <c r="A256" s="30"/>
      <c r="B256" s="34" t="s">
        <v>55</v>
      </c>
      <c r="C256" s="336">
        <v>0.35337672877158888</v>
      </c>
      <c r="D256" s="336">
        <v>0.50411291339456343</v>
      </c>
      <c r="E256" s="336">
        <v>0.58011490403324473</v>
      </c>
      <c r="F256" s="336">
        <v>0.82899556600860347</v>
      </c>
      <c r="G256" s="336">
        <v>0.38434201766485654</v>
      </c>
      <c r="H256" s="336">
        <v>1</v>
      </c>
      <c r="I256" s="336">
        <v>0.53779088691524257</v>
      </c>
      <c r="J256" s="31"/>
      <c r="K256" s="215"/>
      <c r="L256" s="31"/>
      <c r="M256" s="31"/>
      <c r="N256" s="31"/>
      <c r="O256" s="31"/>
      <c r="P256" s="31"/>
      <c r="Q256" s="31"/>
    </row>
    <row r="257" spans="1:17" x14ac:dyDescent="0.25">
      <c r="A257" s="30"/>
      <c r="B257" s="34" t="s">
        <v>56</v>
      </c>
      <c r="C257" s="336">
        <v>0.60976208494983597</v>
      </c>
      <c r="D257" s="336">
        <v>0.48784041863229938</v>
      </c>
      <c r="E257" s="336">
        <v>0.40724262101225661</v>
      </c>
      <c r="F257" s="336">
        <v>0.11716728526729561</v>
      </c>
      <c r="G257" s="336">
        <v>0.61267282966361469</v>
      </c>
      <c r="H257" s="336">
        <v>0</v>
      </c>
      <c r="I257" s="336">
        <v>0.43964406419146296</v>
      </c>
      <c r="J257" s="31"/>
      <c r="K257" s="215"/>
      <c r="L257" s="31"/>
      <c r="M257" s="31"/>
      <c r="N257" s="31"/>
      <c r="O257" s="31"/>
      <c r="P257" s="31"/>
      <c r="Q257" s="31"/>
    </row>
    <row r="258" spans="1:17" x14ac:dyDescent="0.25">
      <c r="A258" s="30"/>
      <c r="B258" s="34" t="s">
        <v>57</v>
      </c>
      <c r="C258" s="336">
        <v>0</v>
      </c>
      <c r="D258" s="336">
        <v>0</v>
      </c>
      <c r="E258" s="336">
        <v>0</v>
      </c>
      <c r="F258" s="336">
        <v>0</v>
      </c>
      <c r="G258" s="336">
        <v>0</v>
      </c>
      <c r="H258" s="336">
        <v>0</v>
      </c>
      <c r="I258" s="336">
        <v>0</v>
      </c>
      <c r="J258" s="31"/>
      <c r="K258" s="215"/>
      <c r="L258" s="31"/>
      <c r="M258" s="31"/>
      <c r="N258" s="31"/>
      <c r="O258" s="31"/>
      <c r="P258" s="31"/>
      <c r="Q258" s="31"/>
    </row>
    <row r="259" spans="1:17" x14ac:dyDescent="0.25">
      <c r="A259" s="30"/>
      <c r="B259" s="35" t="s">
        <v>31</v>
      </c>
      <c r="C259" s="345">
        <v>1</v>
      </c>
      <c r="D259" s="345">
        <v>1</v>
      </c>
      <c r="E259" s="345">
        <v>1</v>
      </c>
      <c r="F259" s="345">
        <v>1</v>
      </c>
      <c r="G259" s="345">
        <v>1</v>
      </c>
      <c r="H259" s="345">
        <v>1</v>
      </c>
      <c r="I259" s="345">
        <v>0.99999999999999989</v>
      </c>
      <c r="J259" s="31"/>
      <c r="K259" s="215"/>
      <c r="L259" s="31"/>
      <c r="M259" s="31"/>
      <c r="N259" s="31"/>
      <c r="O259" s="31"/>
      <c r="P259" s="31"/>
      <c r="Q259" s="31"/>
    </row>
    <row r="260" spans="1:17" ht="15" customHeight="1" x14ac:dyDescent="0.25">
      <c r="A260" s="615"/>
      <c r="B260" s="810"/>
      <c r="C260" s="810"/>
      <c r="D260" s="810"/>
      <c r="E260" s="810"/>
      <c r="F260" s="810"/>
      <c r="G260" s="810"/>
      <c r="H260" s="810"/>
      <c r="I260" s="810"/>
      <c r="J260" s="31"/>
      <c r="K260" s="215"/>
      <c r="L260" s="31"/>
      <c r="M260" s="31"/>
      <c r="N260" s="31"/>
      <c r="O260" s="31"/>
      <c r="P260" s="31"/>
      <c r="Q260" s="31"/>
    </row>
    <row r="261" spans="1:17" ht="15" customHeight="1" x14ac:dyDescent="0.25">
      <c r="A261" s="30"/>
      <c r="B261" s="30"/>
      <c r="C261" s="32"/>
      <c r="D261" s="230"/>
      <c r="E261" s="230"/>
      <c r="F261" s="230"/>
      <c r="G261" s="230"/>
      <c r="H261" s="230"/>
      <c r="I261" s="32"/>
      <c r="J261" s="31"/>
      <c r="K261" s="5"/>
      <c r="L261" s="31"/>
      <c r="M261" s="31"/>
      <c r="N261" s="31"/>
      <c r="O261" s="31"/>
      <c r="P261" s="31"/>
      <c r="Q261" s="31"/>
    </row>
    <row r="262" spans="1:17" ht="15.75" customHeight="1" x14ac:dyDescent="0.25">
      <c r="A262" s="30" t="s">
        <v>990</v>
      </c>
      <c r="B262" s="30" t="s">
        <v>988</v>
      </c>
      <c r="C262" s="31"/>
      <c r="D262" s="31"/>
      <c r="E262" s="31"/>
      <c r="F262" s="31"/>
      <c r="G262" s="31"/>
      <c r="H262" s="31"/>
      <c r="I262" s="31"/>
      <c r="J262" s="194"/>
      <c r="K262" s="31"/>
      <c r="L262" s="31"/>
      <c r="M262" s="31"/>
      <c r="N262" s="31"/>
      <c r="O262" s="31"/>
      <c r="P262" s="31"/>
      <c r="Q262" s="31"/>
    </row>
    <row r="263" spans="1:17" x14ac:dyDescent="0.25">
      <c r="A263" s="30"/>
      <c r="B263" s="34"/>
      <c r="C263" s="176" t="s">
        <v>224</v>
      </c>
      <c r="D263" s="245" t="s">
        <v>95</v>
      </c>
      <c r="E263" s="245" t="s">
        <v>96</v>
      </c>
      <c r="F263" s="245" t="s">
        <v>97</v>
      </c>
      <c r="G263" s="245" t="s">
        <v>98</v>
      </c>
      <c r="H263" s="244" t="s">
        <v>35</v>
      </c>
      <c r="I263" s="245" t="s">
        <v>36</v>
      </c>
      <c r="J263" s="31"/>
      <c r="K263" s="31"/>
      <c r="L263" s="31"/>
      <c r="M263" s="31"/>
      <c r="N263" s="31"/>
      <c r="O263" s="31"/>
      <c r="P263" s="31"/>
      <c r="Q263" s="31"/>
    </row>
    <row r="264" spans="1:17" x14ac:dyDescent="0.25">
      <c r="A264" s="30"/>
      <c r="B264" s="34" t="s">
        <v>52</v>
      </c>
      <c r="C264" s="34">
        <v>37</v>
      </c>
      <c r="D264" s="34">
        <v>0</v>
      </c>
      <c r="E264" s="34">
        <v>0</v>
      </c>
      <c r="F264" s="34">
        <v>10</v>
      </c>
      <c r="G264" s="34">
        <v>0</v>
      </c>
      <c r="H264" s="34">
        <v>0</v>
      </c>
      <c r="I264" s="34">
        <v>47</v>
      </c>
      <c r="J264" s="31"/>
      <c r="K264" s="31"/>
      <c r="L264" s="31"/>
      <c r="M264" s="31"/>
      <c r="N264" s="31"/>
      <c r="O264" s="31"/>
      <c r="P264" s="31"/>
      <c r="Q264" s="31"/>
    </row>
    <row r="265" spans="1:17" x14ac:dyDescent="0.25">
      <c r="A265" s="30"/>
      <c r="B265" s="34" t="s">
        <v>53</v>
      </c>
      <c r="C265" s="34">
        <v>14</v>
      </c>
      <c r="D265" s="34">
        <v>6</v>
      </c>
      <c r="E265" s="34">
        <v>23</v>
      </c>
      <c r="F265" s="34">
        <v>122</v>
      </c>
      <c r="G265" s="34">
        <v>5</v>
      </c>
      <c r="H265" s="34">
        <v>0</v>
      </c>
      <c r="I265" s="34">
        <v>165</v>
      </c>
      <c r="J265" s="31"/>
      <c r="K265" s="31"/>
      <c r="L265" s="31"/>
      <c r="M265" s="31"/>
      <c r="N265" s="31"/>
      <c r="O265" s="31"/>
      <c r="P265" s="31"/>
    </row>
    <row r="266" spans="1:17" x14ac:dyDescent="0.25">
      <c r="A266" s="30"/>
      <c r="B266" s="34" t="s">
        <v>54</v>
      </c>
      <c r="C266" s="34">
        <v>9</v>
      </c>
      <c r="D266" s="34">
        <v>8</v>
      </c>
      <c r="E266" s="34">
        <v>5</v>
      </c>
      <c r="F266" s="34">
        <v>19</v>
      </c>
      <c r="G266" s="34">
        <v>0</v>
      </c>
      <c r="H266" s="34">
        <v>0</v>
      </c>
      <c r="I266" s="34">
        <v>46</v>
      </c>
      <c r="J266" s="31"/>
      <c r="K266" s="31"/>
      <c r="L266" s="31"/>
      <c r="M266" s="31"/>
      <c r="N266" s="31"/>
      <c r="O266" s="31"/>
      <c r="P266" s="31"/>
    </row>
    <row r="267" spans="1:17" x14ac:dyDescent="0.25">
      <c r="A267" s="30"/>
      <c r="B267" s="34" t="s">
        <v>55</v>
      </c>
      <c r="C267" s="34">
        <v>182</v>
      </c>
      <c r="D267" s="34">
        <v>418</v>
      </c>
      <c r="E267" s="34">
        <v>195</v>
      </c>
      <c r="F267" s="34">
        <v>499</v>
      </c>
      <c r="G267" s="34">
        <v>351</v>
      </c>
      <c r="H267" s="34">
        <v>19</v>
      </c>
      <c r="I267" s="34">
        <v>1664</v>
      </c>
      <c r="J267" s="31"/>
      <c r="K267" s="31"/>
      <c r="L267" s="31"/>
      <c r="M267" s="31"/>
      <c r="N267" s="31"/>
      <c r="O267" s="31"/>
      <c r="P267" s="31"/>
    </row>
    <row r="268" spans="1:17" x14ac:dyDescent="0.25">
      <c r="A268" s="30"/>
      <c r="B268" s="34" t="s">
        <v>56</v>
      </c>
      <c r="C268" s="34">
        <v>165</v>
      </c>
      <c r="D268" s="34">
        <v>230</v>
      </c>
      <c r="E268" s="34">
        <v>90</v>
      </c>
      <c r="F268" s="34">
        <v>68</v>
      </c>
      <c r="G268" s="34">
        <v>229</v>
      </c>
      <c r="H268" s="34">
        <v>11</v>
      </c>
      <c r="I268" s="34">
        <v>793</v>
      </c>
      <c r="J268" s="31"/>
      <c r="K268" s="31"/>
      <c r="L268" s="31"/>
      <c r="M268" s="31"/>
      <c r="N268" s="31"/>
      <c r="O268" s="31"/>
      <c r="P268" s="31"/>
    </row>
    <row r="269" spans="1:17" x14ac:dyDescent="0.25">
      <c r="A269" s="30"/>
      <c r="B269" s="34" t="s">
        <v>57</v>
      </c>
      <c r="C269" s="34">
        <v>11</v>
      </c>
      <c r="D269" s="34">
        <v>28</v>
      </c>
      <c r="E269" s="34">
        <v>7</v>
      </c>
      <c r="F269" s="34">
        <v>8</v>
      </c>
      <c r="G269" s="34">
        <v>11</v>
      </c>
      <c r="H269" s="34">
        <v>0</v>
      </c>
      <c r="I269" s="34">
        <v>65</v>
      </c>
      <c r="J269" s="31"/>
      <c r="K269" s="31"/>
      <c r="L269" s="31"/>
      <c r="M269" s="31"/>
      <c r="N269" s="31"/>
      <c r="O269" s="31"/>
      <c r="P269" s="31"/>
    </row>
    <row r="270" spans="1:17" x14ac:dyDescent="0.25">
      <c r="A270" s="30"/>
      <c r="B270" s="35" t="s">
        <v>31</v>
      </c>
      <c r="C270" s="35">
        <v>418</v>
      </c>
      <c r="D270" s="35">
        <v>690</v>
      </c>
      <c r="E270" s="35">
        <v>320</v>
      </c>
      <c r="F270" s="35">
        <v>726</v>
      </c>
      <c r="G270" s="35">
        <v>596</v>
      </c>
      <c r="H270" s="35">
        <v>30</v>
      </c>
      <c r="I270" s="35">
        <v>2780</v>
      </c>
    </row>
    <row r="271" spans="1:17" ht="15" customHeight="1" x14ac:dyDescent="0.25">
      <c r="A271" s="615"/>
      <c r="B271" s="810"/>
      <c r="C271" s="810"/>
      <c r="D271" s="810"/>
      <c r="E271" s="810"/>
      <c r="F271" s="810"/>
      <c r="G271" s="810"/>
      <c r="H271" s="810"/>
      <c r="I271" s="810"/>
    </row>
    <row r="272" spans="1:17" ht="15" customHeight="1" x14ac:dyDescent="0.25">
      <c r="A272" s="30"/>
    </row>
    <row r="273" spans="1:18" ht="15.75" customHeight="1" x14ac:dyDescent="0.25">
      <c r="A273" s="30" t="s">
        <v>992</v>
      </c>
      <c r="B273" s="30" t="s">
        <v>989</v>
      </c>
    </row>
    <row r="274" spans="1:18" x14ac:dyDescent="0.25">
      <c r="A274" s="30"/>
      <c r="B274" s="34"/>
      <c r="C274" s="176" t="s">
        <v>224</v>
      </c>
      <c r="D274" s="245" t="s">
        <v>95</v>
      </c>
      <c r="E274" s="245" t="s">
        <v>96</v>
      </c>
      <c r="F274" s="245" t="s">
        <v>97</v>
      </c>
      <c r="G274" s="245" t="s">
        <v>98</v>
      </c>
      <c r="H274" s="244" t="s">
        <v>35</v>
      </c>
      <c r="I274" s="245" t="s">
        <v>36</v>
      </c>
    </row>
    <row r="275" spans="1:18" x14ac:dyDescent="0.25">
      <c r="A275" s="30"/>
      <c r="B275" s="34" t="s">
        <v>52</v>
      </c>
      <c r="C275" s="569">
        <v>8.8516746411483258E-2</v>
      </c>
      <c r="D275" s="569">
        <v>0</v>
      </c>
      <c r="E275" s="569">
        <v>0</v>
      </c>
      <c r="F275" s="569">
        <v>1.3774104683195593E-2</v>
      </c>
      <c r="G275" s="569">
        <v>0</v>
      </c>
      <c r="H275" s="569">
        <v>0</v>
      </c>
      <c r="I275" s="569">
        <v>1.6906474820143885E-2</v>
      </c>
    </row>
    <row r="276" spans="1:18" x14ac:dyDescent="0.25">
      <c r="A276" s="30"/>
      <c r="B276" s="34" t="s">
        <v>53</v>
      </c>
      <c r="C276" s="569">
        <v>3.3492822966507178E-2</v>
      </c>
      <c r="D276" s="569">
        <v>8.6956521739130436E-3</v>
      </c>
      <c r="E276" s="569">
        <v>7.1874999999999994E-2</v>
      </c>
      <c r="F276" s="569">
        <v>0.16804407713498623</v>
      </c>
      <c r="G276" s="569">
        <v>0</v>
      </c>
      <c r="H276" s="569">
        <v>0</v>
      </c>
      <c r="I276" s="569">
        <v>5.935251798561151E-2</v>
      </c>
    </row>
    <row r="277" spans="1:18" x14ac:dyDescent="0.25">
      <c r="A277" s="30"/>
      <c r="B277" s="34" t="s">
        <v>54</v>
      </c>
      <c r="C277" s="569">
        <v>2.1531100478468901E-2</v>
      </c>
      <c r="D277" s="569">
        <v>1.1594202898550725E-2</v>
      </c>
      <c r="E277" s="569">
        <v>1.5625E-2</v>
      </c>
      <c r="F277" s="569">
        <v>2.6170798898071626E-2</v>
      </c>
      <c r="G277" s="569">
        <v>8.389261744966443E-3</v>
      </c>
      <c r="H277" s="569">
        <v>0</v>
      </c>
      <c r="I277" s="569">
        <v>1.6546762589928057E-2</v>
      </c>
    </row>
    <row r="278" spans="1:18" x14ac:dyDescent="0.25">
      <c r="A278" s="30"/>
      <c r="B278" s="34" t="s">
        <v>55</v>
      </c>
      <c r="C278" s="569">
        <v>0.4354066985645933</v>
      </c>
      <c r="D278" s="569">
        <v>0.60579710144927534</v>
      </c>
      <c r="E278" s="569">
        <v>0.609375</v>
      </c>
      <c r="F278" s="569">
        <v>0.68732782369146006</v>
      </c>
      <c r="G278" s="569">
        <v>0.58892617449664431</v>
      </c>
      <c r="H278" s="569">
        <v>0.6333333333333333</v>
      </c>
      <c r="I278" s="569">
        <v>0.59856115107913666</v>
      </c>
    </row>
    <row r="279" spans="1:18" x14ac:dyDescent="0.25">
      <c r="A279" s="30"/>
      <c r="B279" s="34" t="s">
        <v>56</v>
      </c>
      <c r="C279" s="569">
        <v>0.39473684210526316</v>
      </c>
      <c r="D279" s="569">
        <v>0.33333333333333331</v>
      </c>
      <c r="E279" s="569">
        <v>0.28125</v>
      </c>
      <c r="F279" s="569">
        <v>9.366391184573003E-2</v>
      </c>
      <c r="G279" s="569">
        <v>0.38422818791946306</v>
      </c>
      <c r="H279" s="569">
        <v>0.36666666666666664</v>
      </c>
      <c r="I279" s="569">
        <v>0.28525179856115107</v>
      </c>
    </row>
    <row r="280" spans="1:18" x14ac:dyDescent="0.25">
      <c r="A280" s="30"/>
      <c r="B280" s="34" t="s">
        <v>57</v>
      </c>
      <c r="C280" s="569">
        <v>2.6315789473684209E-2</v>
      </c>
      <c r="D280" s="569">
        <v>4.0579710144927533E-2</v>
      </c>
      <c r="E280" s="569">
        <v>2.1874999999999999E-2</v>
      </c>
      <c r="F280" s="569">
        <v>1.1019283746556474E-2</v>
      </c>
      <c r="G280" s="569">
        <v>1.8456375838926176E-2</v>
      </c>
      <c r="H280" s="569">
        <v>0</v>
      </c>
      <c r="I280" s="569">
        <v>2.3381294964028777E-2</v>
      </c>
    </row>
    <row r="281" spans="1:18" x14ac:dyDescent="0.25">
      <c r="A281" s="30"/>
      <c r="B281" s="35" t="s">
        <v>31</v>
      </c>
      <c r="C281" s="345">
        <v>1</v>
      </c>
      <c r="D281" s="345">
        <v>0.99999999999999989</v>
      </c>
      <c r="E281" s="345">
        <v>1</v>
      </c>
      <c r="F281" s="345">
        <v>1</v>
      </c>
      <c r="G281" s="345">
        <v>1</v>
      </c>
      <c r="H281" s="345">
        <v>1</v>
      </c>
      <c r="I281" s="345">
        <v>0.99999999999999989</v>
      </c>
    </row>
    <row r="282" spans="1:18" ht="15" customHeight="1" x14ac:dyDescent="0.25">
      <c r="A282" s="615"/>
      <c r="B282" s="810"/>
      <c r="C282" s="810"/>
      <c r="D282" s="810"/>
      <c r="E282" s="810"/>
      <c r="F282" s="810"/>
      <c r="G282" s="810"/>
      <c r="H282" s="810"/>
      <c r="I282" s="810"/>
    </row>
    <row r="283" spans="1:18" ht="15" customHeight="1" x14ac:dyDescent="0.25">
      <c r="A283" s="30"/>
      <c r="J283" s="31"/>
      <c r="K283" s="31"/>
      <c r="L283" s="31"/>
      <c r="M283" s="31"/>
      <c r="N283" s="31"/>
      <c r="O283" s="31"/>
      <c r="P283" s="31"/>
      <c r="Q283" s="31"/>
      <c r="R283" s="31"/>
    </row>
    <row r="284" spans="1:18" ht="15.75" customHeight="1" x14ac:dyDescent="0.25">
      <c r="A284" s="30" t="s">
        <v>230</v>
      </c>
      <c r="B284" s="30" t="s">
        <v>991</v>
      </c>
      <c r="J284" s="31"/>
      <c r="K284" s="31"/>
      <c r="L284" s="31"/>
      <c r="M284" s="31"/>
      <c r="N284" s="31"/>
      <c r="O284" s="31"/>
      <c r="P284" s="31"/>
      <c r="Q284" s="31"/>
      <c r="R284" s="31"/>
    </row>
    <row r="285" spans="1:18" x14ac:dyDescent="0.25">
      <c r="A285" s="30"/>
      <c r="B285" s="34"/>
      <c r="C285" s="176" t="s">
        <v>224</v>
      </c>
      <c r="D285" s="245" t="s">
        <v>95</v>
      </c>
      <c r="E285" s="245" t="s">
        <v>96</v>
      </c>
      <c r="F285" s="245" t="s">
        <v>97</v>
      </c>
      <c r="G285" s="245" t="s">
        <v>98</v>
      </c>
      <c r="H285" s="244" t="s">
        <v>35</v>
      </c>
      <c r="I285" s="245" t="s">
        <v>36</v>
      </c>
      <c r="J285" s="31"/>
      <c r="K285" s="31"/>
      <c r="L285" s="31"/>
      <c r="M285" s="31"/>
      <c r="N285" s="31"/>
      <c r="O285" s="31"/>
      <c r="P285" s="31"/>
      <c r="Q285" s="31"/>
      <c r="R285" s="31"/>
    </row>
    <row r="286" spans="1:18" x14ac:dyDescent="0.25">
      <c r="A286" s="30"/>
      <c r="B286" s="34" t="s">
        <v>52</v>
      </c>
      <c r="C286" s="34">
        <v>22</v>
      </c>
      <c r="D286" s="34">
        <v>0</v>
      </c>
      <c r="E286" s="34">
        <v>2</v>
      </c>
      <c r="F286" s="34">
        <v>0</v>
      </c>
      <c r="G286" s="34">
        <v>0</v>
      </c>
      <c r="H286" s="34">
        <v>0</v>
      </c>
      <c r="I286" s="34">
        <v>24</v>
      </c>
      <c r="J286" s="31"/>
      <c r="K286" s="31"/>
      <c r="L286" s="31"/>
      <c r="M286" s="31"/>
      <c r="N286" s="31"/>
      <c r="O286" s="31"/>
      <c r="P286" s="31"/>
      <c r="Q286" s="31"/>
      <c r="R286" s="31"/>
    </row>
    <row r="287" spans="1:18" x14ac:dyDescent="0.25">
      <c r="A287" s="30"/>
      <c r="B287" s="34" t="s">
        <v>53</v>
      </c>
      <c r="C287" s="34">
        <v>4</v>
      </c>
      <c r="D287" s="34">
        <v>6</v>
      </c>
      <c r="E287" s="34">
        <v>7</v>
      </c>
      <c r="F287" s="34">
        <v>46</v>
      </c>
      <c r="G287" s="34">
        <v>5</v>
      </c>
      <c r="H287" s="34">
        <v>0</v>
      </c>
      <c r="I287" s="34">
        <v>68</v>
      </c>
      <c r="J287" s="31"/>
      <c r="K287" s="31"/>
      <c r="L287" s="31"/>
      <c r="M287" s="31"/>
      <c r="N287" s="31"/>
      <c r="O287" s="31"/>
      <c r="P287" s="31"/>
      <c r="Q287" s="31"/>
      <c r="R287" s="31"/>
    </row>
    <row r="288" spans="1:18" x14ac:dyDescent="0.25">
      <c r="A288" s="30"/>
      <c r="B288" s="34" t="s">
        <v>54</v>
      </c>
      <c r="C288" s="34">
        <v>3</v>
      </c>
      <c r="D288" s="34">
        <v>1</v>
      </c>
      <c r="E288" s="34">
        <v>0</v>
      </c>
      <c r="F288" s="34">
        <v>6</v>
      </c>
      <c r="G288" s="34">
        <v>0</v>
      </c>
      <c r="H288" s="34">
        <v>0</v>
      </c>
      <c r="I288" s="34">
        <v>10</v>
      </c>
      <c r="J288" s="31"/>
      <c r="K288" s="31"/>
      <c r="L288" s="31"/>
      <c r="M288" s="31"/>
      <c r="N288" s="31"/>
      <c r="O288" s="31"/>
      <c r="P288" s="31"/>
      <c r="Q288" s="31"/>
      <c r="R288" s="31"/>
    </row>
    <row r="289" spans="1:18" x14ac:dyDescent="0.25">
      <c r="A289" s="30"/>
      <c r="B289" s="34" t="s">
        <v>55</v>
      </c>
      <c r="C289" s="34">
        <v>23</v>
      </c>
      <c r="D289" s="34">
        <v>48</v>
      </c>
      <c r="E289" s="34">
        <v>26</v>
      </c>
      <c r="F289" s="34">
        <v>83</v>
      </c>
      <c r="G289" s="34">
        <v>37</v>
      </c>
      <c r="H289" s="34">
        <v>1</v>
      </c>
      <c r="I289" s="34">
        <v>218</v>
      </c>
      <c r="J289" s="31"/>
      <c r="K289" s="31"/>
      <c r="L289" s="31"/>
      <c r="M289" s="31"/>
      <c r="N289" s="31"/>
      <c r="O289" s="31"/>
      <c r="P289" s="31"/>
      <c r="Q289" s="31"/>
      <c r="R289" s="31"/>
    </row>
    <row r="290" spans="1:18" x14ac:dyDescent="0.25">
      <c r="A290" s="30"/>
      <c r="B290" s="34" t="s">
        <v>56</v>
      </c>
      <c r="C290" s="34">
        <v>14</v>
      </c>
      <c r="D290" s="34">
        <v>17</v>
      </c>
      <c r="E290" s="34">
        <v>7</v>
      </c>
      <c r="F290" s="34">
        <v>4</v>
      </c>
      <c r="G290" s="34">
        <v>24</v>
      </c>
      <c r="H290" s="34">
        <v>0</v>
      </c>
      <c r="I290" s="34">
        <v>66</v>
      </c>
      <c r="J290" s="31"/>
      <c r="K290" s="31"/>
      <c r="L290" s="31"/>
      <c r="M290" s="31"/>
      <c r="N290" s="31"/>
      <c r="O290" s="31"/>
      <c r="P290" s="31"/>
      <c r="Q290" s="31"/>
      <c r="R290" s="31"/>
    </row>
    <row r="291" spans="1:18" x14ac:dyDescent="0.25">
      <c r="A291" s="30"/>
      <c r="B291" s="34" t="s">
        <v>57</v>
      </c>
      <c r="C291" s="34">
        <v>0</v>
      </c>
      <c r="D291" s="34">
        <v>0</v>
      </c>
      <c r="E291" s="34">
        <v>0</v>
      </c>
      <c r="F291" s="34">
        <v>0</v>
      </c>
      <c r="G291" s="34">
        <v>0</v>
      </c>
      <c r="H291" s="34">
        <v>0</v>
      </c>
      <c r="I291" s="34">
        <v>0</v>
      </c>
      <c r="J291" s="31"/>
      <c r="K291" s="31"/>
      <c r="L291" s="31"/>
      <c r="M291" s="31"/>
      <c r="N291" s="31"/>
      <c r="O291" s="31"/>
      <c r="P291" s="31"/>
      <c r="Q291" s="31"/>
      <c r="R291" s="31"/>
    </row>
    <row r="292" spans="1:18" x14ac:dyDescent="0.25">
      <c r="A292" s="30"/>
      <c r="B292" s="35" t="s">
        <v>31</v>
      </c>
      <c r="C292" s="35">
        <v>66</v>
      </c>
      <c r="D292" s="35">
        <v>72</v>
      </c>
      <c r="E292" s="35">
        <v>42</v>
      </c>
      <c r="F292" s="35">
        <v>139</v>
      </c>
      <c r="G292" s="35">
        <v>66</v>
      </c>
      <c r="H292" s="35">
        <v>1</v>
      </c>
      <c r="I292" s="35">
        <v>386</v>
      </c>
      <c r="J292" s="31"/>
      <c r="K292" s="31"/>
      <c r="L292" s="31"/>
      <c r="M292" s="31"/>
      <c r="N292" s="31"/>
      <c r="O292" s="31"/>
      <c r="P292" s="31"/>
      <c r="Q292" s="31"/>
      <c r="R292" s="31"/>
    </row>
    <row r="293" spans="1:18" ht="15" customHeight="1" x14ac:dyDescent="0.25">
      <c r="A293" s="615"/>
      <c r="B293" s="810"/>
      <c r="C293" s="810"/>
      <c r="D293" s="810"/>
      <c r="E293" s="810"/>
      <c r="F293" s="810"/>
      <c r="G293" s="810"/>
      <c r="H293" s="810"/>
      <c r="I293" s="810"/>
      <c r="J293" s="31"/>
      <c r="K293" s="31"/>
      <c r="L293" s="31"/>
      <c r="M293" s="31"/>
      <c r="N293" s="31"/>
      <c r="O293" s="31"/>
      <c r="P293" s="31"/>
      <c r="Q293" s="31"/>
      <c r="R293" s="31"/>
    </row>
    <row r="294" spans="1:18" ht="15" customHeight="1" x14ac:dyDescent="0.25">
      <c r="A294" s="30"/>
      <c r="B294" s="31"/>
      <c r="C294" s="231"/>
      <c r="D294" s="231"/>
      <c r="E294" s="231"/>
      <c r="F294" s="231"/>
      <c r="G294" s="231"/>
      <c r="H294" s="231"/>
      <c r="I294" s="231"/>
      <c r="J294" s="31"/>
      <c r="K294" s="31"/>
      <c r="L294" s="31"/>
      <c r="M294" s="31"/>
      <c r="N294" s="31"/>
      <c r="O294" s="31"/>
      <c r="P294" s="31"/>
      <c r="Q294" s="31"/>
      <c r="R294" s="31"/>
    </row>
    <row r="295" spans="1:18" ht="15.75" customHeight="1" x14ac:dyDescent="0.25">
      <c r="A295" s="30" t="s">
        <v>231</v>
      </c>
      <c r="B295" s="30" t="s">
        <v>993</v>
      </c>
      <c r="C295" s="231"/>
      <c r="D295" s="231"/>
      <c r="E295" s="231"/>
      <c r="F295" s="231"/>
      <c r="G295" s="231"/>
      <c r="H295" s="231"/>
      <c r="I295" s="231"/>
      <c r="J295" s="31"/>
      <c r="K295" s="31" t="s">
        <v>58</v>
      </c>
      <c r="L295" s="31"/>
      <c r="M295" s="31"/>
      <c r="N295" s="31"/>
      <c r="O295" s="31"/>
      <c r="P295" s="31"/>
      <c r="Q295" s="31"/>
      <c r="R295" s="31"/>
    </row>
    <row r="296" spans="1:18" x14ac:dyDescent="0.25">
      <c r="A296" s="30"/>
      <c r="B296" s="34"/>
      <c r="C296" s="176" t="s">
        <v>224</v>
      </c>
      <c r="D296" s="245" t="s">
        <v>95</v>
      </c>
      <c r="E296" s="245" t="s">
        <v>96</v>
      </c>
      <c r="F296" s="245" t="s">
        <v>97</v>
      </c>
      <c r="G296" s="245" t="s">
        <v>98</v>
      </c>
      <c r="H296" s="244" t="s">
        <v>35</v>
      </c>
      <c r="I296" s="245" t="s">
        <v>36</v>
      </c>
      <c r="J296" s="31"/>
      <c r="K296" s="31"/>
      <c r="L296" s="31"/>
      <c r="M296" s="31"/>
      <c r="N296" s="31"/>
      <c r="O296" s="31"/>
      <c r="P296" s="31"/>
      <c r="Q296" s="31"/>
      <c r="R296" s="31"/>
    </row>
    <row r="297" spans="1:18" x14ac:dyDescent="0.25">
      <c r="A297" s="30"/>
      <c r="B297" s="34" t="s">
        <v>52</v>
      </c>
      <c r="C297" s="336">
        <v>0.33333333333333331</v>
      </c>
      <c r="D297" s="336">
        <v>0</v>
      </c>
      <c r="E297" s="336">
        <v>4.7619047619047616E-2</v>
      </c>
      <c r="F297" s="336">
        <v>0</v>
      </c>
      <c r="G297" s="336">
        <v>0</v>
      </c>
      <c r="H297" s="336">
        <v>0</v>
      </c>
      <c r="I297" s="336">
        <v>6.2176165803108807E-2</v>
      </c>
      <c r="J297" s="31"/>
      <c r="K297" s="31"/>
      <c r="L297" s="31"/>
      <c r="M297" s="31"/>
      <c r="N297" s="31"/>
      <c r="O297" s="31"/>
      <c r="P297" s="31"/>
      <c r="Q297" s="31"/>
      <c r="R297" s="31"/>
    </row>
    <row r="298" spans="1:18" x14ac:dyDescent="0.25">
      <c r="A298" s="30"/>
      <c r="B298" s="34" t="s">
        <v>53</v>
      </c>
      <c r="C298" s="336">
        <v>6.0606060606060608E-2</v>
      </c>
      <c r="D298" s="336">
        <v>8.3333333333333329E-2</v>
      </c>
      <c r="E298" s="336">
        <v>0.16666666666666666</v>
      </c>
      <c r="F298" s="336">
        <v>0.33093525179856115</v>
      </c>
      <c r="G298" s="336">
        <v>7.575757575757576E-2</v>
      </c>
      <c r="H298" s="336">
        <v>0</v>
      </c>
      <c r="I298" s="336">
        <v>0.17616580310880828</v>
      </c>
      <c r="J298" s="231"/>
      <c r="K298" s="231"/>
      <c r="L298" s="231"/>
      <c r="M298" s="231"/>
      <c r="N298" s="231"/>
      <c r="O298" s="231"/>
      <c r="P298" s="231"/>
      <c r="Q298" s="31"/>
    </row>
    <row r="299" spans="1:18" x14ac:dyDescent="0.25">
      <c r="A299" s="30"/>
      <c r="B299" s="34" t="s">
        <v>54</v>
      </c>
      <c r="C299" s="336">
        <v>4.5454545454545456E-2</v>
      </c>
      <c r="D299" s="336">
        <v>1.3888888888888888E-2</v>
      </c>
      <c r="E299" s="336">
        <v>0</v>
      </c>
      <c r="F299" s="336">
        <v>4.3165467625899283E-2</v>
      </c>
      <c r="G299" s="336">
        <v>0</v>
      </c>
      <c r="H299" s="336">
        <v>0</v>
      </c>
      <c r="I299" s="336">
        <v>2.5906735751295335E-2</v>
      </c>
      <c r="J299" s="231"/>
      <c r="K299" s="231"/>
      <c r="L299" s="231"/>
      <c r="M299" s="231"/>
      <c r="N299" s="231"/>
      <c r="O299" s="231"/>
      <c r="P299" s="231"/>
      <c r="Q299" s="31"/>
    </row>
    <row r="300" spans="1:18" x14ac:dyDescent="0.25">
      <c r="A300" s="30"/>
      <c r="B300" s="34" t="s">
        <v>55</v>
      </c>
      <c r="C300" s="336">
        <v>0.34848484848484851</v>
      </c>
      <c r="D300" s="336">
        <v>0.66666666666666663</v>
      </c>
      <c r="E300" s="336">
        <v>0.61904761904761907</v>
      </c>
      <c r="F300" s="336">
        <v>0.59712230215827333</v>
      </c>
      <c r="G300" s="336">
        <v>0.56060606060606055</v>
      </c>
      <c r="H300" s="336">
        <v>1</v>
      </c>
      <c r="I300" s="336">
        <v>0.56476683937823835</v>
      </c>
      <c r="J300" s="231"/>
      <c r="K300" s="231"/>
      <c r="L300" s="231"/>
      <c r="M300" s="231"/>
      <c r="N300" s="231"/>
      <c r="O300" s="231"/>
      <c r="P300" s="231"/>
      <c r="Q300" s="31"/>
    </row>
    <row r="301" spans="1:18" x14ac:dyDescent="0.25">
      <c r="A301" s="30"/>
      <c r="B301" s="34" t="s">
        <v>56</v>
      </c>
      <c r="C301" s="336">
        <v>0.21212121212121213</v>
      </c>
      <c r="D301" s="336">
        <v>0.2361111111111111</v>
      </c>
      <c r="E301" s="336">
        <v>0.16666666666666666</v>
      </c>
      <c r="F301" s="336">
        <v>2.8776978417266189E-2</v>
      </c>
      <c r="G301" s="336">
        <v>0.36363636363636365</v>
      </c>
      <c r="H301" s="336">
        <v>0</v>
      </c>
      <c r="I301" s="336">
        <v>0.17098445595854922</v>
      </c>
      <c r="J301" s="231"/>
      <c r="K301" s="231"/>
      <c r="L301" s="231"/>
      <c r="M301" s="231"/>
      <c r="N301" s="231"/>
      <c r="O301" s="231"/>
      <c r="P301" s="231"/>
      <c r="Q301" s="31"/>
    </row>
    <row r="302" spans="1:18" x14ac:dyDescent="0.25">
      <c r="A302" s="30"/>
      <c r="B302" s="34" t="s">
        <v>57</v>
      </c>
      <c r="C302" s="336">
        <v>0</v>
      </c>
      <c r="D302" s="336">
        <v>0</v>
      </c>
      <c r="E302" s="336">
        <v>0</v>
      </c>
      <c r="F302" s="336">
        <v>0</v>
      </c>
      <c r="G302" s="336">
        <v>0</v>
      </c>
      <c r="H302" s="336">
        <v>0</v>
      </c>
      <c r="I302" s="336">
        <v>0</v>
      </c>
      <c r="J302" s="231"/>
      <c r="K302" s="231"/>
      <c r="L302" s="231"/>
      <c r="M302" s="231"/>
      <c r="N302" s="231"/>
      <c r="O302" s="231"/>
      <c r="P302" s="231"/>
      <c r="Q302" s="31"/>
    </row>
    <row r="303" spans="1:18" x14ac:dyDescent="0.25">
      <c r="A303" s="30"/>
      <c r="B303" s="35" t="s">
        <v>31</v>
      </c>
      <c r="C303" s="345">
        <v>1</v>
      </c>
      <c r="D303" s="345">
        <v>1</v>
      </c>
      <c r="E303" s="345">
        <v>1</v>
      </c>
      <c r="F303" s="345">
        <v>1</v>
      </c>
      <c r="G303" s="345">
        <v>1</v>
      </c>
      <c r="H303" s="345">
        <v>1</v>
      </c>
      <c r="I303" s="345">
        <v>1</v>
      </c>
      <c r="J303" s="231"/>
      <c r="K303" s="231"/>
      <c r="L303" s="231"/>
      <c r="M303" s="231"/>
      <c r="N303" s="231"/>
      <c r="O303" s="231"/>
      <c r="P303" s="231"/>
      <c r="Q303" s="31"/>
    </row>
    <row r="304" spans="1:18" ht="15" customHeight="1" x14ac:dyDescent="0.25">
      <c r="A304" s="615"/>
      <c r="B304" s="810"/>
      <c r="C304" s="810"/>
      <c r="D304" s="810"/>
      <c r="E304" s="810"/>
      <c r="F304" s="810"/>
      <c r="G304" s="810"/>
      <c r="H304" s="810"/>
      <c r="I304" s="810"/>
      <c r="J304" s="231"/>
      <c r="K304" s="231"/>
      <c r="L304" s="231"/>
      <c r="M304" s="231"/>
      <c r="N304" s="231"/>
      <c r="O304" s="231"/>
      <c r="P304" s="231"/>
      <c r="Q304" s="31"/>
    </row>
    <row r="305" spans="1:17" ht="15" customHeight="1" x14ac:dyDescent="0.25">
      <c r="A305" s="30"/>
      <c r="J305" s="215"/>
      <c r="K305" s="215"/>
      <c r="L305" s="215"/>
      <c r="M305" s="215"/>
      <c r="N305" s="215"/>
      <c r="O305" s="215"/>
      <c r="P305" s="215"/>
      <c r="Q305" s="215"/>
    </row>
    <row r="306" spans="1:17" ht="15.75" customHeight="1" x14ac:dyDescent="0.25">
      <c r="A306" s="30" t="s">
        <v>412</v>
      </c>
      <c r="B306" s="30" t="s">
        <v>492</v>
      </c>
      <c r="C306" s="30"/>
      <c r="D306" s="30"/>
      <c r="F306" s="32"/>
      <c r="G306" s="31"/>
      <c r="H306" s="31"/>
      <c r="J306" s="215"/>
      <c r="K306" s="215"/>
      <c r="L306" s="215"/>
      <c r="M306" s="215"/>
      <c r="N306" s="215"/>
      <c r="O306" s="215"/>
      <c r="P306" s="215"/>
      <c r="Q306" s="215"/>
    </row>
    <row r="307" spans="1:17" x14ac:dyDescent="0.25">
      <c r="A307" s="30"/>
      <c r="B307" s="40"/>
      <c r="C307" s="245" t="s">
        <v>6</v>
      </c>
      <c r="D307" s="245" t="s">
        <v>59</v>
      </c>
      <c r="E307" s="31"/>
      <c r="G307" s="5"/>
      <c r="H307" s="232"/>
      <c r="I307" s="31"/>
      <c r="J307" s="30"/>
      <c r="K307" s="215"/>
      <c r="L307" s="215"/>
      <c r="M307" s="215"/>
      <c r="N307" s="215"/>
      <c r="O307" s="215"/>
      <c r="P307" s="215"/>
      <c r="Q307" s="215"/>
    </row>
    <row r="308" spans="1:17" x14ac:dyDescent="0.25">
      <c r="B308" s="34" t="s">
        <v>18</v>
      </c>
      <c r="C308" s="351">
        <v>116</v>
      </c>
      <c r="D308" s="689">
        <v>0.12366737739872068</v>
      </c>
      <c r="E308" s="31"/>
      <c r="F308" s="31"/>
      <c r="G308" s="31"/>
      <c r="H308" s="31"/>
      <c r="I308" s="31"/>
      <c r="J308" s="216"/>
      <c r="K308" s="215"/>
      <c r="L308" s="215"/>
      <c r="M308" s="215"/>
      <c r="N308" s="215"/>
      <c r="O308" s="215"/>
      <c r="P308" s="215"/>
      <c r="Q308" s="215"/>
    </row>
    <row r="309" spans="1:17" x14ac:dyDescent="0.25">
      <c r="B309" s="351" t="s">
        <v>19</v>
      </c>
      <c r="C309" s="351">
        <v>9</v>
      </c>
      <c r="D309" s="690">
        <v>9.5948827292110881E-3</v>
      </c>
      <c r="E309" s="31"/>
      <c r="F309" s="31"/>
      <c r="G309" s="31"/>
      <c r="H309" s="31"/>
      <c r="I309" s="31"/>
      <c r="J309" s="216"/>
      <c r="K309" s="215"/>
      <c r="L309" s="215"/>
      <c r="M309" s="215"/>
      <c r="N309" s="215"/>
      <c r="O309" s="215"/>
      <c r="P309" s="215"/>
      <c r="Q309" s="215"/>
    </row>
    <row r="310" spans="1:17" x14ac:dyDescent="0.25">
      <c r="B310" s="351" t="s">
        <v>20</v>
      </c>
      <c r="C310" s="351">
        <v>354</v>
      </c>
      <c r="D310" s="690">
        <v>0.377</v>
      </c>
      <c r="E310" s="31"/>
      <c r="F310" s="31"/>
      <c r="G310" s="31"/>
      <c r="H310" s="31"/>
      <c r="I310" s="31"/>
      <c r="J310" s="216"/>
      <c r="K310" s="215"/>
      <c r="L310" s="215"/>
      <c r="M310" s="215"/>
      <c r="N310" s="215"/>
      <c r="O310" s="215"/>
      <c r="P310" s="215"/>
      <c r="Q310" s="215"/>
    </row>
    <row r="311" spans="1:17" x14ac:dyDescent="0.25">
      <c r="B311" s="351" t="s">
        <v>21</v>
      </c>
      <c r="C311" s="351">
        <v>28</v>
      </c>
      <c r="D311" s="690">
        <v>2.9850746268656716E-2</v>
      </c>
      <c r="E311" s="31"/>
      <c r="F311" s="31"/>
      <c r="G311" s="31"/>
      <c r="H311" s="31"/>
      <c r="I311" s="31"/>
      <c r="J311" s="216"/>
      <c r="K311" s="215"/>
      <c r="L311" s="215"/>
      <c r="M311" s="215"/>
      <c r="N311" s="215"/>
      <c r="O311" s="215"/>
      <c r="P311" s="215"/>
      <c r="Q311" s="215"/>
    </row>
    <row r="312" spans="1:17" x14ac:dyDescent="0.25">
      <c r="B312" s="351" t="s">
        <v>22</v>
      </c>
      <c r="C312" s="351">
        <v>240</v>
      </c>
      <c r="D312" s="690">
        <v>0.25586353944562901</v>
      </c>
      <c r="E312" s="31"/>
      <c r="F312" s="31"/>
      <c r="G312" s="31"/>
      <c r="H312" s="31"/>
      <c r="I312" s="31"/>
      <c r="J312" s="216"/>
      <c r="K312" s="215"/>
      <c r="L312" s="215"/>
      <c r="M312" s="215"/>
      <c r="N312" s="215"/>
      <c r="O312" s="215"/>
      <c r="P312" s="215"/>
      <c r="Q312" s="215"/>
    </row>
    <row r="313" spans="1:17" x14ac:dyDescent="0.25">
      <c r="B313" s="351" t="s">
        <v>23</v>
      </c>
      <c r="C313" s="351">
        <v>7</v>
      </c>
      <c r="D313" s="690">
        <v>7.462686567164179E-3</v>
      </c>
      <c r="E313" s="31"/>
      <c r="F313" s="31"/>
      <c r="G313" s="31"/>
      <c r="H313" s="31"/>
      <c r="I313" s="31"/>
      <c r="J313" s="216"/>
      <c r="K313" s="215"/>
      <c r="L313" s="215"/>
      <c r="M313" s="215"/>
      <c r="N313" s="215"/>
      <c r="O313" s="215"/>
      <c r="P313" s="215"/>
      <c r="Q313" s="215"/>
    </row>
    <row r="314" spans="1:17" x14ac:dyDescent="0.25">
      <c r="B314" s="351" t="s">
        <v>24</v>
      </c>
      <c r="C314" s="351">
        <v>88</v>
      </c>
      <c r="D314" s="690">
        <v>9.4E-2</v>
      </c>
      <c r="E314" s="31"/>
      <c r="F314" s="31"/>
      <c r="G314" s="31"/>
      <c r="H314" s="31"/>
      <c r="I314" s="31"/>
      <c r="J314" s="216"/>
      <c r="K314" s="31"/>
      <c r="L314" s="31"/>
      <c r="M314" s="31"/>
      <c r="N314" s="31"/>
    </row>
    <row r="315" spans="1:17" x14ac:dyDescent="0.25">
      <c r="B315" s="351" t="s">
        <v>25</v>
      </c>
      <c r="C315" s="351">
        <v>2</v>
      </c>
      <c r="D315" s="690">
        <v>2.1321961620469083E-3</v>
      </c>
      <c r="E315" s="31"/>
      <c r="F315" s="31"/>
      <c r="G315" s="31"/>
      <c r="H315" s="31"/>
      <c r="I315" s="31"/>
      <c r="J315" s="216"/>
      <c r="K315" s="31"/>
      <c r="L315" s="31"/>
      <c r="M315" s="31"/>
      <c r="N315" s="31"/>
    </row>
    <row r="316" spans="1:17" x14ac:dyDescent="0.25">
      <c r="B316" s="351" t="s">
        <v>60</v>
      </c>
      <c r="C316" s="351">
        <v>0</v>
      </c>
      <c r="D316" s="691" t="s">
        <v>698</v>
      </c>
      <c r="E316" s="31"/>
      <c r="F316" s="31"/>
      <c r="G316" s="31"/>
      <c r="H316" s="31"/>
      <c r="I316" s="31"/>
      <c r="J316" s="216"/>
      <c r="K316" s="31"/>
      <c r="L316" s="31"/>
      <c r="M316" s="31"/>
      <c r="N316" s="31"/>
    </row>
    <row r="317" spans="1:17" x14ac:dyDescent="0.25">
      <c r="B317" s="351" t="s">
        <v>61</v>
      </c>
      <c r="C317" s="351">
        <v>0</v>
      </c>
      <c r="D317" s="691" t="s">
        <v>698</v>
      </c>
      <c r="E317" s="31"/>
      <c r="F317" s="31"/>
      <c r="G317" s="31"/>
      <c r="H317" s="31"/>
      <c r="I317" s="31"/>
      <c r="J317" s="216"/>
      <c r="K317" s="31"/>
      <c r="L317" s="31"/>
      <c r="M317" s="31"/>
      <c r="N317" s="31"/>
    </row>
    <row r="318" spans="1:17" x14ac:dyDescent="0.25">
      <c r="B318" s="351" t="s">
        <v>62</v>
      </c>
      <c r="C318" s="351">
        <v>0</v>
      </c>
      <c r="D318" s="691" t="s">
        <v>698</v>
      </c>
      <c r="E318" s="31"/>
      <c r="F318" s="31"/>
      <c r="G318" s="31"/>
      <c r="H318" s="31"/>
      <c r="I318" s="31"/>
      <c r="J318" s="216"/>
      <c r="K318" s="31"/>
      <c r="L318" s="31"/>
      <c r="M318" s="31"/>
      <c r="N318" s="31"/>
    </row>
    <row r="319" spans="1:17" x14ac:dyDescent="0.25">
      <c r="B319" s="351" t="s">
        <v>63</v>
      </c>
      <c r="C319" s="351">
        <v>4</v>
      </c>
      <c r="D319" s="690">
        <v>4.2643923240938165E-3</v>
      </c>
      <c r="E319" s="31"/>
      <c r="F319" s="31"/>
      <c r="G319" s="31"/>
      <c r="H319" s="31"/>
      <c r="I319" s="31"/>
      <c r="J319" s="216"/>
      <c r="K319" s="31"/>
      <c r="L319" s="31"/>
      <c r="M319" s="31"/>
      <c r="N319" s="31"/>
    </row>
    <row r="320" spans="1:17" x14ac:dyDescent="0.25">
      <c r="B320" s="351" t="s">
        <v>64</v>
      </c>
      <c r="C320" s="351">
        <v>4</v>
      </c>
      <c r="D320" s="690">
        <v>4.2643923240938165E-3</v>
      </c>
      <c r="E320" s="31"/>
      <c r="F320" s="31"/>
      <c r="G320" s="31"/>
      <c r="H320" s="31"/>
      <c r="I320" s="31"/>
      <c r="J320" s="216"/>
      <c r="K320" s="31"/>
      <c r="L320" s="31"/>
      <c r="M320" s="31"/>
      <c r="N320" s="31"/>
    </row>
    <row r="321" spans="1:17" x14ac:dyDescent="0.25">
      <c r="B321" s="351" t="s">
        <v>65</v>
      </c>
      <c r="C321" s="351">
        <v>0</v>
      </c>
      <c r="D321" s="691" t="s">
        <v>698</v>
      </c>
      <c r="E321" s="31"/>
      <c r="F321" s="31"/>
      <c r="G321" s="31"/>
      <c r="H321" s="31"/>
      <c r="I321" s="31"/>
      <c r="J321" s="216"/>
      <c r="K321" s="31"/>
      <c r="L321" s="31"/>
      <c r="M321" s="31"/>
      <c r="N321" s="31"/>
    </row>
    <row r="322" spans="1:17" x14ac:dyDescent="0.25">
      <c r="B322" s="351" t="s">
        <v>66</v>
      </c>
      <c r="C322" s="351">
        <v>35</v>
      </c>
      <c r="D322" s="690">
        <v>3.7313432835820892E-2</v>
      </c>
      <c r="E322" s="31"/>
      <c r="F322" s="31"/>
      <c r="G322" s="31"/>
      <c r="H322" s="31"/>
      <c r="I322" s="31"/>
      <c r="J322" s="216"/>
      <c r="K322" s="31"/>
      <c r="L322" s="31"/>
      <c r="M322" s="31"/>
      <c r="N322" s="31"/>
    </row>
    <row r="323" spans="1:17" x14ac:dyDescent="0.25">
      <c r="B323" s="351" t="s">
        <v>67</v>
      </c>
      <c r="C323" s="351">
        <v>0</v>
      </c>
      <c r="D323" s="691">
        <v>0</v>
      </c>
      <c r="E323" s="31"/>
      <c r="F323" s="31"/>
      <c r="G323" s="31"/>
      <c r="H323" s="31"/>
      <c r="I323" s="31"/>
      <c r="J323" s="216"/>
      <c r="K323" s="31"/>
      <c r="L323" s="31"/>
      <c r="M323" s="31"/>
      <c r="N323" s="31"/>
    </row>
    <row r="324" spans="1:17" x14ac:dyDescent="0.25">
      <c r="B324" s="351" t="s">
        <v>68</v>
      </c>
      <c r="C324" s="351">
        <v>26</v>
      </c>
      <c r="D324" s="690">
        <v>2.7718550106609809E-2</v>
      </c>
      <c r="E324" s="31"/>
      <c r="F324" s="31"/>
      <c r="G324" s="31"/>
      <c r="H324" s="233"/>
      <c r="I324" s="31"/>
      <c r="J324" s="216"/>
      <c r="K324" s="31"/>
      <c r="L324" s="31"/>
      <c r="M324" s="31"/>
      <c r="N324" s="31"/>
    </row>
    <row r="325" spans="1:17" x14ac:dyDescent="0.25">
      <c r="B325" s="351" t="s">
        <v>69</v>
      </c>
      <c r="C325" s="351">
        <v>0</v>
      </c>
      <c r="D325" s="691" t="s">
        <v>698</v>
      </c>
      <c r="E325" s="31"/>
      <c r="F325" s="31"/>
      <c r="G325" s="31"/>
      <c r="H325" s="31"/>
      <c r="I325" s="31"/>
      <c r="J325" s="216"/>
      <c r="K325" s="31"/>
      <c r="L325" s="31"/>
      <c r="M325" s="31"/>
      <c r="N325" s="31"/>
    </row>
    <row r="326" spans="1:17" x14ac:dyDescent="0.25">
      <c r="B326" s="351" t="s">
        <v>70</v>
      </c>
      <c r="C326" s="351">
        <v>9</v>
      </c>
      <c r="D326" s="690">
        <v>9.5948827292110881E-3</v>
      </c>
      <c r="E326" s="31"/>
      <c r="F326" s="31"/>
      <c r="G326" s="31"/>
      <c r="H326" s="31"/>
      <c r="I326" s="31"/>
      <c r="J326" s="216"/>
      <c r="K326" s="31"/>
      <c r="L326" s="31"/>
      <c r="M326" s="31"/>
      <c r="N326" s="31"/>
    </row>
    <row r="327" spans="1:17" x14ac:dyDescent="0.25">
      <c r="B327" s="351" t="s">
        <v>71</v>
      </c>
      <c r="C327" s="351">
        <v>0</v>
      </c>
      <c r="D327" s="691" t="s">
        <v>698</v>
      </c>
      <c r="E327" s="31"/>
      <c r="F327" s="31"/>
      <c r="G327" s="31"/>
      <c r="H327" s="31"/>
      <c r="I327" s="31"/>
      <c r="J327" s="216"/>
      <c r="K327" s="31"/>
      <c r="L327" s="31"/>
      <c r="M327" s="31"/>
      <c r="N327" s="31"/>
    </row>
    <row r="328" spans="1:17" x14ac:dyDescent="0.25">
      <c r="B328" s="351" t="s">
        <v>72</v>
      </c>
      <c r="C328" s="351">
        <v>6</v>
      </c>
      <c r="D328" s="690">
        <v>6.3965884861407248E-3</v>
      </c>
      <c r="E328" s="31"/>
      <c r="F328" s="31"/>
      <c r="G328" s="31"/>
      <c r="H328" s="31"/>
      <c r="I328" s="31"/>
      <c r="J328" s="216"/>
      <c r="K328" s="31"/>
      <c r="L328" s="31"/>
      <c r="M328" s="31"/>
      <c r="N328" s="31"/>
    </row>
    <row r="329" spans="1:17" x14ac:dyDescent="0.25">
      <c r="B329" s="351" t="s">
        <v>73</v>
      </c>
      <c r="C329" s="351">
        <v>10</v>
      </c>
      <c r="D329" s="690">
        <v>1.0660980810234541E-2</v>
      </c>
      <c r="E329" s="31"/>
      <c r="F329" s="31"/>
      <c r="G329" s="31"/>
      <c r="H329" s="31"/>
      <c r="I329" s="31"/>
      <c r="J329" s="216"/>
      <c r="K329" s="31"/>
      <c r="L329" s="31"/>
      <c r="M329" s="31"/>
      <c r="N329" s="31"/>
    </row>
    <row r="330" spans="1:17" x14ac:dyDescent="0.25">
      <c r="B330" s="351" t="s">
        <v>74</v>
      </c>
      <c r="C330" s="351">
        <v>0</v>
      </c>
      <c r="D330" s="692" t="s">
        <v>698</v>
      </c>
      <c r="E330" s="31"/>
      <c r="F330" s="31"/>
      <c r="G330" s="31"/>
      <c r="H330" s="31"/>
      <c r="I330" s="31"/>
      <c r="J330" s="216"/>
      <c r="K330" s="31"/>
      <c r="L330" s="31"/>
      <c r="M330" s="31"/>
      <c r="N330" s="31"/>
      <c r="O330" s="31"/>
      <c r="P330" s="31"/>
      <c r="Q330" s="31"/>
    </row>
    <row r="331" spans="1:17" x14ac:dyDescent="0.25">
      <c r="A331" s="234"/>
      <c r="B331" s="436" t="s">
        <v>31</v>
      </c>
      <c r="C331" s="436">
        <v>938</v>
      </c>
      <c r="D331" s="667">
        <v>1</v>
      </c>
      <c r="E331" s="31"/>
      <c r="F331" s="194"/>
      <c r="G331" s="215"/>
      <c r="H331" s="31"/>
      <c r="I331" s="31"/>
      <c r="J331" s="216"/>
      <c r="K331" s="31"/>
      <c r="L331" s="31"/>
      <c r="M331" s="31"/>
      <c r="N331" s="31"/>
      <c r="O331" s="31"/>
      <c r="P331" s="31"/>
      <c r="Q331" s="31"/>
    </row>
    <row r="332" spans="1:17" x14ac:dyDescent="0.25">
      <c r="A332" s="30"/>
      <c r="B332" s="822" t="s">
        <v>994</v>
      </c>
      <c r="C332" s="822"/>
      <c r="D332" s="822"/>
      <c r="F332" s="32"/>
      <c r="G332" s="32"/>
      <c r="H332" s="31"/>
      <c r="I332" s="31"/>
      <c r="L332" s="31"/>
      <c r="M332" s="31"/>
      <c r="N332" s="31"/>
      <c r="O332" s="31"/>
      <c r="P332" s="31"/>
      <c r="Q332" s="31"/>
    </row>
    <row r="333" spans="1:17" x14ac:dyDescent="0.25">
      <c r="A333" s="30"/>
      <c r="B333" s="823"/>
      <c r="C333" s="823"/>
      <c r="D333" s="823"/>
      <c r="F333" s="32"/>
      <c r="G333" s="32"/>
      <c r="H333" s="31"/>
      <c r="I333" s="31"/>
      <c r="L333" s="31"/>
      <c r="M333" s="31"/>
      <c r="N333" s="31"/>
      <c r="O333" s="31"/>
      <c r="P333" s="31"/>
      <c r="Q333" s="31"/>
    </row>
    <row r="334" spans="1:17" ht="15" customHeight="1" x14ac:dyDescent="0.25">
      <c r="A334" s="30"/>
      <c r="B334" s="31"/>
      <c r="C334" s="31"/>
      <c r="D334" s="31"/>
      <c r="F334" s="32"/>
      <c r="G334" s="32"/>
      <c r="H334" s="31"/>
      <c r="I334" s="31"/>
      <c r="L334" s="31"/>
      <c r="M334" s="31"/>
      <c r="N334" s="31"/>
      <c r="O334" s="31"/>
      <c r="P334" s="31"/>
      <c r="Q334" s="31"/>
    </row>
    <row r="335" spans="1:17" ht="15" customHeight="1" x14ac:dyDescent="0.25">
      <c r="A335" s="30"/>
      <c r="L335" s="31"/>
      <c r="M335" s="31"/>
      <c r="N335" s="31"/>
      <c r="O335" s="31"/>
      <c r="P335" s="31"/>
      <c r="Q335" s="31"/>
    </row>
    <row r="336" spans="1:17" ht="15.75" customHeight="1" x14ac:dyDescent="0.25">
      <c r="A336" s="30" t="s">
        <v>413</v>
      </c>
      <c r="B336" s="30" t="s">
        <v>493</v>
      </c>
      <c r="L336" s="31"/>
      <c r="M336" s="31"/>
      <c r="N336" s="31"/>
      <c r="O336" s="31"/>
      <c r="P336" s="31"/>
      <c r="Q336" s="31"/>
    </row>
    <row r="337" spans="1:9" x14ac:dyDescent="0.25">
      <c r="A337" s="30"/>
      <c r="B337" s="34" t="s">
        <v>58</v>
      </c>
      <c r="C337" s="176" t="s">
        <v>224</v>
      </c>
      <c r="D337" s="245" t="s">
        <v>95</v>
      </c>
      <c r="E337" s="245" t="s">
        <v>96</v>
      </c>
      <c r="F337" s="245" t="s">
        <v>97</v>
      </c>
      <c r="G337" s="245" t="s">
        <v>98</v>
      </c>
      <c r="H337" s="244" t="s">
        <v>35</v>
      </c>
      <c r="I337" s="245" t="s">
        <v>36</v>
      </c>
    </row>
    <row r="338" spans="1:9" ht="14.25" customHeight="1" x14ac:dyDescent="0.25">
      <c r="A338" s="720"/>
      <c r="B338" s="34" t="s">
        <v>75</v>
      </c>
      <c r="C338" s="799">
        <v>0</v>
      </c>
      <c r="D338" s="799">
        <v>0</v>
      </c>
      <c r="E338" s="799">
        <v>0</v>
      </c>
      <c r="F338" s="799">
        <v>0</v>
      </c>
      <c r="G338" s="799">
        <v>0</v>
      </c>
      <c r="H338" s="799">
        <v>0</v>
      </c>
      <c r="I338" s="799">
        <v>0</v>
      </c>
    </row>
    <row r="339" spans="1:9" ht="14.25" customHeight="1" x14ac:dyDescent="0.25">
      <c r="A339" s="720"/>
      <c r="B339" s="34" t="s">
        <v>66</v>
      </c>
      <c r="C339" s="799">
        <v>0</v>
      </c>
      <c r="D339" s="799">
        <v>0</v>
      </c>
      <c r="E339" s="799">
        <v>0</v>
      </c>
      <c r="F339" s="800" t="s">
        <v>1122</v>
      </c>
      <c r="G339" s="800" t="s">
        <v>1123</v>
      </c>
      <c r="H339" s="800">
        <v>1</v>
      </c>
      <c r="I339" s="801" t="s">
        <v>1124</v>
      </c>
    </row>
    <row r="340" spans="1:9" ht="14.25" customHeight="1" x14ac:dyDescent="0.25">
      <c r="A340" s="720"/>
      <c r="B340" s="34" t="s">
        <v>76</v>
      </c>
      <c r="C340" s="799">
        <v>0</v>
      </c>
      <c r="D340" s="800" t="s">
        <v>1125</v>
      </c>
      <c r="E340" s="800" t="s">
        <v>1123</v>
      </c>
      <c r="F340" s="800" t="s">
        <v>1125</v>
      </c>
      <c r="G340" s="799">
        <v>0</v>
      </c>
      <c r="H340" s="799">
        <v>0</v>
      </c>
      <c r="I340" s="800" t="s">
        <v>1126</v>
      </c>
    </row>
    <row r="341" spans="1:9" ht="14.25" customHeight="1" x14ac:dyDescent="0.25">
      <c r="A341" s="720"/>
      <c r="B341" s="34" t="s">
        <v>69</v>
      </c>
      <c r="C341" s="799">
        <v>0</v>
      </c>
      <c r="D341" s="799">
        <v>0</v>
      </c>
      <c r="E341" s="799">
        <v>0</v>
      </c>
      <c r="F341" s="799">
        <v>0</v>
      </c>
      <c r="G341" s="799">
        <v>0</v>
      </c>
      <c r="H341" s="799">
        <v>0</v>
      </c>
      <c r="I341" s="799">
        <v>0</v>
      </c>
    </row>
    <row r="342" spans="1:9" ht="14.25" customHeight="1" x14ac:dyDescent="0.25">
      <c r="A342" s="720"/>
      <c r="B342" s="34" t="s">
        <v>77</v>
      </c>
      <c r="C342" s="799">
        <v>0</v>
      </c>
      <c r="D342" s="799">
        <v>0</v>
      </c>
      <c r="E342" s="800" t="s">
        <v>1124</v>
      </c>
      <c r="F342" s="800" t="s">
        <v>1125</v>
      </c>
      <c r="G342" s="799">
        <v>0</v>
      </c>
      <c r="H342" s="799">
        <v>0</v>
      </c>
      <c r="I342" s="801" t="s">
        <v>1123</v>
      </c>
    </row>
    <row r="343" spans="1:9" ht="14.25" customHeight="1" x14ac:dyDescent="0.25">
      <c r="A343" s="720"/>
      <c r="B343" s="34" t="s">
        <v>78</v>
      </c>
      <c r="C343" s="800" t="s">
        <v>1125</v>
      </c>
      <c r="D343" s="800" t="s">
        <v>1125</v>
      </c>
      <c r="E343" s="800" t="s">
        <v>1127</v>
      </c>
      <c r="F343" s="800" t="s">
        <v>1125</v>
      </c>
      <c r="G343" s="799">
        <v>0</v>
      </c>
      <c r="H343" s="799">
        <v>0</v>
      </c>
      <c r="I343" s="801" t="s">
        <v>1125</v>
      </c>
    </row>
    <row r="344" spans="1:9" ht="14.25" customHeight="1" x14ac:dyDescent="0.25">
      <c r="A344" s="720"/>
      <c r="B344" s="34" t="s">
        <v>79</v>
      </c>
      <c r="C344" s="589" t="s">
        <v>1128</v>
      </c>
      <c r="D344" s="589" t="s">
        <v>1129</v>
      </c>
      <c r="E344" s="589" t="s">
        <v>1130</v>
      </c>
      <c r="F344" s="589" t="s">
        <v>1131</v>
      </c>
      <c r="G344" s="589" t="s">
        <v>1132</v>
      </c>
      <c r="H344" s="799">
        <v>0</v>
      </c>
      <c r="I344" s="589" t="s">
        <v>1133</v>
      </c>
    </row>
    <row r="345" spans="1:9" ht="14.25" customHeight="1" x14ac:dyDescent="0.25">
      <c r="A345" s="720"/>
      <c r="B345" s="34" t="s">
        <v>80</v>
      </c>
      <c r="C345" s="800" t="s">
        <v>1134</v>
      </c>
      <c r="D345" s="799">
        <v>0</v>
      </c>
      <c r="E345" s="800" t="s">
        <v>1135</v>
      </c>
      <c r="F345" s="800" t="s">
        <v>1123</v>
      </c>
      <c r="G345" s="800" t="s">
        <v>1123</v>
      </c>
      <c r="H345" s="799">
        <v>0</v>
      </c>
      <c r="I345" s="801" t="s">
        <v>1135</v>
      </c>
    </row>
    <row r="346" spans="1:9" ht="14.25" customHeight="1" x14ac:dyDescent="0.25">
      <c r="A346" s="720"/>
      <c r="B346" s="34" t="s">
        <v>74</v>
      </c>
      <c r="C346" s="799">
        <v>0</v>
      </c>
      <c r="D346" s="799">
        <v>0</v>
      </c>
      <c r="E346" s="799">
        <v>0</v>
      </c>
      <c r="F346" s="799"/>
      <c r="G346" s="799">
        <v>0</v>
      </c>
      <c r="H346" s="799">
        <v>0</v>
      </c>
      <c r="I346" s="799">
        <v>0</v>
      </c>
    </row>
    <row r="347" spans="1:9" x14ac:dyDescent="0.25">
      <c r="A347" s="30"/>
      <c r="B347" s="35" t="s">
        <v>31</v>
      </c>
      <c r="C347" s="670">
        <v>1</v>
      </c>
      <c r="D347" s="671">
        <v>1</v>
      </c>
      <c r="E347" s="670">
        <v>1</v>
      </c>
      <c r="F347" s="672">
        <v>1.0002212389380531</v>
      </c>
      <c r="G347" s="672">
        <v>1.0044444444444445</v>
      </c>
      <c r="H347" s="670">
        <v>1</v>
      </c>
      <c r="I347" s="670">
        <v>1</v>
      </c>
    </row>
    <row r="348" spans="1:9" x14ac:dyDescent="0.25">
      <c r="A348" s="30"/>
      <c r="B348" s="824" t="s">
        <v>994</v>
      </c>
      <c r="C348" s="824"/>
      <c r="D348" s="824"/>
      <c r="E348" s="824"/>
      <c r="F348" s="824"/>
      <c r="G348" s="824"/>
      <c r="H348" s="824"/>
      <c r="I348" s="824"/>
    </row>
    <row r="349" spans="1:9" x14ac:dyDescent="0.25">
      <c r="A349" s="30"/>
      <c r="B349" s="809" t="s">
        <v>1136</v>
      </c>
      <c r="C349" s="809"/>
      <c r="D349" s="809"/>
      <c r="E349" s="809"/>
      <c r="F349" s="809"/>
      <c r="G349" s="809"/>
      <c r="H349" s="809"/>
      <c r="I349" s="809"/>
    </row>
    <row r="350" spans="1:9" ht="15" customHeight="1" x14ac:dyDescent="0.25">
      <c r="A350" s="615"/>
      <c r="B350" s="809"/>
      <c r="C350" s="809"/>
      <c r="D350" s="809"/>
      <c r="E350" s="809"/>
      <c r="F350" s="809"/>
      <c r="G350" s="809"/>
      <c r="H350" s="809"/>
      <c r="I350" s="809"/>
    </row>
    <row r="351" spans="1:9" ht="15" customHeight="1" x14ac:dyDescent="0.25">
      <c r="A351" s="30"/>
    </row>
    <row r="352" spans="1:9" ht="15.75" customHeight="1" x14ac:dyDescent="0.25">
      <c r="A352" s="30" t="s">
        <v>414</v>
      </c>
      <c r="B352" s="30" t="s">
        <v>995</v>
      </c>
    </row>
    <row r="353" spans="1:17" x14ac:dyDescent="0.25">
      <c r="A353" s="30"/>
      <c r="B353" s="34" t="s">
        <v>58</v>
      </c>
      <c r="C353" s="176" t="s">
        <v>224</v>
      </c>
      <c r="D353" s="245" t="s">
        <v>95</v>
      </c>
      <c r="E353" s="245" t="s">
        <v>96</v>
      </c>
      <c r="F353" s="245" t="s">
        <v>97</v>
      </c>
      <c r="G353" s="245" t="s">
        <v>98</v>
      </c>
      <c r="H353" s="244" t="s">
        <v>35</v>
      </c>
      <c r="I353" s="245" t="s">
        <v>36</v>
      </c>
      <c r="L353" s="31"/>
      <c r="M353" s="31"/>
      <c r="N353" s="31"/>
      <c r="O353" s="31"/>
      <c r="P353" s="31"/>
      <c r="Q353" s="31"/>
    </row>
    <row r="354" spans="1:17" x14ac:dyDescent="0.25">
      <c r="B354" s="34" t="s">
        <v>18</v>
      </c>
      <c r="C354" s="668"/>
      <c r="D354" s="669">
        <v>9.9635202918376659E-2</v>
      </c>
      <c r="E354" s="668"/>
      <c r="F354" s="668"/>
      <c r="G354" s="669">
        <v>0.39712716518800173</v>
      </c>
      <c r="H354" s="668"/>
      <c r="I354" s="669">
        <v>0.13744075829383887</v>
      </c>
      <c r="J354" s="31"/>
      <c r="L354" s="31"/>
      <c r="M354" s="31"/>
      <c r="N354" s="31"/>
      <c r="O354" s="31"/>
      <c r="P354" s="31"/>
      <c r="Q354" s="31"/>
    </row>
    <row r="355" spans="1:17" x14ac:dyDescent="0.25">
      <c r="B355" s="34" t="s">
        <v>19</v>
      </c>
      <c r="C355" s="669">
        <v>1.6694490818030051E-3</v>
      </c>
      <c r="D355" s="668">
        <v>0</v>
      </c>
      <c r="E355" s="669">
        <v>9.5238095238095233E-2</v>
      </c>
      <c r="F355" s="668">
        <v>0</v>
      </c>
      <c r="G355" s="668">
        <v>0</v>
      </c>
      <c r="H355" s="668">
        <v>0</v>
      </c>
      <c r="I355" s="669">
        <v>1.066350710900474E-2</v>
      </c>
      <c r="L355" s="31"/>
      <c r="M355" s="31"/>
      <c r="N355" s="31"/>
      <c r="O355" s="31"/>
      <c r="P355" s="31"/>
      <c r="Q355" s="31"/>
    </row>
    <row r="356" spans="1:17" x14ac:dyDescent="0.25">
      <c r="B356" s="34" t="s">
        <v>20</v>
      </c>
      <c r="C356" s="669">
        <v>0.41928213689482469</v>
      </c>
      <c r="D356" s="669">
        <v>0.40041039671682627</v>
      </c>
      <c r="E356" s="669">
        <v>0.31553287981859407</v>
      </c>
      <c r="F356" s="669">
        <v>0.55415742793791567</v>
      </c>
      <c r="G356" s="669">
        <v>0.36991972961554714</v>
      </c>
      <c r="H356" s="668"/>
      <c r="I356" s="669">
        <v>0.41824644549763035</v>
      </c>
      <c r="L356" s="31"/>
      <c r="M356" s="31"/>
      <c r="N356" s="31"/>
      <c r="O356" s="31"/>
      <c r="P356" s="31"/>
      <c r="Q356" s="31"/>
    </row>
    <row r="357" spans="1:17" x14ac:dyDescent="0.25">
      <c r="B357" s="34" t="s">
        <v>21</v>
      </c>
      <c r="C357" s="669">
        <v>0.12103505843071787</v>
      </c>
      <c r="D357" s="668"/>
      <c r="E357" s="668"/>
      <c r="F357" s="668"/>
      <c r="G357" s="669">
        <v>5.8301647655259831E-2</v>
      </c>
      <c r="H357" s="668"/>
      <c r="I357" s="669">
        <v>3.3175355450236969E-2</v>
      </c>
      <c r="L357" s="31"/>
      <c r="M357" s="31"/>
      <c r="N357" s="31"/>
      <c r="O357" s="31"/>
      <c r="P357" s="31"/>
      <c r="Q357" s="31"/>
    </row>
    <row r="358" spans="1:17" x14ac:dyDescent="0.25">
      <c r="B358" s="34" t="s">
        <v>22</v>
      </c>
      <c r="C358" s="669">
        <v>0.32387312186978295</v>
      </c>
      <c r="D358" s="669">
        <v>0.3962608299133607</v>
      </c>
      <c r="E358" s="669">
        <v>0.24557823129251699</v>
      </c>
      <c r="F358" s="669">
        <v>0.32156319290465629</v>
      </c>
      <c r="G358" s="669">
        <v>0.14440219687367978</v>
      </c>
      <c r="H358" s="668"/>
      <c r="I358" s="669">
        <v>0.28436018957345971</v>
      </c>
      <c r="L358" s="31"/>
      <c r="M358" s="31"/>
      <c r="N358" s="31"/>
      <c r="O358" s="31"/>
      <c r="P358" s="31"/>
      <c r="Q358" s="31"/>
    </row>
    <row r="359" spans="1:17" x14ac:dyDescent="0.25">
      <c r="B359" s="34" t="s">
        <v>23</v>
      </c>
      <c r="C359" s="669">
        <v>2.5459098497495825E-2</v>
      </c>
      <c r="D359" s="668">
        <v>0</v>
      </c>
      <c r="E359" s="669">
        <v>4.7052154195011339E-2</v>
      </c>
      <c r="F359" s="668">
        <v>0</v>
      </c>
      <c r="G359" s="668">
        <v>0</v>
      </c>
      <c r="H359" s="668">
        <v>0</v>
      </c>
      <c r="I359" s="669">
        <v>8.2938388625592423E-3</v>
      </c>
      <c r="L359" s="31"/>
      <c r="M359" s="31"/>
      <c r="N359" s="31"/>
      <c r="O359" s="31"/>
      <c r="P359" s="31"/>
      <c r="Q359" s="31"/>
    </row>
    <row r="360" spans="1:17" x14ac:dyDescent="0.25">
      <c r="B360" s="34" t="s">
        <v>24</v>
      </c>
      <c r="C360" s="669">
        <v>0.10851419031719532</v>
      </c>
      <c r="D360" s="669">
        <v>0.10369357045143637</v>
      </c>
      <c r="E360" s="669">
        <v>0.2961451247165533</v>
      </c>
      <c r="F360" s="669">
        <v>0.12422394678492239</v>
      </c>
      <c r="G360" s="669">
        <v>2.0405576679340939E-2</v>
      </c>
      <c r="H360" s="668"/>
      <c r="I360" s="669">
        <v>0.10545023696682465</v>
      </c>
      <c r="L360" s="31"/>
      <c r="M360" s="31"/>
      <c r="N360" s="31"/>
      <c r="O360" s="31"/>
      <c r="P360" s="31"/>
      <c r="Q360" s="31"/>
    </row>
    <row r="361" spans="1:17" x14ac:dyDescent="0.25">
      <c r="B361" s="34" t="s">
        <v>25</v>
      </c>
      <c r="C361" s="668"/>
      <c r="D361" s="668"/>
      <c r="E361" s="668"/>
      <c r="F361" s="668"/>
      <c r="G361" s="669">
        <v>9.7169412758766373E-3</v>
      </c>
      <c r="H361" s="668"/>
      <c r="I361" s="669">
        <v>2.3696682464454978E-3</v>
      </c>
      <c r="L361" s="31"/>
      <c r="M361" s="31"/>
      <c r="N361" s="31"/>
      <c r="O361" s="31"/>
      <c r="P361" s="31"/>
      <c r="Q361" s="31"/>
    </row>
    <row r="362" spans="1:17" x14ac:dyDescent="0.25">
      <c r="A362" s="30"/>
      <c r="B362" s="35" t="s">
        <v>31</v>
      </c>
      <c r="C362" s="670">
        <v>0.99983305509181974</v>
      </c>
      <c r="D362" s="670">
        <v>1</v>
      </c>
      <c r="E362" s="670">
        <v>0.99954648526077083</v>
      </c>
      <c r="F362" s="670">
        <v>0.9999445676274944</v>
      </c>
      <c r="G362" s="670">
        <v>0.99987325728770604</v>
      </c>
      <c r="H362" s="673">
        <v>0</v>
      </c>
      <c r="I362" s="670">
        <v>1</v>
      </c>
      <c r="J362" s="191"/>
      <c r="L362" s="31"/>
      <c r="M362" s="31"/>
      <c r="N362" s="31"/>
      <c r="O362" s="31"/>
      <c r="P362" s="31"/>
      <c r="Q362" s="31"/>
    </row>
    <row r="363" spans="1:17" x14ac:dyDescent="0.25">
      <c r="A363" s="30"/>
      <c r="B363" s="824" t="s">
        <v>994</v>
      </c>
      <c r="C363" s="824"/>
      <c r="D363" s="824"/>
      <c r="E363" s="824"/>
      <c r="F363" s="824"/>
      <c r="G363" s="824"/>
      <c r="H363" s="824"/>
      <c r="I363" s="824"/>
      <c r="L363" s="31"/>
      <c r="M363" s="31"/>
      <c r="N363" s="31"/>
      <c r="O363" s="31"/>
      <c r="P363" s="31"/>
      <c r="Q363" s="31"/>
    </row>
    <row r="364" spans="1:17" ht="15" customHeight="1" x14ac:dyDescent="0.25">
      <c r="A364" s="615"/>
      <c r="B364" s="809"/>
      <c r="C364" s="809"/>
      <c r="D364" s="809"/>
      <c r="E364" s="809"/>
      <c r="F364" s="809"/>
      <c r="G364" s="809"/>
      <c r="H364" s="809"/>
      <c r="I364" s="809"/>
      <c r="L364" s="31"/>
      <c r="M364" s="31"/>
      <c r="N364" s="31"/>
      <c r="O364" s="31"/>
      <c r="P364" s="31"/>
      <c r="Q364" s="31"/>
    </row>
    <row r="365" spans="1:17" ht="15" customHeight="1" x14ac:dyDescent="0.25">
      <c r="A365" s="30"/>
      <c r="L365" s="31"/>
      <c r="M365" s="31"/>
      <c r="N365" s="31"/>
      <c r="O365" s="31"/>
      <c r="P365" s="31"/>
      <c r="Q365" s="31"/>
    </row>
    <row r="366" spans="1:17" ht="15.75" customHeight="1" x14ac:dyDescent="0.25">
      <c r="A366" s="30" t="s">
        <v>415</v>
      </c>
      <c r="B366" s="30" t="s">
        <v>996</v>
      </c>
      <c r="C366" s="30"/>
      <c r="D366" s="30"/>
      <c r="E366" s="30"/>
      <c r="F366" s="30"/>
      <c r="G366" s="30"/>
      <c r="H366" s="30"/>
      <c r="I366" s="30"/>
      <c r="J366" s="31"/>
      <c r="L366" s="31"/>
      <c r="M366" s="31"/>
      <c r="N366" s="31"/>
      <c r="O366" s="31"/>
      <c r="P366" s="31"/>
      <c r="Q366" s="31"/>
    </row>
    <row r="367" spans="1:17" x14ac:dyDescent="0.25">
      <c r="A367" s="30"/>
      <c r="B367" s="34"/>
      <c r="C367" s="176" t="s">
        <v>224</v>
      </c>
      <c r="D367" s="245" t="s">
        <v>95</v>
      </c>
      <c r="E367" s="245" t="s">
        <v>96</v>
      </c>
      <c r="F367" s="245" t="s">
        <v>97</v>
      </c>
      <c r="G367" s="245" t="s">
        <v>98</v>
      </c>
      <c r="H367" s="244" t="s">
        <v>35</v>
      </c>
      <c r="I367" s="245" t="s">
        <v>36</v>
      </c>
      <c r="J367" s="235"/>
      <c r="L367" s="31"/>
      <c r="M367" s="31"/>
      <c r="N367" s="31"/>
      <c r="O367" s="31"/>
      <c r="P367" s="31"/>
      <c r="Q367" s="31"/>
    </row>
    <row r="368" spans="1:17" x14ac:dyDescent="0.25">
      <c r="A368" s="30"/>
      <c r="B368" s="34" t="s">
        <v>82</v>
      </c>
      <c r="C368" s="34">
        <v>69.142809</v>
      </c>
      <c r="D368" s="34">
        <v>114.546249</v>
      </c>
      <c r="E368" s="34">
        <v>48.876438</v>
      </c>
      <c r="F368" s="34">
        <v>126.309386</v>
      </c>
      <c r="G368" s="34">
        <v>188.36361199999999</v>
      </c>
      <c r="H368" s="34">
        <v>1.597745</v>
      </c>
      <c r="I368" s="34">
        <v>548.83623899999998</v>
      </c>
      <c r="L368" s="31"/>
      <c r="M368" s="31"/>
      <c r="N368" s="31"/>
      <c r="O368" s="31"/>
      <c r="P368" s="31"/>
      <c r="Q368" s="31"/>
    </row>
    <row r="369" spans="1:17" x14ac:dyDescent="0.25">
      <c r="A369" s="30"/>
      <c r="B369" s="34" t="s">
        <v>83</v>
      </c>
      <c r="C369" s="34">
        <v>41.238106000000002</v>
      </c>
      <c r="D369" s="34">
        <v>86.899068</v>
      </c>
      <c r="E369" s="34">
        <v>21.663464000000001</v>
      </c>
      <c r="F369" s="34">
        <v>70.831224000000006</v>
      </c>
      <c r="G369" s="34">
        <v>34.181780000000003</v>
      </c>
      <c r="H369" s="34">
        <v>0</v>
      </c>
      <c r="I369" s="34">
        <v>254.81364200000002</v>
      </c>
      <c r="L369" s="31"/>
      <c r="M369" s="31"/>
      <c r="N369" s="31"/>
      <c r="O369" s="31"/>
      <c r="P369" s="31"/>
      <c r="Q369" s="31"/>
    </row>
    <row r="370" spans="1:17" x14ac:dyDescent="0.25">
      <c r="A370" s="30"/>
      <c r="B370" s="34" t="s">
        <v>84</v>
      </c>
      <c r="C370" s="34">
        <v>14.453556000000001</v>
      </c>
      <c r="D370" s="34">
        <v>0</v>
      </c>
      <c r="E370" s="34">
        <v>0</v>
      </c>
      <c r="F370" s="34">
        <v>0</v>
      </c>
      <c r="G370" s="34">
        <v>13.817102</v>
      </c>
      <c r="H370" s="34">
        <v>0</v>
      </c>
      <c r="I370" s="34">
        <v>28.270658000000001</v>
      </c>
      <c r="L370" s="31"/>
      <c r="M370" s="31"/>
      <c r="N370" s="31"/>
      <c r="O370" s="31"/>
      <c r="P370" s="31"/>
      <c r="Q370" s="31"/>
    </row>
    <row r="371" spans="1:17" x14ac:dyDescent="0.25">
      <c r="A371" s="30"/>
      <c r="B371" s="34" t="s">
        <v>85</v>
      </c>
      <c r="C371" s="34">
        <v>3.052934</v>
      </c>
      <c r="D371" s="34">
        <v>0</v>
      </c>
      <c r="E371" s="34">
        <v>4.1513720000000003</v>
      </c>
      <c r="F371" s="34">
        <v>0.1031</v>
      </c>
      <c r="G371" s="34">
        <v>0</v>
      </c>
      <c r="H371" s="34">
        <v>0</v>
      </c>
      <c r="I371" s="34">
        <v>7.3074060000000012</v>
      </c>
    </row>
    <row r="372" spans="1:17" x14ac:dyDescent="0.25">
      <c r="A372" s="30"/>
      <c r="B372" s="34" t="s">
        <v>86</v>
      </c>
      <c r="C372" s="34">
        <v>13.022207999999999</v>
      </c>
      <c r="D372" s="34">
        <v>22.748424</v>
      </c>
      <c r="E372" s="34">
        <v>26.123638</v>
      </c>
      <c r="F372" s="34">
        <v>23.735696999999998</v>
      </c>
      <c r="G372" s="34">
        <v>4.8311999999999999</v>
      </c>
      <c r="H372" s="34">
        <v>0</v>
      </c>
      <c r="I372" s="34">
        <v>90.461166999999989</v>
      </c>
    </row>
    <row r="373" spans="1:17" x14ac:dyDescent="0.25">
      <c r="A373" s="30"/>
      <c r="B373" s="34" t="s">
        <v>87</v>
      </c>
      <c r="C373" s="34">
        <v>0.09</v>
      </c>
      <c r="D373" s="34">
        <v>3.860903</v>
      </c>
      <c r="E373" s="34">
        <v>0</v>
      </c>
      <c r="F373" s="34">
        <v>4.8548200000000001</v>
      </c>
      <c r="G373" s="34">
        <v>0</v>
      </c>
      <c r="H373" s="34">
        <v>0</v>
      </c>
      <c r="I373" s="34">
        <v>8.8057230000000004</v>
      </c>
    </row>
    <row r="374" spans="1:17" x14ac:dyDescent="0.25">
      <c r="A374" s="30"/>
      <c r="B374" s="35" t="s">
        <v>31</v>
      </c>
      <c r="C374" s="35">
        <v>140.99961300000001</v>
      </c>
      <c r="D374" s="35">
        <v>228.054644</v>
      </c>
      <c r="E374" s="35">
        <v>100.81491199999999</v>
      </c>
      <c r="F374" s="35">
        <v>225.834227</v>
      </c>
      <c r="G374" s="35">
        <v>241.19369399999999</v>
      </c>
      <c r="H374" s="35">
        <v>1.597745</v>
      </c>
      <c r="I374" s="35">
        <v>938.49483499999997</v>
      </c>
      <c r="J374" s="191"/>
    </row>
    <row r="375" spans="1:17" x14ac:dyDescent="0.25">
      <c r="A375" s="30"/>
      <c r="B375" s="824" t="s">
        <v>997</v>
      </c>
      <c r="C375" s="824"/>
      <c r="D375" s="824"/>
      <c r="E375" s="824"/>
      <c r="F375" s="824"/>
      <c r="G375" s="824"/>
      <c r="H375" s="824"/>
      <c r="I375" s="824"/>
      <c r="J375" s="37"/>
    </row>
    <row r="376" spans="1:17" ht="15" customHeight="1" x14ac:dyDescent="0.25">
      <c r="A376" s="615"/>
      <c r="B376" s="809"/>
      <c r="C376" s="809"/>
      <c r="D376" s="809"/>
      <c r="E376" s="809"/>
      <c r="F376" s="809"/>
      <c r="G376" s="809"/>
      <c r="H376" s="809"/>
      <c r="I376" s="809"/>
      <c r="J376" s="37"/>
    </row>
    <row r="377" spans="1:17" ht="15" customHeight="1" x14ac:dyDescent="0.25">
      <c r="A377" s="615"/>
      <c r="C377" s="31"/>
      <c r="D377" s="31"/>
      <c r="E377" s="31"/>
      <c r="F377" s="31"/>
      <c r="G377" s="31"/>
      <c r="I377" s="31"/>
      <c r="J377" s="37"/>
    </row>
    <row r="378" spans="1:17" ht="15.75" customHeight="1" x14ac:dyDescent="0.25">
      <c r="A378" s="30" t="s">
        <v>416</v>
      </c>
      <c r="B378" s="30" t="s">
        <v>998</v>
      </c>
      <c r="C378" s="30"/>
      <c r="D378" s="30"/>
      <c r="E378" s="30"/>
      <c r="F378" s="30"/>
      <c r="G378" s="30"/>
      <c r="H378" s="30"/>
      <c r="I378" s="30"/>
      <c r="J378" s="37"/>
    </row>
    <row r="379" spans="1:17" x14ac:dyDescent="0.25">
      <c r="A379" s="30" t="s">
        <v>58</v>
      </c>
      <c r="B379" s="34"/>
      <c r="C379" s="176" t="s">
        <v>224</v>
      </c>
      <c r="D379" s="245" t="s">
        <v>95</v>
      </c>
      <c r="E379" s="245" t="s">
        <v>96</v>
      </c>
      <c r="F379" s="245" t="s">
        <v>97</v>
      </c>
      <c r="G379" s="245" t="s">
        <v>98</v>
      </c>
      <c r="H379" s="244" t="s">
        <v>35</v>
      </c>
      <c r="I379" s="245" t="s">
        <v>36</v>
      </c>
      <c r="J379" s="42"/>
    </row>
    <row r="380" spans="1:17" x14ac:dyDescent="0.25">
      <c r="A380" s="30"/>
      <c r="B380" s="34" t="s">
        <v>82</v>
      </c>
      <c r="C380" s="336">
        <v>0.49037587784017533</v>
      </c>
      <c r="D380" s="336">
        <v>0.50227545026445508</v>
      </c>
      <c r="E380" s="336">
        <v>0.48481357599161523</v>
      </c>
      <c r="F380" s="336">
        <v>0.5593013409787525</v>
      </c>
      <c r="G380" s="336">
        <v>0.78096408275085327</v>
      </c>
      <c r="H380" s="336">
        <v>1</v>
      </c>
      <c r="I380" s="336">
        <v>0.58480475174911328</v>
      </c>
    </row>
    <row r="381" spans="1:17" x14ac:dyDescent="0.25">
      <c r="A381" s="30"/>
      <c r="B381" s="34" t="s">
        <v>83</v>
      </c>
      <c r="C381" s="336">
        <v>0.29246963961525196</v>
      </c>
      <c r="D381" s="336">
        <v>0.38104493938742157</v>
      </c>
      <c r="E381" s="336">
        <v>0.21488352834152158</v>
      </c>
      <c r="F381" s="336">
        <v>0.31364255516503264</v>
      </c>
      <c r="G381" s="336">
        <v>0.14171921095084686</v>
      </c>
      <c r="H381" s="336">
        <v>0</v>
      </c>
      <c r="I381" s="336">
        <v>0.27151310001615514</v>
      </c>
    </row>
    <row r="382" spans="1:17" x14ac:dyDescent="0.25">
      <c r="A382" s="30"/>
      <c r="B382" s="34" t="s">
        <v>84</v>
      </c>
      <c r="C382" s="336">
        <v>0.10250777071281748</v>
      </c>
      <c r="D382" s="336">
        <v>0</v>
      </c>
      <c r="E382" s="336">
        <v>0</v>
      </c>
      <c r="F382" s="336">
        <v>0</v>
      </c>
      <c r="G382" s="336">
        <v>5.7286331872341577E-2</v>
      </c>
      <c r="H382" s="336">
        <v>0</v>
      </c>
      <c r="I382" s="336">
        <v>3.0123402863479799E-2</v>
      </c>
    </row>
    <row r="383" spans="1:17" x14ac:dyDescent="0.25">
      <c r="A383" s="30"/>
      <c r="B383" s="34" t="s">
        <v>85</v>
      </c>
      <c r="C383" s="336">
        <v>2.165207361242899E-2</v>
      </c>
      <c r="D383" s="336">
        <v>0</v>
      </c>
      <c r="E383" s="336">
        <v>4.1178154279398672E-2</v>
      </c>
      <c r="F383" s="336">
        <v>4.5652955873690484E-4</v>
      </c>
      <c r="G383" s="336">
        <v>0</v>
      </c>
      <c r="H383" s="336">
        <v>0</v>
      </c>
      <c r="I383" s="336">
        <v>7.7863039065100463E-3</v>
      </c>
    </row>
    <row r="384" spans="1:17" x14ac:dyDescent="0.25">
      <c r="A384" s="30"/>
      <c r="B384" s="34" t="s">
        <v>86</v>
      </c>
      <c r="C384" s="336">
        <v>9.2356338595056986E-2</v>
      </c>
      <c r="D384" s="336">
        <v>9.9749882751784702E-2</v>
      </c>
      <c r="E384" s="336">
        <v>0.25912474138746461</v>
      </c>
      <c r="F384" s="336">
        <v>0.10510230143281159</v>
      </c>
      <c r="G384" s="336">
        <v>2.0030374425958251E-2</v>
      </c>
      <c r="H384" s="336">
        <v>0</v>
      </c>
      <c r="I384" s="336">
        <v>9.6389626907216808E-2</v>
      </c>
    </row>
    <row r="385" spans="1:12" x14ac:dyDescent="0.25">
      <c r="A385" s="30"/>
      <c r="B385" s="34" t="s">
        <v>87</v>
      </c>
      <c r="C385" s="336">
        <v>6.3829962426918143E-4</v>
      </c>
      <c r="D385" s="336">
        <v>1.692972759633871E-2</v>
      </c>
      <c r="E385" s="336">
        <v>0</v>
      </c>
      <c r="F385" s="336">
        <v>2.1497272864666347E-2</v>
      </c>
      <c r="G385" s="336">
        <v>0</v>
      </c>
      <c r="H385" s="336">
        <v>0</v>
      </c>
      <c r="I385" s="336">
        <v>9.3828145575249756E-3</v>
      </c>
    </row>
    <row r="386" spans="1:12" x14ac:dyDescent="0.25">
      <c r="A386" s="30"/>
      <c r="B386" s="35" t="s">
        <v>31</v>
      </c>
      <c r="C386" s="345">
        <v>0.99999999999999989</v>
      </c>
      <c r="D386" s="345">
        <v>1</v>
      </c>
      <c r="E386" s="345">
        <v>1</v>
      </c>
      <c r="F386" s="345">
        <v>1</v>
      </c>
      <c r="G386" s="345">
        <v>0.99999999999999989</v>
      </c>
      <c r="H386" s="345">
        <v>1</v>
      </c>
      <c r="I386" s="345">
        <v>1</v>
      </c>
      <c r="J386" s="191"/>
    </row>
    <row r="387" spans="1:12" x14ac:dyDescent="0.25">
      <c r="A387" s="30"/>
      <c r="B387" s="824" t="s">
        <v>999</v>
      </c>
      <c r="C387" s="824"/>
      <c r="D387" s="824"/>
      <c r="E387" s="824"/>
      <c r="F387" s="824"/>
      <c r="G387" s="824"/>
      <c r="H387" s="824"/>
      <c r="I387" s="824"/>
    </row>
    <row r="388" spans="1:12" ht="15" customHeight="1" x14ac:dyDescent="0.25">
      <c r="A388" s="615"/>
      <c r="B388" s="809"/>
      <c r="C388" s="809"/>
      <c r="D388" s="809"/>
      <c r="E388" s="809"/>
      <c r="F388" s="809"/>
      <c r="G388" s="809"/>
      <c r="H388" s="809"/>
      <c r="I388" s="809"/>
    </row>
    <row r="389" spans="1:12" ht="15" customHeight="1" x14ac:dyDescent="0.25">
      <c r="A389" s="30"/>
      <c r="D389" s="32"/>
      <c r="E389" s="32"/>
      <c r="F389" s="32"/>
      <c r="G389" s="32"/>
      <c r="H389" s="32"/>
      <c r="I389" s="32"/>
      <c r="J389" s="32"/>
      <c r="K389" s="32"/>
      <c r="L389" s="32"/>
    </row>
    <row r="390" spans="1:12" ht="15.75" customHeight="1" x14ac:dyDescent="0.25">
      <c r="A390" s="30" t="s">
        <v>1003</v>
      </c>
      <c r="B390" s="30" t="s">
        <v>1000</v>
      </c>
      <c r="C390" s="30"/>
      <c r="D390" s="32"/>
      <c r="E390" s="32"/>
      <c r="F390" s="32"/>
      <c r="G390" s="32"/>
      <c r="H390" s="32"/>
      <c r="I390" s="32"/>
      <c r="J390" s="32"/>
      <c r="K390" s="32"/>
      <c r="L390" s="32"/>
    </row>
    <row r="391" spans="1:12" x14ac:dyDescent="0.25">
      <c r="A391" s="30"/>
      <c r="B391" s="34" t="s">
        <v>88</v>
      </c>
      <c r="C391" s="40"/>
      <c r="D391" s="176" t="s">
        <v>224</v>
      </c>
      <c r="E391" s="245" t="s">
        <v>95</v>
      </c>
      <c r="F391" s="245" t="s">
        <v>96</v>
      </c>
      <c r="G391" s="245" t="s">
        <v>97</v>
      </c>
      <c r="H391" s="245" t="s">
        <v>98</v>
      </c>
      <c r="I391" s="244" t="s">
        <v>35</v>
      </c>
      <c r="J391" s="245" t="s">
        <v>36</v>
      </c>
      <c r="K391" s="32"/>
      <c r="L391" s="32"/>
    </row>
    <row r="392" spans="1:12" x14ac:dyDescent="0.25">
      <c r="A392" s="30"/>
      <c r="B392" s="34" t="s">
        <v>89</v>
      </c>
      <c r="C392" s="34" t="s">
        <v>5</v>
      </c>
      <c r="D392" s="34">
        <v>19.818873</v>
      </c>
      <c r="E392" s="34">
        <v>29.725856</v>
      </c>
      <c r="F392" s="34">
        <v>31</v>
      </c>
      <c r="G392" s="34">
        <v>34.783346999999999</v>
      </c>
      <c r="H392" s="34">
        <v>43.318579999999997</v>
      </c>
      <c r="I392" s="34">
        <v>0</v>
      </c>
      <c r="J392" s="34">
        <v>159</v>
      </c>
      <c r="K392" s="32"/>
      <c r="L392" s="32"/>
    </row>
    <row r="393" spans="1:12" x14ac:dyDescent="0.25">
      <c r="A393" s="30"/>
      <c r="B393" s="34"/>
      <c r="C393" s="34" t="s">
        <v>6</v>
      </c>
      <c r="D393" s="34">
        <v>4.9000000000000004</v>
      </c>
      <c r="E393" s="34">
        <v>5.4</v>
      </c>
      <c r="F393" s="34">
        <v>6.8</v>
      </c>
      <c r="G393" s="34">
        <v>5.6</v>
      </c>
      <c r="H393" s="34">
        <v>6</v>
      </c>
      <c r="I393" s="34">
        <v>0</v>
      </c>
      <c r="J393" s="34">
        <v>28.7</v>
      </c>
      <c r="K393" s="32"/>
      <c r="L393" s="32"/>
    </row>
    <row r="394" spans="1:12" x14ac:dyDescent="0.25">
      <c r="A394" s="30"/>
      <c r="B394" s="34" t="s">
        <v>15</v>
      </c>
      <c r="C394" s="34" t="s">
        <v>5</v>
      </c>
      <c r="D394" s="34">
        <v>398.07230399999997</v>
      </c>
      <c r="E394" s="34">
        <v>1026</v>
      </c>
      <c r="F394" s="34">
        <v>412</v>
      </c>
      <c r="G394" s="34">
        <v>516</v>
      </c>
      <c r="H394" s="34">
        <v>823.21393699999999</v>
      </c>
      <c r="I394" s="34">
        <v>41.886237000000001</v>
      </c>
      <c r="J394" s="34">
        <v>3218</v>
      </c>
      <c r="K394" s="32"/>
      <c r="L394" s="32"/>
    </row>
    <row r="395" spans="1:12" x14ac:dyDescent="0.25">
      <c r="A395" s="30"/>
      <c r="B395" s="34"/>
      <c r="C395" s="34" t="s">
        <v>6</v>
      </c>
      <c r="D395" s="34">
        <v>55.731534000000003</v>
      </c>
      <c r="E395" s="34">
        <v>68.486858999999995</v>
      </c>
      <c r="F395" s="34">
        <v>44.2</v>
      </c>
      <c r="G395" s="34">
        <v>63.149008000000002</v>
      </c>
      <c r="H395" s="34">
        <v>74.198832999999993</v>
      </c>
      <c r="I395" s="34">
        <v>0</v>
      </c>
      <c r="J395" s="34">
        <v>306</v>
      </c>
      <c r="K395" s="32"/>
      <c r="L395" s="32"/>
    </row>
    <row r="396" spans="1:12" x14ac:dyDescent="0.25">
      <c r="A396" s="30"/>
      <c r="B396" s="34" t="s">
        <v>16</v>
      </c>
      <c r="C396" s="34" t="s">
        <v>5</v>
      </c>
      <c r="D396" s="34">
        <v>638</v>
      </c>
      <c r="E396" s="34">
        <v>1046.4427599999999</v>
      </c>
      <c r="F396" s="34">
        <v>468</v>
      </c>
      <c r="G396" s="34">
        <v>541.52121999999997</v>
      </c>
      <c r="H396" s="34">
        <v>893.18888000000004</v>
      </c>
      <c r="I396" s="34">
        <v>32.307191000000003</v>
      </c>
      <c r="J396" s="34">
        <v>3620</v>
      </c>
      <c r="K396" s="32"/>
      <c r="L396" s="32"/>
    </row>
    <row r="397" spans="1:12" x14ac:dyDescent="0.25">
      <c r="A397" s="30"/>
      <c r="B397" s="34"/>
      <c r="C397" s="34" t="s">
        <v>6</v>
      </c>
      <c r="D397" s="34">
        <v>52.737461000000003</v>
      </c>
      <c r="E397" s="34">
        <v>90.718436999999994</v>
      </c>
      <c r="F397" s="34">
        <v>36.532778999999998</v>
      </c>
      <c r="G397" s="34">
        <v>66.7</v>
      </c>
      <c r="H397" s="34">
        <v>104.156003</v>
      </c>
      <c r="I397" s="34">
        <v>0</v>
      </c>
      <c r="J397" s="34">
        <v>351</v>
      </c>
      <c r="K397" s="32"/>
      <c r="L397" s="32"/>
    </row>
    <row r="398" spans="1:12" x14ac:dyDescent="0.25">
      <c r="A398" s="30"/>
      <c r="B398" s="34" t="s">
        <v>17</v>
      </c>
      <c r="C398" s="34" t="s">
        <v>5</v>
      </c>
      <c r="D398" s="34">
        <v>332.472669</v>
      </c>
      <c r="E398" s="34">
        <v>479.02165600000001</v>
      </c>
      <c r="F398" s="34">
        <v>145.698835</v>
      </c>
      <c r="G398" s="34">
        <v>422</v>
      </c>
      <c r="H398" s="34">
        <v>541.514186</v>
      </c>
      <c r="I398" s="34">
        <v>36.607312999999998</v>
      </c>
      <c r="J398" s="34">
        <v>1958</v>
      </c>
      <c r="K398" s="32"/>
      <c r="L398" s="32"/>
    </row>
    <row r="399" spans="1:12" x14ac:dyDescent="0.25">
      <c r="A399" s="30"/>
      <c r="B399" s="34"/>
      <c r="C399" s="34" t="s">
        <v>6</v>
      </c>
      <c r="D399" s="34">
        <v>14.526405</v>
      </c>
      <c r="E399" s="34">
        <v>38.392051000000002</v>
      </c>
      <c r="F399" s="34">
        <v>6.3671540000000002</v>
      </c>
      <c r="G399" s="34">
        <v>69.111431999999994</v>
      </c>
      <c r="H399" s="34">
        <v>42.350436000000002</v>
      </c>
      <c r="I399" s="34">
        <v>1.597745</v>
      </c>
      <c r="J399" s="34">
        <v>172.345223</v>
      </c>
      <c r="K399" s="32"/>
      <c r="L399" s="32"/>
    </row>
    <row r="400" spans="1:12" x14ac:dyDescent="0.25">
      <c r="A400" s="30"/>
      <c r="B400" s="34" t="s">
        <v>90</v>
      </c>
      <c r="C400" s="34" t="s">
        <v>5</v>
      </c>
      <c r="D400" s="34">
        <v>150.50264236000001</v>
      </c>
      <c r="E400" s="34">
        <v>207</v>
      </c>
      <c r="F400" s="34">
        <v>50.150481999999997</v>
      </c>
      <c r="G400" s="34">
        <v>154.901544</v>
      </c>
      <c r="H400" s="34">
        <v>131.93062900000001</v>
      </c>
      <c r="I400" s="34">
        <v>0</v>
      </c>
      <c r="J400" s="34">
        <v>694</v>
      </c>
      <c r="K400" s="32"/>
      <c r="L400" s="32"/>
    </row>
    <row r="401" spans="1:13" x14ac:dyDescent="0.25">
      <c r="A401" s="30"/>
      <c r="B401" s="34"/>
      <c r="C401" s="34" t="s">
        <v>6</v>
      </c>
      <c r="D401" s="34">
        <v>13.115459</v>
      </c>
      <c r="E401" s="34">
        <v>25.043264000000001</v>
      </c>
      <c r="F401" s="34">
        <v>6.8824079999999999</v>
      </c>
      <c r="G401" s="34">
        <v>21.242623999999999</v>
      </c>
      <c r="H401" s="34">
        <v>14.418676</v>
      </c>
      <c r="I401" s="34">
        <v>0</v>
      </c>
      <c r="J401" s="34">
        <v>80.702431000000004</v>
      </c>
      <c r="K401" s="32"/>
      <c r="L401" s="32"/>
    </row>
    <row r="402" spans="1:13" x14ac:dyDescent="0.25">
      <c r="A402" s="30"/>
      <c r="B402" s="35" t="s">
        <v>92</v>
      </c>
      <c r="C402" s="34"/>
      <c r="D402" s="35">
        <v>1535.0229303599999</v>
      </c>
      <c r="E402" s="35">
        <v>2786.360463</v>
      </c>
      <c r="F402" s="35">
        <v>1108.6035179999999</v>
      </c>
      <c r="G402" s="35">
        <v>1668.598021</v>
      </c>
      <c r="H402" s="35">
        <v>2433.1662120000001</v>
      </c>
      <c r="I402" s="35">
        <v>110.80074100000002</v>
      </c>
      <c r="J402" s="35">
        <v>9649</v>
      </c>
      <c r="K402" s="191"/>
      <c r="L402" s="32"/>
    </row>
    <row r="403" spans="1:13" x14ac:dyDescent="0.25">
      <c r="A403" s="30"/>
      <c r="B403" s="35" t="s">
        <v>93</v>
      </c>
      <c r="C403" s="34"/>
      <c r="D403" s="35">
        <v>140.99961300000001</v>
      </c>
      <c r="E403" s="35">
        <v>228.054644</v>
      </c>
      <c r="F403" s="35">
        <v>100.81491199999999</v>
      </c>
      <c r="G403" s="35">
        <v>225.112156</v>
      </c>
      <c r="H403" s="35">
        <v>241.19369399999999</v>
      </c>
      <c r="I403" s="35">
        <v>1.597745</v>
      </c>
      <c r="J403" s="35">
        <v>937.77276400000005</v>
      </c>
      <c r="K403" s="191"/>
      <c r="L403" s="32"/>
    </row>
    <row r="404" spans="1:13" x14ac:dyDescent="0.25">
      <c r="A404" s="615"/>
      <c r="B404" s="825" t="s">
        <v>1001</v>
      </c>
      <c r="C404" s="825"/>
      <c r="D404" s="825"/>
      <c r="E404" s="825"/>
      <c r="F404" s="825"/>
      <c r="G404" s="825"/>
      <c r="H404" s="825"/>
      <c r="I404" s="825"/>
      <c r="J404" s="825"/>
      <c r="K404" s="32"/>
      <c r="L404" s="32"/>
    </row>
    <row r="405" spans="1:13" ht="15" customHeight="1" x14ac:dyDescent="0.25">
      <c r="A405" s="615"/>
      <c r="B405" s="809"/>
      <c r="C405" s="809"/>
      <c r="D405" s="809"/>
      <c r="E405" s="809"/>
      <c r="F405" s="809"/>
      <c r="G405" s="809"/>
      <c r="H405" s="809"/>
      <c r="I405" s="809"/>
      <c r="J405" s="32"/>
      <c r="K405" s="237"/>
      <c r="M405" s="238"/>
    </row>
    <row r="406" spans="1:13" ht="15" customHeight="1" x14ac:dyDescent="0.25">
      <c r="A406" s="30"/>
      <c r="D406" s="32"/>
      <c r="E406" s="32"/>
      <c r="F406" s="32"/>
      <c r="G406" s="32"/>
      <c r="H406" s="32"/>
      <c r="I406" s="32"/>
      <c r="J406" s="32"/>
    </row>
    <row r="407" spans="1:13" ht="15.75" customHeight="1" x14ac:dyDescent="0.25">
      <c r="A407" s="30" t="s">
        <v>1005</v>
      </c>
      <c r="B407" s="30" t="s">
        <v>1002</v>
      </c>
      <c r="C407" s="30"/>
      <c r="D407" s="32"/>
      <c r="E407" s="32"/>
      <c r="F407" s="32"/>
      <c r="G407" s="32"/>
      <c r="H407" s="32"/>
      <c r="I407" s="32"/>
      <c r="J407" s="32"/>
      <c r="K407" s="31"/>
    </row>
    <row r="408" spans="1:13" x14ac:dyDescent="0.25">
      <c r="A408" s="30"/>
      <c r="B408" s="34" t="s">
        <v>88</v>
      </c>
      <c r="C408" s="40"/>
      <c r="D408" s="176" t="s">
        <v>224</v>
      </c>
      <c r="E408" s="245" t="s">
        <v>95</v>
      </c>
      <c r="F408" s="245" t="s">
        <v>96</v>
      </c>
      <c r="G408" s="245" t="s">
        <v>97</v>
      </c>
      <c r="H408" s="245" t="s">
        <v>98</v>
      </c>
      <c r="I408" s="244" t="s">
        <v>35</v>
      </c>
      <c r="J408" s="245" t="s">
        <v>36</v>
      </c>
      <c r="K408" s="31"/>
    </row>
    <row r="409" spans="1:13" x14ac:dyDescent="0.25">
      <c r="A409" s="30"/>
      <c r="B409" s="34" t="s">
        <v>89</v>
      </c>
      <c r="C409" s="34" t="s">
        <v>3</v>
      </c>
      <c r="D409" s="34">
        <v>9</v>
      </c>
      <c r="E409" s="34">
        <v>16</v>
      </c>
      <c r="F409" s="34">
        <v>15</v>
      </c>
      <c r="G409" s="34">
        <v>15</v>
      </c>
      <c r="H409" s="34">
        <v>21</v>
      </c>
      <c r="I409" s="34">
        <v>0</v>
      </c>
      <c r="J409" s="34">
        <v>76</v>
      </c>
      <c r="K409" s="32"/>
      <c r="L409" s="32"/>
    </row>
    <row r="410" spans="1:13" x14ac:dyDescent="0.25">
      <c r="A410" s="30"/>
      <c r="B410" s="34"/>
      <c r="C410" s="34" t="s">
        <v>94</v>
      </c>
      <c r="D410" s="34">
        <v>2</v>
      </c>
      <c r="E410" s="34">
        <v>4</v>
      </c>
      <c r="F410" s="34">
        <v>3</v>
      </c>
      <c r="G410" s="34">
        <v>3</v>
      </c>
      <c r="H410" s="34">
        <v>4</v>
      </c>
      <c r="I410" s="34">
        <v>0</v>
      </c>
      <c r="J410" s="34">
        <v>16</v>
      </c>
      <c r="K410" s="32"/>
      <c r="L410" s="32"/>
    </row>
    <row r="411" spans="1:13" x14ac:dyDescent="0.25">
      <c r="A411" s="30"/>
      <c r="B411" s="34" t="s">
        <v>15</v>
      </c>
      <c r="C411" s="34" t="s">
        <v>3</v>
      </c>
      <c r="D411" s="34">
        <v>135</v>
      </c>
      <c r="E411" s="34">
        <v>252</v>
      </c>
      <c r="F411" s="34">
        <v>148</v>
      </c>
      <c r="G411" s="34">
        <v>199</v>
      </c>
      <c r="H411" s="34">
        <v>240</v>
      </c>
      <c r="I411" s="34">
        <v>12</v>
      </c>
      <c r="J411" s="34">
        <v>986</v>
      </c>
      <c r="K411" s="32"/>
      <c r="L411" s="32"/>
    </row>
    <row r="412" spans="1:13" x14ac:dyDescent="0.25">
      <c r="A412" s="30"/>
      <c r="B412" s="34"/>
      <c r="C412" s="34" t="s">
        <v>94</v>
      </c>
      <c r="D412" s="34">
        <v>22</v>
      </c>
      <c r="E412" s="34">
        <v>19</v>
      </c>
      <c r="F412" s="34">
        <v>21</v>
      </c>
      <c r="G412" s="34">
        <v>30</v>
      </c>
      <c r="H412" s="34">
        <v>28</v>
      </c>
      <c r="I412" s="34">
        <v>0</v>
      </c>
      <c r="J412" s="34">
        <v>120</v>
      </c>
      <c r="K412" s="32"/>
      <c r="L412" s="32"/>
    </row>
    <row r="413" spans="1:13" x14ac:dyDescent="0.25">
      <c r="A413" s="30"/>
      <c r="B413" s="34" t="s">
        <v>16</v>
      </c>
      <c r="C413" s="34" t="s">
        <v>3</v>
      </c>
      <c r="D413" s="34">
        <v>147</v>
      </c>
      <c r="E413" s="34">
        <v>224</v>
      </c>
      <c r="F413" s="34">
        <v>108</v>
      </c>
      <c r="G413" s="34">
        <v>228</v>
      </c>
      <c r="H413" s="34">
        <v>185</v>
      </c>
      <c r="I413" s="34">
        <v>8</v>
      </c>
      <c r="J413" s="34">
        <v>900</v>
      </c>
      <c r="K413" s="32"/>
      <c r="L413" s="32"/>
    </row>
    <row r="414" spans="1:13" x14ac:dyDescent="0.25">
      <c r="A414" s="30"/>
      <c r="B414" s="34"/>
      <c r="C414" s="34" t="s">
        <v>94</v>
      </c>
      <c r="D414" s="34">
        <v>20</v>
      </c>
      <c r="E414" s="34">
        <v>28</v>
      </c>
      <c r="F414" s="34">
        <v>12</v>
      </c>
      <c r="G414" s="34">
        <v>46</v>
      </c>
      <c r="H414" s="34">
        <v>23</v>
      </c>
      <c r="I414" s="34">
        <v>0</v>
      </c>
      <c r="J414" s="34">
        <v>129</v>
      </c>
      <c r="K414" s="32"/>
      <c r="L414" s="32"/>
    </row>
    <row r="415" spans="1:13" x14ac:dyDescent="0.25">
      <c r="A415" s="30"/>
      <c r="B415" s="34" t="s">
        <v>17</v>
      </c>
      <c r="C415" s="34" t="s">
        <v>3</v>
      </c>
      <c r="D415" s="34">
        <v>75</v>
      </c>
      <c r="E415" s="34">
        <v>112</v>
      </c>
      <c r="F415" s="34">
        <v>32</v>
      </c>
      <c r="G415" s="34">
        <v>202</v>
      </c>
      <c r="H415" s="34">
        <v>110</v>
      </c>
      <c r="I415" s="34">
        <v>8</v>
      </c>
      <c r="J415" s="34">
        <v>539</v>
      </c>
      <c r="K415" s="32"/>
      <c r="L415" s="32"/>
    </row>
    <row r="416" spans="1:13" x14ac:dyDescent="0.25">
      <c r="A416" s="30"/>
      <c r="B416" s="34"/>
      <c r="C416" s="34" t="s">
        <v>94</v>
      </c>
      <c r="D416" s="34">
        <v>13</v>
      </c>
      <c r="E416" s="34">
        <v>14</v>
      </c>
      <c r="F416" s="34">
        <v>4</v>
      </c>
      <c r="G416" s="34">
        <v>47</v>
      </c>
      <c r="H416" s="34">
        <v>8</v>
      </c>
      <c r="I416" s="34">
        <v>1</v>
      </c>
      <c r="J416" s="34">
        <v>87</v>
      </c>
      <c r="K416" s="32"/>
      <c r="L416" s="32"/>
    </row>
    <row r="417" spans="1:18" x14ac:dyDescent="0.25">
      <c r="A417" s="30"/>
      <c r="B417" s="34" t="s">
        <v>90</v>
      </c>
      <c r="C417" s="34" t="s">
        <v>3</v>
      </c>
      <c r="D417" s="34">
        <v>35</v>
      </c>
      <c r="E417" s="34">
        <v>56</v>
      </c>
      <c r="F417" s="34">
        <v>12</v>
      </c>
      <c r="G417" s="34">
        <v>72</v>
      </c>
      <c r="H417" s="34">
        <v>27</v>
      </c>
      <c r="I417" s="34">
        <v>0</v>
      </c>
      <c r="J417" s="34">
        <v>202</v>
      </c>
      <c r="K417" s="32"/>
      <c r="L417" s="32"/>
    </row>
    <row r="418" spans="1:18" x14ac:dyDescent="0.25">
      <c r="A418" s="30"/>
      <c r="B418" s="34"/>
      <c r="C418" s="34" t="s">
        <v>94</v>
      </c>
      <c r="D418" s="34">
        <v>9</v>
      </c>
      <c r="E418" s="34">
        <v>7</v>
      </c>
      <c r="F418" s="34">
        <v>2</v>
      </c>
      <c r="G418" s="34">
        <v>13</v>
      </c>
      <c r="H418" s="34">
        <v>3</v>
      </c>
      <c r="I418" s="34">
        <v>0</v>
      </c>
      <c r="J418" s="34">
        <v>34</v>
      </c>
      <c r="K418" s="32"/>
      <c r="L418" s="32"/>
    </row>
    <row r="419" spans="1:18" s="236" customFormat="1" ht="30" customHeight="1" x14ac:dyDescent="0.25">
      <c r="A419" s="661"/>
      <c r="B419" s="674" t="s">
        <v>91</v>
      </c>
      <c r="C419" s="663"/>
      <c r="D419" s="674">
        <v>401</v>
      </c>
      <c r="E419" s="674">
        <v>659</v>
      </c>
      <c r="F419" s="674">
        <v>316</v>
      </c>
      <c r="G419" s="674">
        <v>716</v>
      </c>
      <c r="H419" s="674">
        <v>583</v>
      </c>
      <c r="I419" s="674">
        <v>28</v>
      </c>
      <c r="J419" s="674">
        <v>2703</v>
      </c>
      <c r="K419" s="675"/>
      <c r="L419" s="676"/>
    </row>
    <row r="420" spans="1:18" s="236" customFormat="1" ht="30" customHeight="1" x14ac:dyDescent="0.25">
      <c r="A420" s="661"/>
      <c r="B420" s="674" t="s">
        <v>299</v>
      </c>
      <c r="C420" s="663"/>
      <c r="D420" s="674">
        <v>66</v>
      </c>
      <c r="E420" s="674">
        <v>72</v>
      </c>
      <c r="F420" s="674">
        <v>42</v>
      </c>
      <c r="G420" s="674">
        <v>139</v>
      </c>
      <c r="H420" s="674">
        <v>66</v>
      </c>
      <c r="I420" s="674">
        <v>1</v>
      </c>
      <c r="J420" s="674">
        <v>386</v>
      </c>
      <c r="K420" s="675"/>
      <c r="L420" s="676"/>
    </row>
    <row r="421" spans="1:18" x14ac:dyDescent="0.25">
      <c r="A421" s="615"/>
      <c r="B421" s="825" t="s">
        <v>1001</v>
      </c>
      <c r="C421" s="825"/>
      <c r="D421" s="825"/>
      <c r="E421" s="825"/>
      <c r="F421" s="825"/>
      <c r="G421" s="825"/>
      <c r="H421" s="825"/>
      <c r="I421" s="825"/>
      <c r="J421" s="825"/>
      <c r="K421" s="32"/>
      <c r="L421" s="32"/>
    </row>
    <row r="422" spans="1:18" ht="15" customHeight="1" x14ac:dyDescent="0.25">
      <c r="A422" s="615"/>
      <c r="B422" s="809"/>
      <c r="C422" s="809"/>
      <c r="D422" s="809"/>
      <c r="E422" s="809"/>
      <c r="F422" s="809"/>
      <c r="G422" s="809"/>
      <c r="H422" s="809"/>
      <c r="I422" s="809"/>
      <c r="J422" s="32"/>
      <c r="K422" s="32"/>
      <c r="L422" s="32"/>
    </row>
    <row r="423" spans="1:18" ht="15" customHeight="1" x14ac:dyDescent="0.25">
      <c r="A423" s="30"/>
      <c r="D423" s="32"/>
      <c r="E423" s="32"/>
      <c r="F423" s="32"/>
      <c r="G423" s="32"/>
      <c r="H423" s="32"/>
      <c r="I423" s="32"/>
      <c r="J423" s="32"/>
      <c r="K423" s="237"/>
    </row>
    <row r="424" spans="1:18" ht="15.75" customHeight="1" x14ac:dyDescent="0.25">
      <c r="A424" s="30" t="s">
        <v>1007</v>
      </c>
      <c r="B424" s="30" t="s">
        <v>1004</v>
      </c>
      <c r="C424" s="30"/>
      <c r="D424" s="32"/>
      <c r="E424" s="32"/>
      <c r="F424" s="32"/>
      <c r="G424" s="32"/>
      <c r="H424" s="32"/>
      <c r="I424" s="32"/>
      <c r="J424" s="32"/>
      <c r="K424" s="237"/>
    </row>
    <row r="425" spans="1:18" x14ac:dyDescent="0.25">
      <c r="A425" s="30"/>
      <c r="B425" s="34" t="s">
        <v>88</v>
      </c>
      <c r="C425" s="40"/>
      <c r="D425" s="176" t="s">
        <v>224</v>
      </c>
      <c r="E425" s="245" t="s">
        <v>95</v>
      </c>
      <c r="F425" s="245" t="s">
        <v>96</v>
      </c>
      <c r="G425" s="245" t="s">
        <v>97</v>
      </c>
      <c r="H425" s="245" t="s">
        <v>98</v>
      </c>
      <c r="I425" s="244" t="s">
        <v>35</v>
      </c>
      <c r="J425" s="245" t="s">
        <v>36</v>
      </c>
      <c r="K425" s="237"/>
    </row>
    <row r="426" spans="1:18" s="680" customFormat="1" ht="30" customHeight="1" x14ac:dyDescent="0.25">
      <c r="A426" s="677"/>
      <c r="B426" s="662" t="s">
        <v>89</v>
      </c>
      <c r="C426" s="662" t="s">
        <v>329</v>
      </c>
      <c r="D426" s="693">
        <v>0.22222222222222221</v>
      </c>
      <c r="E426" s="693">
        <v>0.25</v>
      </c>
      <c r="F426" s="693">
        <v>0.2</v>
      </c>
      <c r="G426" s="693">
        <v>0.2</v>
      </c>
      <c r="H426" s="693">
        <v>0.19047619047619047</v>
      </c>
      <c r="I426" s="693"/>
      <c r="J426" s="693">
        <v>0.21052631578947367</v>
      </c>
      <c r="K426" s="678"/>
      <c r="L426" s="679"/>
      <c r="M426" s="679"/>
      <c r="N426" s="679"/>
      <c r="O426" s="679"/>
      <c r="P426" s="679"/>
      <c r="Q426" s="679"/>
      <c r="R426" s="678"/>
    </row>
    <row r="427" spans="1:18" s="680" customFormat="1" ht="30" customHeight="1" x14ac:dyDescent="0.25">
      <c r="A427" s="677"/>
      <c r="B427" s="662"/>
      <c r="C427" s="662" t="s">
        <v>394</v>
      </c>
      <c r="D427" s="693">
        <v>0.24723908367544412</v>
      </c>
      <c r="E427" s="693">
        <v>0.18166003360845187</v>
      </c>
      <c r="F427" s="693">
        <v>0.21935483870967742</v>
      </c>
      <c r="G427" s="693">
        <v>0.16099658264628761</v>
      </c>
      <c r="H427" s="693">
        <v>0.13850869534504595</v>
      </c>
      <c r="I427" s="693"/>
      <c r="J427" s="693">
        <v>0.18050314465408804</v>
      </c>
      <c r="K427" s="678"/>
      <c r="L427" s="679"/>
      <c r="M427" s="679"/>
      <c r="N427" s="679"/>
      <c r="O427" s="679"/>
      <c r="P427" s="679"/>
      <c r="Q427" s="679"/>
      <c r="R427" s="678"/>
    </row>
    <row r="428" spans="1:18" s="680" customFormat="1" ht="30" customHeight="1" x14ac:dyDescent="0.25">
      <c r="A428" s="677"/>
      <c r="B428" s="662" t="s">
        <v>15</v>
      </c>
      <c r="C428" s="662" t="s">
        <v>329</v>
      </c>
      <c r="D428" s="693">
        <v>0.16296296296296298</v>
      </c>
      <c r="E428" s="693">
        <v>7.5396825396825393E-2</v>
      </c>
      <c r="F428" s="693">
        <v>0.14189189189189189</v>
      </c>
      <c r="G428" s="693">
        <v>0.15075376884422109</v>
      </c>
      <c r="H428" s="693">
        <v>0.11666666666666667</v>
      </c>
      <c r="I428" s="693"/>
      <c r="J428" s="693">
        <v>0.12170385395537525</v>
      </c>
      <c r="K428" s="678"/>
      <c r="L428" s="679"/>
      <c r="M428" s="679"/>
      <c r="N428" s="679"/>
      <c r="O428" s="679"/>
      <c r="P428" s="679"/>
      <c r="Q428" s="679"/>
      <c r="R428" s="678"/>
    </row>
    <row r="429" spans="1:18" s="680" customFormat="1" ht="30" customHeight="1" x14ac:dyDescent="0.25">
      <c r="A429" s="677"/>
      <c r="B429" s="662"/>
      <c r="C429" s="662" t="s">
        <v>394</v>
      </c>
      <c r="D429" s="693">
        <v>0.14000354568751913</v>
      </c>
      <c r="E429" s="693">
        <v>6.6751324561403508E-2</v>
      </c>
      <c r="F429" s="693">
        <v>0.10728155339805825</v>
      </c>
      <c r="G429" s="693">
        <v>0.1223817984496124</v>
      </c>
      <c r="H429" s="693">
        <v>9.013311080519279E-2</v>
      </c>
      <c r="I429" s="693"/>
      <c r="J429" s="693">
        <v>9.5090118085767561E-2</v>
      </c>
      <c r="K429" s="679"/>
      <c r="L429" s="679"/>
      <c r="M429" s="679"/>
      <c r="N429" s="679"/>
      <c r="O429" s="679"/>
      <c r="P429" s="679"/>
      <c r="Q429" s="679"/>
      <c r="R429" s="678"/>
    </row>
    <row r="430" spans="1:18" s="680" customFormat="1" ht="30" customHeight="1" x14ac:dyDescent="0.25">
      <c r="A430" s="677"/>
      <c r="B430" s="662" t="s">
        <v>16</v>
      </c>
      <c r="C430" s="662" t="s">
        <v>329</v>
      </c>
      <c r="D430" s="693">
        <v>0.1360544217687075</v>
      </c>
      <c r="E430" s="693">
        <v>0.125</v>
      </c>
      <c r="F430" s="693">
        <v>0.1111111111111111</v>
      </c>
      <c r="G430" s="693">
        <v>0.20175438596491227</v>
      </c>
      <c r="H430" s="693">
        <v>0.12432432432432433</v>
      </c>
      <c r="I430" s="693"/>
      <c r="J430" s="693">
        <v>0.14333333333333334</v>
      </c>
      <c r="K430" s="679"/>
      <c r="L430" s="679"/>
      <c r="M430" s="679"/>
      <c r="N430" s="679"/>
      <c r="O430" s="679"/>
      <c r="P430" s="679"/>
      <c r="Q430" s="679"/>
      <c r="R430" s="678"/>
    </row>
    <row r="431" spans="1:18" s="680" customFormat="1" ht="30" customHeight="1" x14ac:dyDescent="0.25">
      <c r="A431" s="677"/>
      <c r="B431" s="662"/>
      <c r="C431" s="662" t="s">
        <v>394</v>
      </c>
      <c r="D431" s="693">
        <v>8.266059717868339E-2</v>
      </c>
      <c r="E431" s="693">
        <v>8.6692211430656752E-2</v>
      </c>
      <c r="F431" s="693">
        <v>7.8061493589743583E-2</v>
      </c>
      <c r="G431" s="693">
        <v>0.12317153518009877</v>
      </c>
      <c r="H431" s="693">
        <v>0.11661139690856875</v>
      </c>
      <c r="I431" s="693"/>
      <c r="J431" s="693">
        <v>9.6961325966850823E-2</v>
      </c>
      <c r="K431" s="679"/>
      <c r="L431" s="679"/>
      <c r="M431" s="679"/>
      <c r="N431" s="679"/>
      <c r="O431" s="679"/>
      <c r="P431" s="679"/>
      <c r="Q431" s="679"/>
      <c r="R431" s="678"/>
    </row>
    <row r="432" spans="1:18" s="680" customFormat="1" ht="30" customHeight="1" x14ac:dyDescent="0.25">
      <c r="A432" s="677"/>
      <c r="B432" s="662" t="s">
        <v>17</v>
      </c>
      <c r="C432" s="662" t="s">
        <v>329</v>
      </c>
      <c r="D432" s="693">
        <v>0.17333333333333334</v>
      </c>
      <c r="E432" s="693">
        <v>0.125</v>
      </c>
      <c r="F432" s="693">
        <v>0.125</v>
      </c>
      <c r="G432" s="693">
        <v>0.23267326732673269</v>
      </c>
      <c r="H432" s="693">
        <v>7.2727272727272724E-2</v>
      </c>
      <c r="I432" s="693">
        <v>0.125</v>
      </c>
      <c r="J432" s="693">
        <v>0.16141001855287571</v>
      </c>
      <c r="K432" s="679"/>
      <c r="L432" s="679"/>
      <c r="M432" s="679"/>
      <c r="N432" s="679"/>
      <c r="O432" s="679"/>
      <c r="P432" s="679"/>
      <c r="Q432" s="679"/>
      <c r="R432" s="678"/>
    </row>
    <row r="433" spans="1:18" s="680" customFormat="1" ht="30" customHeight="1" x14ac:dyDescent="0.25">
      <c r="A433" s="677"/>
      <c r="B433" s="662"/>
      <c r="C433" s="662" t="s">
        <v>394</v>
      </c>
      <c r="D433" s="693">
        <v>4.3692027509184522E-2</v>
      </c>
      <c r="E433" s="693">
        <v>8.0146796118962943E-2</v>
      </c>
      <c r="F433" s="693">
        <v>4.3700788685098274E-2</v>
      </c>
      <c r="G433" s="693">
        <v>0.16377116587677723</v>
      </c>
      <c r="H433" s="693">
        <v>7.8207435917477516E-2</v>
      </c>
      <c r="I433" s="693">
        <v>4.3645514217336846E-2</v>
      </c>
      <c r="J433" s="693">
        <v>8.8021053626149134E-2</v>
      </c>
      <c r="K433" s="679"/>
      <c r="L433" s="679"/>
      <c r="M433" s="679"/>
      <c r="N433" s="679"/>
      <c r="O433" s="679"/>
      <c r="P433" s="679"/>
      <c r="Q433" s="679"/>
      <c r="R433" s="678"/>
    </row>
    <row r="434" spans="1:18" s="680" customFormat="1" ht="30" customHeight="1" x14ac:dyDescent="0.25">
      <c r="A434" s="677"/>
      <c r="B434" s="662" t="s">
        <v>90</v>
      </c>
      <c r="C434" s="662" t="s">
        <v>329</v>
      </c>
      <c r="D434" s="693">
        <v>0.25714285714285712</v>
      </c>
      <c r="E434" s="693">
        <v>0.125</v>
      </c>
      <c r="F434" s="693">
        <v>0.16666666666666666</v>
      </c>
      <c r="G434" s="693">
        <v>0.18055555555555555</v>
      </c>
      <c r="H434" s="693">
        <v>0.1111111111111111</v>
      </c>
      <c r="I434" s="693"/>
      <c r="J434" s="693">
        <v>0.16831683168316833</v>
      </c>
      <c r="K434" s="679"/>
      <c r="L434" s="679"/>
      <c r="M434" s="679"/>
      <c r="N434" s="679"/>
      <c r="O434" s="679"/>
      <c r="P434" s="679"/>
      <c r="Q434" s="679"/>
      <c r="R434" s="678"/>
    </row>
    <row r="435" spans="1:18" s="680" customFormat="1" ht="30" customHeight="1" x14ac:dyDescent="0.25">
      <c r="A435" s="677"/>
      <c r="B435" s="662"/>
      <c r="C435" s="662" t="s">
        <v>394</v>
      </c>
      <c r="D435" s="693">
        <v>8.7144376964678291E-2</v>
      </c>
      <c r="E435" s="693">
        <v>0.12098195169082127</v>
      </c>
      <c r="F435" s="693">
        <v>0.13723513165835574</v>
      </c>
      <c r="G435" s="693">
        <v>0.13713629607203914</v>
      </c>
      <c r="H435" s="693">
        <v>0.10928982988476466</v>
      </c>
      <c r="I435" s="693"/>
      <c r="J435" s="693">
        <v>0.11628592363112393</v>
      </c>
      <c r="K435" s="679"/>
      <c r="L435" s="679"/>
      <c r="M435" s="679"/>
      <c r="N435" s="679"/>
      <c r="O435" s="679"/>
      <c r="P435" s="679"/>
      <c r="Q435" s="679"/>
      <c r="R435" s="678"/>
    </row>
    <row r="436" spans="1:18" ht="30" customHeight="1" x14ac:dyDescent="0.25">
      <c r="A436" s="30"/>
      <c r="B436" s="681" t="s">
        <v>329</v>
      </c>
      <c r="C436" s="682"/>
      <c r="D436" s="694">
        <v>0.16458852867830423</v>
      </c>
      <c r="E436" s="694">
        <v>0.10925644916540213</v>
      </c>
      <c r="F436" s="694">
        <v>0.13291139240506328</v>
      </c>
      <c r="G436" s="694">
        <v>0.19413407821229051</v>
      </c>
      <c r="H436" s="694">
        <v>0.11320754716981132</v>
      </c>
      <c r="I436" s="694">
        <v>3.5714285714285712E-2</v>
      </c>
      <c r="J436" s="694">
        <v>0.14280429152793192</v>
      </c>
      <c r="K436" s="191"/>
      <c r="L436" s="239"/>
      <c r="M436" s="239"/>
      <c r="N436" s="239"/>
      <c r="O436" s="239"/>
      <c r="P436" s="239"/>
      <c r="Q436" s="239"/>
      <c r="R436" s="237"/>
    </row>
    <row r="437" spans="1:18" ht="30" customHeight="1" x14ac:dyDescent="0.25">
      <c r="A437" s="30"/>
      <c r="B437" s="681" t="s">
        <v>394</v>
      </c>
      <c r="C437" s="682"/>
      <c r="D437" s="694">
        <v>9.1855053244665336E-2</v>
      </c>
      <c r="E437" s="694">
        <v>8.1846784372779841E-2</v>
      </c>
      <c r="F437" s="694">
        <v>9.0938654228589599E-2</v>
      </c>
      <c r="G437" s="694">
        <v>0.13491095708305409</v>
      </c>
      <c r="H437" s="694">
        <v>9.9127504241374856E-2</v>
      </c>
      <c r="I437" s="694">
        <v>1.4419984790534928E-2</v>
      </c>
      <c r="J437" s="694">
        <v>9.7188596123950671E-2</v>
      </c>
      <c r="K437" s="191"/>
      <c r="L437" s="239"/>
      <c r="M437" s="239"/>
      <c r="N437" s="239"/>
      <c r="O437" s="239"/>
      <c r="P437" s="239"/>
      <c r="Q437" s="239"/>
      <c r="R437" s="237"/>
    </row>
    <row r="438" spans="1:18" x14ac:dyDescent="0.25">
      <c r="A438" s="615"/>
      <c r="B438" s="825" t="s">
        <v>1001</v>
      </c>
      <c r="C438" s="825"/>
      <c r="D438" s="825"/>
      <c r="E438" s="825"/>
      <c r="F438" s="825"/>
      <c r="G438" s="825"/>
      <c r="H438" s="825"/>
      <c r="I438" s="825"/>
      <c r="J438" s="825"/>
      <c r="K438" s="32"/>
      <c r="L438" s="32"/>
    </row>
    <row r="439" spans="1:18" ht="15" customHeight="1" x14ac:dyDescent="0.25">
      <c r="A439" s="615"/>
      <c r="B439" s="809"/>
      <c r="C439" s="809"/>
      <c r="D439" s="809"/>
      <c r="E439" s="809"/>
      <c r="F439" s="809"/>
      <c r="G439" s="809"/>
      <c r="H439" s="809"/>
      <c r="I439" s="809"/>
    </row>
    <row r="440" spans="1:18" ht="15" customHeight="1" x14ac:dyDescent="0.25">
      <c r="A440" s="32"/>
      <c r="B440" s="41"/>
      <c r="C440" s="32"/>
      <c r="D440" s="5"/>
      <c r="E440" s="32"/>
      <c r="F440" s="32"/>
      <c r="G440" s="31"/>
    </row>
    <row r="441" spans="1:18" ht="15.75" customHeight="1" x14ac:dyDescent="0.25">
      <c r="A441" s="30" t="s">
        <v>1009</v>
      </c>
      <c r="B441" s="32" t="s">
        <v>1006</v>
      </c>
      <c r="J441" s="5"/>
    </row>
    <row r="442" spans="1:18" x14ac:dyDescent="0.25">
      <c r="A442" s="30"/>
      <c r="B442" s="34" t="s">
        <v>58</v>
      </c>
      <c r="C442" s="176" t="s">
        <v>224</v>
      </c>
      <c r="D442" s="245" t="s">
        <v>95</v>
      </c>
      <c r="E442" s="245" t="s">
        <v>96</v>
      </c>
      <c r="F442" s="245" t="s">
        <v>97</v>
      </c>
      <c r="G442" s="245" t="s">
        <v>98</v>
      </c>
      <c r="H442" s="244" t="s">
        <v>35</v>
      </c>
      <c r="I442" s="245" t="s">
        <v>36</v>
      </c>
    </row>
    <row r="443" spans="1:18" ht="14.25" customHeight="1" x14ac:dyDescent="0.25">
      <c r="A443" s="720"/>
      <c r="B443" s="34" t="s">
        <v>296</v>
      </c>
      <c r="C443" s="34">
        <v>799.3</v>
      </c>
      <c r="D443" s="34">
        <v>1524.8</v>
      </c>
      <c r="E443" s="34">
        <v>589.5</v>
      </c>
      <c r="F443" s="34">
        <v>982</v>
      </c>
      <c r="G443" s="34">
        <v>1622.7</v>
      </c>
      <c r="H443" s="34">
        <v>79.3</v>
      </c>
      <c r="I443" s="34">
        <v>5597.6</v>
      </c>
    </row>
    <row r="444" spans="1:18" ht="14.25" customHeight="1" x14ac:dyDescent="0.25">
      <c r="A444" s="720"/>
      <c r="B444" s="34" t="s">
        <v>377</v>
      </c>
      <c r="C444" s="34">
        <v>228.4</v>
      </c>
      <c r="D444" s="34">
        <v>261.3</v>
      </c>
      <c r="E444" s="34">
        <v>189.4</v>
      </c>
      <c r="F444" s="34">
        <v>269.7</v>
      </c>
      <c r="G444" s="34">
        <v>383.7</v>
      </c>
      <c r="H444" s="34">
        <v>15</v>
      </c>
      <c r="I444" s="34">
        <v>1347.5</v>
      </c>
    </row>
    <row r="445" spans="1:18" ht="14.25" customHeight="1" x14ac:dyDescent="0.25">
      <c r="A445" s="720"/>
      <c r="B445" s="34" t="s">
        <v>378</v>
      </c>
      <c r="C445" s="34">
        <v>420.8</v>
      </c>
      <c r="D445" s="34">
        <v>1059.5</v>
      </c>
      <c r="E445" s="34">
        <v>303.2</v>
      </c>
      <c r="F445" s="34">
        <v>390</v>
      </c>
      <c r="G445" s="34">
        <v>457.4</v>
      </c>
      <c r="H445" s="34">
        <v>20.7</v>
      </c>
      <c r="I445" s="34">
        <v>2651.6</v>
      </c>
    </row>
    <row r="446" spans="1:18" ht="14.25" customHeight="1" x14ac:dyDescent="0.25">
      <c r="A446" s="720"/>
      <c r="B446" s="34" t="s">
        <v>27</v>
      </c>
      <c r="C446" s="34">
        <v>131.80000000000001</v>
      </c>
      <c r="D446" s="34">
        <v>9.9</v>
      </c>
      <c r="E446" s="34">
        <v>33.700000000000003</v>
      </c>
      <c r="F446" s="34">
        <v>66.400000000000006</v>
      </c>
      <c r="G446" s="34">
        <v>3</v>
      </c>
      <c r="H446" s="34">
        <v>0</v>
      </c>
      <c r="I446" s="34">
        <v>244.80000000000004</v>
      </c>
    </row>
    <row r="447" spans="1:18" x14ac:dyDescent="0.25">
      <c r="A447" s="30"/>
      <c r="B447" s="35" t="s">
        <v>31</v>
      </c>
      <c r="C447" s="35">
        <v>1580.3</v>
      </c>
      <c r="D447" s="35">
        <v>2855.5</v>
      </c>
      <c r="E447" s="35">
        <v>1115.8</v>
      </c>
      <c r="F447" s="35">
        <v>1708.1000000000001</v>
      </c>
      <c r="G447" s="35">
        <v>2466.8000000000002</v>
      </c>
      <c r="H447" s="35">
        <v>115</v>
      </c>
      <c r="I447" s="35">
        <v>9841.5</v>
      </c>
    </row>
    <row r="448" spans="1:18" ht="15" customHeight="1" x14ac:dyDescent="0.25">
      <c r="A448" s="615"/>
      <c r="B448" s="810"/>
      <c r="C448" s="810"/>
      <c r="D448" s="810"/>
      <c r="E448" s="810"/>
      <c r="F448" s="810"/>
      <c r="G448" s="810"/>
      <c r="H448" s="810"/>
      <c r="I448" s="810"/>
    </row>
    <row r="449" spans="1:9" ht="15" customHeight="1" x14ac:dyDescent="0.25">
      <c r="A449" s="32"/>
      <c r="B449" s="41"/>
      <c r="C449" s="32"/>
      <c r="D449" s="5"/>
      <c r="E449" s="32"/>
      <c r="F449" s="32"/>
      <c r="G449" s="31"/>
    </row>
    <row r="450" spans="1:9" ht="15.75" customHeight="1" x14ac:dyDescent="0.25">
      <c r="A450" s="30" t="s">
        <v>1011</v>
      </c>
      <c r="B450" s="32" t="s">
        <v>1008</v>
      </c>
    </row>
    <row r="451" spans="1:9" x14ac:dyDescent="0.25">
      <c r="A451" s="30"/>
      <c r="B451" s="34" t="s">
        <v>58</v>
      </c>
      <c r="C451" s="176" t="s">
        <v>224</v>
      </c>
      <c r="D451" s="245" t="s">
        <v>95</v>
      </c>
      <c r="E451" s="245" t="s">
        <v>96</v>
      </c>
      <c r="F451" s="245" t="s">
        <v>97</v>
      </c>
      <c r="G451" s="245" t="s">
        <v>98</v>
      </c>
      <c r="H451" s="244" t="s">
        <v>35</v>
      </c>
      <c r="I451" s="245" t="s">
        <v>36</v>
      </c>
    </row>
    <row r="452" spans="1:9" ht="14.25" customHeight="1" x14ac:dyDescent="0.25">
      <c r="A452" s="720"/>
      <c r="B452" s="34" t="s">
        <v>296</v>
      </c>
      <c r="C452" s="34">
        <v>76.3</v>
      </c>
      <c r="D452" s="34">
        <v>163.1</v>
      </c>
      <c r="E452" s="34">
        <v>61.9</v>
      </c>
      <c r="F452" s="34">
        <v>152.6</v>
      </c>
      <c r="G452" s="34">
        <v>175.3</v>
      </c>
      <c r="H452" s="34">
        <v>1.5</v>
      </c>
      <c r="I452" s="34">
        <v>630.70000000000005</v>
      </c>
    </row>
    <row r="453" spans="1:9" ht="14.25" customHeight="1" x14ac:dyDescent="0.25">
      <c r="A453" s="720"/>
      <c r="B453" s="34" t="s">
        <v>377</v>
      </c>
      <c r="C453" s="34">
        <v>28</v>
      </c>
      <c r="D453" s="34">
        <v>17.3</v>
      </c>
      <c r="E453" s="34">
        <v>20</v>
      </c>
      <c r="F453" s="34">
        <v>39.700000000000003</v>
      </c>
      <c r="G453" s="34">
        <v>34.9</v>
      </c>
      <c r="H453" s="34">
        <v>0</v>
      </c>
      <c r="I453" s="34">
        <v>139.9</v>
      </c>
    </row>
    <row r="454" spans="1:9" ht="14.25" customHeight="1" x14ac:dyDescent="0.25">
      <c r="A454" s="720"/>
      <c r="B454" s="34" t="s">
        <v>378</v>
      </c>
      <c r="C454" s="34">
        <v>14.4</v>
      </c>
      <c r="D454" s="34">
        <v>47.5</v>
      </c>
      <c r="E454" s="34">
        <v>12.6</v>
      </c>
      <c r="F454" s="34">
        <v>21.4</v>
      </c>
      <c r="G454" s="34">
        <v>28.1</v>
      </c>
      <c r="H454" s="34">
        <v>0</v>
      </c>
      <c r="I454" s="34">
        <v>124</v>
      </c>
    </row>
    <row r="455" spans="1:9" ht="14.25" customHeight="1" x14ac:dyDescent="0.25">
      <c r="A455" s="720"/>
      <c r="B455" s="34" t="s">
        <v>27</v>
      </c>
      <c r="C455" s="34">
        <v>22.2</v>
      </c>
      <c r="D455" s="34"/>
      <c r="E455" s="34">
        <v>6.2</v>
      </c>
      <c r="F455" s="34">
        <v>11.9</v>
      </c>
      <c r="G455" s="34">
        <v>2.7</v>
      </c>
      <c r="H455" s="34">
        <v>0</v>
      </c>
      <c r="I455" s="34">
        <v>43</v>
      </c>
    </row>
    <row r="456" spans="1:9" x14ac:dyDescent="0.25">
      <c r="A456" s="30"/>
      <c r="B456" s="35" t="s">
        <v>31</v>
      </c>
      <c r="C456" s="35">
        <v>140.9</v>
      </c>
      <c r="D456" s="35">
        <v>227.9</v>
      </c>
      <c r="E456" s="35">
        <v>100.7</v>
      </c>
      <c r="F456" s="35">
        <v>225.60000000000002</v>
      </c>
      <c r="G456" s="35">
        <v>241</v>
      </c>
      <c r="H456" s="35">
        <v>1.5</v>
      </c>
      <c r="I456" s="35">
        <v>937.6</v>
      </c>
    </row>
    <row r="457" spans="1:9" ht="15" customHeight="1" x14ac:dyDescent="0.25">
      <c r="A457" s="615"/>
      <c r="B457" s="810"/>
      <c r="C457" s="810"/>
      <c r="D457" s="810"/>
      <c r="E457" s="810"/>
      <c r="F457" s="810"/>
      <c r="G457" s="810"/>
      <c r="H457" s="810"/>
      <c r="I457" s="810"/>
    </row>
    <row r="458" spans="1:9" ht="15" customHeight="1" x14ac:dyDescent="0.25"/>
    <row r="459" spans="1:9" ht="15.75" customHeight="1" x14ac:dyDescent="0.25">
      <c r="A459" s="30" t="s">
        <v>1014</v>
      </c>
      <c r="B459" s="32" t="s">
        <v>1010</v>
      </c>
    </row>
    <row r="460" spans="1:9" x14ac:dyDescent="0.25">
      <c r="A460" s="30"/>
      <c r="B460" s="34" t="s">
        <v>58</v>
      </c>
      <c r="C460" s="176" t="s">
        <v>224</v>
      </c>
      <c r="D460" s="245" t="s">
        <v>95</v>
      </c>
      <c r="E460" s="245" t="s">
        <v>96</v>
      </c>
      <c r="F460" s="245" t="s">
        <v>97</v>
      </c>
      <c r="G460" s="245" t="s">
        <v>98</v>
      </c>
      <c r="H460" s="244" t="s">
        <v>35</v>
      </c>
      <c r="I460" s="245" t="s">
        <v>36</v>
      </c>
    </row>
    <row r="461" spans="1:9" ht="14.25" customHeight="1" x14ac:dyDescent="0.25">
      <c r="A461" s="720"/>
      <c r="B461" s="34" t="s">
        <v>296</v>
      </c>
      <c r="C461" s="34">
        <v>132</v>
      </c>
      <c r="D461" s="34">
        <v>416</v>
      </c>
      <c r="E461" s="34">
        <v>143</v>
      </c>
      <c r="F461" s="34">
        <v>388</v>
      </c>
      <c r="G461" s="34">
        <v>367</v>
      </c>
      <c r="H461" s="34">
        <v>20</v>
      </c>
      <c r="I461" s="34">
        <v>1466</v>
      </c>
    </row>
    <row r="462" spans="1:9" ht="14.25" customHeight="1" x14ac:dyDescent="0.25">
      <c r="A462" s="720"/>
      <c r="B462" s="34" t="s">
        <v>377</v>
      </c>
      <c r="C462" s="34">
        <v>122</v>
      </c>
      <c r="D462" s="34">
        <v>131</v>
      </c>
      <c r="E462" s="34">
        <v>103</v>
      </c>
      <c r="F462" s="34">
        <v>126</v>
      </c>
      <c r="G462" s="34">
        <v>164</v>
      </c>
      <c r="H462" s="34">
        <v>7</v>
      </c>
      <c r="I462" s="34">
        <v>653</v>
      </c>
    </row>
    <row r="463" spans="1:9" ht="14.25" customHeight="1" x14ac:dyDescent="0.25">
      <c r="A463" s="720"/>
      <c r="B463" s="34" t="s">
        <v>378</v>
      </c>
      <c r="C463" s="34">
        <v>57</v>
      </c>
      <c r="D463" s="34">
        <v>140</v>
      </c>
      <c r="E463" s="34">
        <v>43</v>
      </c>
      <c r="F463" s="34">
        <v>58</v>
      </c>
      <c r="G463" s="34">
        <v>64</v>
      </c>
      <c r="H463" s="34">
        <v>3</v>
      </c>
      <c r="I463" s="34">
        <v>365</v>
      </c>
    </row>
    <row r="464" spans="1:9" ht="14.25" customHeight="1" x14ac:dyDescent="0.25">
      <c r="A464" s="720"/>
      <c r="B464" s="34" t="s">
        <v>27</v>
      </c>
      <c r="C464" s="34">
        <v>107</v>
      </c>
      <c r="D464" s="34">
        <v>3</v>
      </c>
      <c r="E464" s="34">
        <v>31</v>
      </c>
      <c r="F464" s="34">
        <v>154</v>
      </c>
      <c r="G464" s="34">
        <v>1</v>
      </c>
      <c r="H464" s="34">
        <v>0</v>
      </c>
      <c r="I464" s="34">
        <v>296</v>
      </c>
    </row>
    <row r="465" spans="1:11" x14ac:dyDescent="0.25">
      <c r="A465" s="30"/>
      <c r="B465" s="35" t="s">
        <v>31</v>
      </c>
      <c r="C465" s="35">
        <v>418</v>
      </c>
      <c r="D465" s="35">
        <v>690</v>
      </c>
      <c r="E465" s="35">
        <v>320</v>
      </c>
      <c r="F465" s="35">
        <v>726</v>
      </c>
      <c r="G465" s="35">
        <v>596</v>
      </c>
      <c r="H465" s="35">
        <v>30</v>
      </c>
      <c r="I465" s="35">
        <v>2780</v>
      </c>
    </row>
    <row r="466" spans="1:11" ht="15" customHeight="1" x14ac:dyDescent="0.25">
      <c r="A466" s="615"/>
      <c r="B466" s="810"/>
      <c r="C466" s="810"/>
      <c r="D466" s="810"/>
      <c r="E466" s="810"/>
      <c r="F466" s="810"/>
      <c r="G466" s="810"/>
      <c r="H466" s="810"/>
      <c r="I466" s="810"/>
    </row>
    <row r="467" spans="1:11" ht="15" customHeight="1" x14ac:dyDescent="0.25">
      <c r="A467" s="32"/>
      <c r="B467" s="41"/>
      <c r="C467" s="32"/>
      <c r="D467" s="5"/>
      <c r="E467" s="32"/>
      <c r="F467" s="32"/>
      <c r="G467" s="31"/>
    </row>
    <row r="468" spans="1:11" ht="15.75" customHeight="1" x14ac:dyDescent="0.25">
      <c r="A468" s="30" t="s">
        <v>1017</v>
      </c>
      <c r="B468" s="32" t="s">
        <v>1012</v>
      </c>
    </row>
    <row r="469" spans="1:11" x14ac:dyDescent="0.25">
      <c r="A469" s="30"/>
      <c r="B469" s="34" t="s">
        <v>58</v>
      </c>
      <c r="C469" s="176" t="s">
        <v>224</v>
      </c>
      <c r="D469" s="245" t="s">
        <v>95</v>
      </c>
      <c r="E469" s="245" t="s">
        <v>96</v>
      </c>
      <c r="F469" s="245" t="s">
        <v>97</v>
      </c>
      <c r="G469" s="245" t="s">
        <v>98</v>
      </c>
      <c r="H469" s="244" t="s">
        <v>35</v>
      </c>
      <c r="I469" s="245" t="s">
        <v>36</v>
      </c>
    </row>
    <row r="470" spans="1:11" ht="14.25" customHeight="1" x14ac:dyDescent="0.25">
      <c r="A470" s="30"/>
      <c r="B470" s="34" t="s">
        <v>296</v>
      </c>
      <c r="C470" s="34">
        <v>13</v>
      </c>
      <c r="D470" s="34">
        <v>51</v>
      </c>
      <c r="E470" s="34">
        <v>17</v>
      </c>
      <c r="F470" s="34">
        <v>65</v>
      </c>
      <c r="G470" s="34">
        <v>40</v>
      </c>
      <c r="H470" s="34">
        <v>1</v>
      </c>
      <c r="I470" s="34">
        <v>187</v>
      </c>
    </row>
    <row r="471" spans="1:11" ht="14.25" customHeight="1" x14ac:dyDescent="0.25">
      <c r="A471" s="805"/>
      <c r="B471" s="34" t="s">
        <v>377</v>
      </c>
      <c r="C471" s="34">
        <v>14</v>
      </c>
      <c r="D471" s="34">
        <v>9</v>
      </c>
      <c r="E471" s="34">
        <v>12</v>
      </c>
      <c r="F471" s="34">
        <v>21</v>
      </c>
      <c r="G471" s="34">
        <v>16</v>
      </c>
      <c r="H471" s="34">
        <v>0</v>
      </c>
      <c r="I471" s="34">
        <v>72</v>
      </c>
    </row>
    <row r="472" spans="1:11" ht="14.25" customHeight="1" x14ac:dyDescent="0.25">
      <c r="A472" s="805"/>
      <c r="B472" s="34" t="s">
        <v>378</v>
      </c>
      <c r="C472" s="34">
        <v>5</v>
      </c>
      <c r="D472" s="34">
        <v>12</v>
      </c>
      <c r="E472" s="34">
        <v>4</v>
      </c>
      <c r="F472" s="34">
        <v>6</v>
      </c>
      <c r="G472" s="34">
        <v>9</v>
      </c>
      <c r="H472" s="34">
        <v>0</v>
      </c>
      <c r="I472" s="34">
        <v>36</v>
      </c>
    </row>
    <row r="473" spans="1:11" ht="14.25" customHeight="1" x14ac:dyDescent="0.25">
      <c r="A473" s="805"/>
      <c r="B473" s="34" t="s">
        <v>27</v>
      </c>
      <c r="C473" s="34">
        <v>34</v>
      </c>
      <c r="D473" s="34"/>
      <c r="E473" s="34">
        <v>9</v>
      </c>
      <c r="F473" s="34">
        <v>47</v>
      </c>
      <c r="G473" s="34">
        <v>1</v>
      </c>
      <c r="H473" s="34">
        <v>0</v>
      </c>
      <c r="I473" s="34">
        <v>91</v>
      </c>
    </row>
    <row r="474" spans="1:11" x14ac:dyDescent="0.25">
      <c r="A474" s="805"/>
      <c r="B474" s="35" t="s">
        <v>31</v>
      </c>
      <c r="C474" s="35">
        <v>66</v>
      </c>
      <c r="D474" s="35">
        <v>72</v>
      </c>
      <c r="E474" s="35">
        <v>42</v>
      </c>
      <c r="F474" s="35">
        <v>139</v>
      </c>
      <c r="G474" s="35">
        <v>66</v>
      </c>
      <c r="H474" s="35">
        <v>1</v>
      </c>
      <c r="I474" s="35">
        <v>386</v>
      </c>
    </row>
    <row r="475" spans="1:11" ht="15" customHeight="1" x14ac:dyDescent="0.25">
      <c r="A475" s="30"/>
      <c r="B475" s="810"/>
      <c r="C475" s="810"/>
      <c r="D475" s="810"/>
      <c r="E475" s="810"/>
      <c r="F475" s="810"/>
      <c r="G475" s="810"/>
      <c r="H475" s="810"/>
      <c r="I475" s="810"/>
    </row>
    <row r="476" spans="1:11" ht="15" customHeight="1" x14ac:dyDescent="0.25">
      <c r="D476" s="32"/>
      <c r="G476" s="32"/>
      <c r="H476" s="32"/>
      <c r="I476" s="32"/>
    </row>
    <row r="477" spans="1:11" ht="15" customHeight="1" x14ac:dyDescent="0.25">
      <c r="A477" s="30" t="s">
        <v>954</v>
      </c>
      <c r="B477" s="806" t="s">
        <v>1013</v>
      </c>
      <c r="C477" s="807"/>
      <c r="D477" s="807"/>
      <c r="E477" s="807"/>
      <c r="F477" s="808"/>
      <c r="G477" s="31"/>
      <c r="H477" s="25"/>
      <c r="I477" s="241"/>
      <c r="J477" s="188"/>
    </row>
    <row r="478" spans="1:11" ht="15" customHeight="1" x14ac:dyDescent="0.25">
      <c r="A478" s="247"/>
      <c r="B478" s="807"/>
      <c r="C478" s="807"/>
      <c r="D478" s="807"/>
      <c r="E478" s="807"/>
      <c r="F478" s="808"/>
      <c r="G478" s="31"/>
      <c r="H478" s="25"/>
      <c r="I478" s="241"/>
      <c r="J478" s="188"/>
    </row>
    <row r="479" spans="1:11" ht="15" customHeight="1" x14ac:dyDescent="0.25">
      <c r="A479" s="247"/>
      <c r="B479" s="807"/>
      <c r="C479" s="807"/>
      <c r="D479" s="807"/>
      <c r="E479" s="807"/>
      <c r="F479" s="808"/>
      <c r="G479" s="25"/>
      <c r="H479" s="240"/>
      <c r="I479" s="188"/>
      <c r="J479" s="25"/>
    </row>
    <row r="480" spans="1:11" ht="15" customHeight="1" x14ac:dyDescent="0.25">
      <c r="A480" s="30"/>
      <c r="B480" s="242"/>
      <c r="C480" s="242"/>
      <c r="G480" s="25"/>
      <c r="H480" s="25"/>
      <c r="I480" s="25"/>
      <c r="J480" s="25"/>
      <c r="K480" s="25"/>
    </row>
    <row r="481" spans="1:13" ht="15.75" customHeight="1" x14ac:dyDescent="0.25">
      <c r="A481" s="30" t="s">
        <v>1020</v>
      </c>
      <c r="B481" s="30" t="s">
        <v>1015</v>
      </c>
      <c r="C481" s="30"/>
      <c r="G481" s="25"/>
      <c r="H481" s="25"/>
      <c r="I481" s="25"/>
      <c r="J481" s="25"/>
      <c r="K481" s="25"/>
    </row>
    <row r="482" spans="1:13" x14ac:dyDescent="0.25">
      <c r="A482" s="30"/>
      <c r="B482" s="34"/>
      <c r="C482" s="34"/>
      <c r="D482" s="244" t="s">
        <v>409</v>
      </c>
      <c r="E482" s="230"/>
      <c r="F482" s="31"/>
      <c r="G482" s="25"/>
      <c r="H482" s="25"/>
      <c r="I482" s="25"/>
      <c r="J482" s="25"/>
    </row>
    <row r="483" spans="1:13" x14ac:dyDescent="0.25">
      <c r="A483" s="30"/>
      <c r="B483" s="814" t="s">
        <v>5</v>
      </c>
      <c r="C483" s="34" t="s">
        <v>38</v>
      </c>
      <c r="D483" s="34">
        <v>504.7</v>
      </c>
      <c r="E483" s="31"/>
      <c r="F483" s="623"/>
      <c r="G483" s="25"/>
      <c r="H483" s="25"/>
      <c r="I483" s="25"/>
      <c r="J483" s="25"/>
    </row>
    <row r="484" spans="1:13" x14ac:dyDescent="0.25">
      <c r="A484" s="30"/>
      <c r="B484" s="815"/>
      <c r="C484" s="34" t="s">
        <v>39</v>
      </c>
      <c r="D484" s="34">
        <v>1248.3</v>
      </c>
      <c r="E484" s="31"/>
      <c r="F484" s="7"/>
      <c r="H484" s="25"/>
      <c r="I484" s="25"/>
      <c r="J484" s="25"/>
    </row>
    <row r="485" spans="1:13" x14ac:dyDescent="0.25">
      <c r="A485" s="30"/>
      <c r="B485" s="816"/>
      <c r="C485" s="35" t="s">
        <v>40</v>
      </c>
      <c r="D485" s="695">
        <v>0.28789002338714276</v>
      </c>
      <c r="E485" s="634"/>
      <c r="F485" s="243"/>
      <c r="G485" s="225"/>
      <c r="I485" s="25"/>
      <c r="J485" s="25"/>
    </row>
    <row r="486" spans="1:13" x14ac:dyDescent="0.25">
      <c r="A486" s="30"/>
      <c r="B486" s="814" t="s">
        <v>6</v>
      </c>
      <c r="C486" s="34" t="s">
        <v>38</v>
      </c>
      <c r="D486" s="34">
        <v>28.1</v>
      </c>
      <c r="E486" s="31"/>
      <c r="F486" s="31"/>
      <c r="G486" s="191"/>
      <c r="I486" s="25"/>
      <c r="J486" s="25"/>
    </row>
    <row r="487" spans="1:13" x14ac:dyDescent="0.25">
      <c r="A487" s="30"/>
      <c r="B487" s="815"/>
      <c r="C487" s="34" t="s">
        <v>39</v>
      </c>
      <c r="D487" s="34">
        <v>93.5</v>
      </c>
      <c r="E487" s="31"/>
      <c r="F487" s="31"/>
      <c r="G487" s="31"/>
      <c r="I487" s="25"/>
      <c r="J487" s="25"/>
    </row>
    <row r="488" spans="1:13" x14ac:dyDescent="0.25">
      <c r="A488" s="30"/>
      <c r="B488" s="816"/>
      <c r="C488" s="35" t="s">
        <v>40</v>
      </c>
      <c r="D488" s="695">
        <v>0.23089564502875926</v>
      </c>
      <c r="E488" s="634"/>
      <c r="F488" s="31"/>
      <c r="G488" s="31"/>
      <c r="I488" s="25"/>
      <c r="J488" s="25"/>
    </row>
    <row r="489" spans="1:13" ht="15" customHeight="1" x14ac:dyDescent="0.25">
      <c r="A489" s="30"/>
      <c r="B489" s="828" t="s">
        <v>1016</v>
      </c>
      <c r="C489" s="828"/>
      <c r="D489" s="828"/>
      <c r="E489" s="828"/>
      <c r="F489" s="828"/>
      <c r="G489" s="31"/>
      <c r="H489" s="630"/>
      <c r="I489" s="630"/>
      <c r="J489" s="630"/>
      <c r="K489" s="630"/>
      <c r="L489" s="630"/>
      <c r="M489" s="630"/>
    </row>
    <row r="490" spans="1:13" x14ac:dyDescent="0.25">
      <c r="A490" s="30"/>
      <c r="B490" s="828"/>
      <c r="C490" s="828"/>
      <c r="D490" s="828"/>
      <c r="E490" s="828"/>
      <c r="F490" s="828"/>
      <c r="H490" s="630"/>
      <c r="I490" s="630"/>
      <c r="J490" s="630"/>
      <c r="K490" s="630"/>
      <c r="L490" s="630"/>
      <c r="M490" s="630"/>
    </row>
    <row r="491" spans="1:13" x14ac:dyDescent="0.25">
      <c r="A491" s="30"/>
      <c r="B491" s="828"/>
      <c r="C491" s="828"/>
      <c r="D491" s="828"/>
      <c r="E491" s="828"/>
      <c r="F491" s="828"/>
      <c r="H491" s="31"/>
      <c r="I491" s="31"/>
      <c r="J491" s="31"/>
      <c r="K491" s="25"/>
    </row>
    <row r="492" spans="1:13" x14ac:dyDescent="0.25">
      <c r="A492" s="30"/>
      <c r="B492" s="828"/>
      <c r="C492" s="828"/>
      <c r="D492" s="828"/>
      <c r="E492" s="828"/>
      <c r="F492" s="828"/>
      <c r="G492" s="629"/>
      <c r="H492" s="31"/>
      <c r="I492" s="25"/>
      <c r="J492" s="25"/>
    </row>
    <row r="493" spans="1:13" x14ac:dyDescent="0.25">
      <c r="A493" s="30"/>
      <c r="B493" s="819"/>
      <c r="C493" s="819"/>
      <c r="D493" s="819"/>
      <c r="E493" s="819"/>
      <c r="F493" s="819"/>
      <c r="G493" s="629"/>
      <c r="H493" s="31"/>
      <c r="I493" s="240"/>
      <c r="J493" s="188"/>
      <c r="K493" s="31"/>
    </row>
    <row r="494" spans="1:13" x14ac:dyDescent="0.25">
      <c r="A494" s="30"/>
      <c r="B494" s="819"/>
      <c r="C494" s="819"/>
      <c r="D494" s="819"/>
      <c r="E494" s="819"/>
      <c r="F494" s="819"/>
      <c r="G494" s="629"/>
      <c r="H494" s="31"/>
      <c r="I494" s="241"/>
      <c r="J494" s="188"/>
      <c r="K494" s="31"/>
    </row>
    <row r="495" spans="1:13" x14ac:dyDescent="0.25">
      <c r="A495" s="30"/>
      <c r="B495" s="683"/>
      <c r="C495" s="683"/>
      <c r="D495" s="683"/>
      <c r="E495" s="683"/>
      <c r="F495" s="683"/>
      <c r="G495" s="623"/>
      <c r="H495" s="31"/>
      <c r="I495" s="241"/>
      <c r="J495" s="188"/>
      <c r="K495" s="31"/>
    </row>
    <row r="496" spans="1:13" ht="15" customHeight="1" x14ac:dyDescent="0.25">
      <c r="A496" s="247"/>
      <c r="B496" s="684"/>
      <c r="C496" s="684"/>
      <c r="D496" s="684"/>
      <c r="E496" s="684"/>
      <c r="F496" s="191"/>
      <c r="G496" s="627"/>
      <c r="H496" s="32"/>
      <c r="I496" s="240"/>
      <c r="J496" s="188"/>
      <c r="K496" s="25"/>
    </row>
    <row r="497" spans="1:11" ht="15.75" customHeight="1" x14ac:dyDescent="0.25">
      <c r="A497" s="30" t="s">
        <v>1058</v>
      </c>
      <c r="B497" s="30" t="s">
        <v>1018</v>
      </c>
      <c r="C497" s="30"/>
      <c r="G497" s="216"/>
      <c r="H497" s="32"/>
      <c r="I497" s="240"/>
      <c r="J497" s="188"/>
      <c r="K497" s="25"/>
    </row>
    <row r="498" spans="1:11" x14ac:dyDescent="0.25">
      <c r="A498" s="30"/>
      <c r="B498" s="34"/>
      <c r="C498" s="34"/>
      <c r="D498" s="244" t="s">
        <v>409</v>
      </c>
      <c r="E498" s="230"/>
      <c r="F498" s="628"/>
      <c r="H498" s="32"/>
      <c r="I498" s="240"/>
      <c r="J498" s="188"/>
      <c r="K498" s="25"/>
    </row>
    <row r="499" spans="1:11" x14ac:dyDescent="0.25">
      <c r="A499" s="30"/>
      <c r="B499" s="814" t="s">
        <v>3</v>
      </c>
      <c r="C499" s="34" t="s">
        <v>38</v>
      </c>
      <c r="D499" s="34">
        <v>77</v>
      </c>
      <c r="E499" s="31"/>
      <c r="F499" s="623"/>
      <c r="H499" s="32"/>
      <c r="I499" s="240"/>
      <c r="J499" s="188"/>
      <c r="K499" s="25"/>
    </row>
    <row r="500" spans="1:11" x14ac:dyDescent="0.25">
      <c r="A500" s="30"/>
      <c r="B500" s="815"/>
      <c r="C500" s="34" t="s">
        <v>39</v>
      </c>
      <c r="D500" s="34">
        <v>186</v>
      </c>
      <c r="E500" s="31"/>
      <c r="F500" s="623"/>
      <c r="G500" s="31"/>
      <c r="H500" s="32"/>
      <c r="I500" s="240"/>
      <c r="J500" s="188"/>
      <c r="K500" s="25"/>
    </row>
    <row r="501" spans="1:11" x14ac:dyDescent="0.25">
      <c r="A501" s="30"/>
      <c r="B501" s="816"/>
      <c r="C501" s="35" t="s">
        <v>40</v>
      </c>
      <c r="D501" s="695">
        <v>0.29277566539923955</v>
      </c>
      <c r="E501" s="634"/>
      <c r="F501" s="634"/>
      <c r="G501" s="225"/>
      <c r="H501" s="32"/>
      <c r="I501" s="240"/>
      <c r="J501" s="188"/>
      <c r="K501" s="25"/>
    </row>
    <row r="502" spans="1:11" x14ac:dyDescent="0.25">
      <c r="A502" s="30"/>
      <c r="B502" s="814" t="s">
        <v>94</v>
      </c>
      <c r="C502" s="34" t="s">
        <v>38</v>
      </c>
      <c r="D502" s="34">
        <v>4</v>
      </c>
      <c r="E502" s="31"/>
      <c r="F502" s="31"/>
      <c r="G502" s="191"/>
      <c r="H502" s="5"/>
      <c r="I502" s="25"/>
      <c r="J502" s="25"/>
      <c r="K502" s="25"/>
    </row>
    <row r="503" spans="1:11" x14ac:dyDescent="0.25">
      <c r="A503" s="30"/>
      <c r="B503" s="815"/>
      <c r="C503" s="34" t="s">
        <v>39</v>
      </c>
      <c r="D503" s="34">
        <v>14</v>
      </c>
      <c r="E503" s="31"/>
      <c r="F503" s="31"/>
      <c r="G503" s="31"/>
      <c r="H503" s="25"/>
      <c r="I503" s="25"/>
      <c r="J503" s="25"/>
      <c r="K503" s="25"/>
    </row>
    <row r="504" spans="1:11" x14ac:dyDescent="0.25">
      <c r="A504" s="30"/>
      <c r="B504" s="816"/>
      <c r="C504" s="35" t="s">
        <v>40</v>
      </c>
      <c r="D504" s="695">
        <v>0.22222222222222221</v>
      </c>
      <c r="E504" s="634"/>
      <c r="F504" s="32"/>
      <c r="G504" s="31"/>
      <c r="H504" s="25"/>
      <c r="I504" s="25"/>
      <c r="J504" s="25"/>
      <c r="K504" s="25"/>
    </row>
    <row r="505" spans="1:11" ht="15" customHeight="1" x14ac:dyDescent="0.25">
      <c r="A505" s="30"/>
      <c r="B505" s="829" t="s">
        <v>1019</v>
      </c>
      <c r="C505" s="829"/>
      <c r="D505" s="829"/>
      <c r="E505" s="829"/>
      <c r="F505" s="829"/>
      <c r="G505" s="31"/>
      <c r="H505" s="9"/>
      <c r="I505" s="5"/>
    </row>
    <row r="506" spans="1:11" x14ac:dyDescent="0.25">
      <c r="A506" s="30"/>
      <c r="B506" s="829"/>
      <c r="C506" s="829"/>
      <c r="D506" s="829"/>
      <c r="E506" s="829"/>
      <c r="F506" s="829"/>
      <c r="G506" s="31"/>
    </row>
    <row r="507" spans="1:11" x14ac:dyDescent="0.25">
      <c r="A507" s="30"/>
      <c r="B507" s="829"/>
      <c r="C507" s="829"/>
      <c r="D507" s="829"/>
      <c r="E507" s="829"/>
      <c r="F507" s="829"/>
      <c r="G507" s="5"/>
    </row>
    <row r="508" spans="1:11" x14ac:dyDescent="0.25">
      <c r="A508" s="30"/>
      <c r="B508" s="829"/>
      <c r="C508" s="829"/>
      <c r="D508" s="829"/>
      <c r="E508" s="829"/>
      <c r="F508" s="829"/>
      <c r="G508" s="5"/>
    </row>
    <row r="509" spans="1:11" x14ac:dyDescent="0.25">
      <c r="A509" s="30"/>
      <c r="B509" s="830"/>
      <c r="C509" s="830"/>
      <c r="D509" s="830"/>
      <c r="E509" s="830"/>
      <c r="F509" s="830"/>
      <c r="G509" s="5"/>
    </row>
    <row r="510" spans="1:11" x14ac:dyDescent="0.25">
      <c r="A510" s="30"/>
      <c r="B510" s="830"/>
      <c r="C510" s="830"/>
      <c r="D510" s="830"/>
      <c r="E510" s="830"/>
      <c r="F510" s="830"/>
      <c r="G510" s="5"/>
    </row>
    <row r="511" spans="1:11" x14ac:dyDescent="0.25">
      <c r="A511" s="30"/>
      <c r="B511" s="685"/>
      <c r="C511" s="685"/>
      <c r="D511" s="685"/>
      <c r="E511" s="685"/>
      <c r="F511" s="685"/>
      <c r="G511" s="5"/>
    </row>
    <row r="512" spans="1:11" ht="15" customHeight="1" x14ac:dyDescent="0.25">
      <c r="A512" s="30"/>
      <c r="B512" s="242"/>
      <c r="C512" s="242"/>
      <c r="D512" s="25"/>
      <c r="E512" s="25"/>
      <c r="F512" s="25"/>
      <c r="G512" s="8"/>
    </row>
    <row r="513" spans="1:7" ht="15.75" customHeight="1" x14ac:dyDescent="0.25">
      <c r="A513" s="30" t="s">
        <v>1059</v>
      </c>
      <c r="B513" s="30" t="s">
        <v>1021</v>
      </c>
      <c r="C513" s="30"/>
      <c r="D513" s="25"/>
      <c r="E513" s="25"/>
      <c r="G513" s="8"/>
    </row>
    <row r="514" spans="1:7" x14ac:dyDescent="0.25">
      <c r="A514" s="30"/>
      <c r="B514" s="34"/>
      <c r="C514" s="34"/>
      <c r="D514" s="245" t="s">
        <v>409</v>
      </c>
      <c r="E514" s="628"/>
      <c r="F514" s="629"/>
      <c r="G514" s="8"/>
    </row>
    <row r="515" spans="1:7" x14ac:dyDescent="0.25">
      <c r="A515" s="30"/>
      <c r="B515" s="826" t="s">
        <v>329</v>
      </c>
      <c r="C515" s="34" t="s">
        <v>38</v>
      </c>
      <c r="D515" s="569">
        <v>5.1948051948051951E-2</v>
      </c>
      <c r="E515" s="686"/>
      <c r="F515" s="623"/>
      <c r="G515" s="5"/>
    </row>
    <row r="516" spans="1:7" x14ac:dyDescent="0.25">
      <c r="A516" s="30"/>
      <c r="B516" s="827"/>
      <c r="C516" s="34" t="s">
        <v>39</v>
      </c>
      <c r="D516" s="569">
        <v>7.5268817204301078E-2</v>
      </c>
      <c r="E516" s="686"/>
      <c r="F516" s="623"/>
      <c r="G516" s="31"/>
    </row>
    <row r="517" spans="1:7" x14ac:dyDescent="0.25">
      <c r="A517" s="30"/>
      <c r="B517" s="826" t="s">
        <v>394</v>
      </c>
      <c r="C517" s="34" t="s">
        <v>38</v>
      </c>
      <c r="D517" s="569">
        <v>5.5676639587873986E-2</v>
      </c>
      <c r="E517" s="686"/>
      <c r="F517" s="627"/>
    </row>
    <row r="518" spans="1:7" x14ac:dyDescent="0.25">
      <c r="A518" s="30"/>
      <c r="B518" s="827"/>
      <c r="C518" s="34" t="s">
        <v>39</v>
      </c>
      <c r="D518" s="569">
        <v>7.4901866538492345E-2</v>
      </c>
      <c r="E518" s="686"/>
      <c r="F518" s="627"/>
    </row>
    <row r="519" spans="1:7" ht="15" customHeight="1" x14ac:dyDescent="0.25">
      <c r="A519" s="30"/>
      <c r="B519" s="215"/>
      <c r="C519" s="215"/>
      <c r="D519" s="215"/>
      <c r="E519" s="215"/>
    </row>
    <row r="520" spans="1:7" ht="15" customHeight="1" x14ac:dyDescent="0.25">
      <c r="A520" s="615"/>
      <c r="B520" s="41"/>
      <c r="C520" s="32"/>
      <c r="D520" s="32"/>
      <c r="E520" s="32"/>
      <c r="F520" s="31"/>
    </row>
    <row r="521" spans="1:7" ht="15" customHeight="1" x14ac:dyDescent="0.25">
      <c r="A521" s="32"/>
      <c r="F521" s="32"/>
      <c r="G521" s="31"/>
    </row>
    <row r="522" spans="1:7" ht="15" customHeight="1" x14ac:dyDescent="0.25"/>
    <row r="523" spans="1:7" ht="15" customHeight="1" x14ac:dyDescent="0.25"/>
    <row r="524" spans="1:7" ht="15" customHeight="1" x14ac:dyDescent="0.25"/>
    <row r="525" spans="1:7" ht="15" customHeight="1" x14ac:dyDescent="0.25">
      <c r="B525" s="31"/>
      <c r="C525" s="31"/>
      <c r="D525" s="31"/>
      <c r="E525" s="31"/>
    </row>
    <row r="526" spans="1:7" x14ac:dyDescent="0.25">
      <c r="F526" s="31"/>
    </row>
  </sheetData>
  <mergeCells count="62">
    <mergeCell ref="B475:I475"/>
    <mergeCell ref="B477:F479"/>
    <mergeCell ref="B517:B518"/>
    <mergeCell ref="B486:B488"/>
    <mergeCell ref="B489:F494"/>
    <mergeCell ref="B499:B501"/>
    <mergeCell ref="B502:B504"/>
    <mergeCell ref="B505:F510"/>
    <mergeCell ref="B515:B516"/>
    <mergeCell ref="B483:B485"/>
    <mergeCell ref="B422:I422"/>
    <mergeCell ref="B438:J438"/>
    <mergeCell ref="B439:I439"/>
    <mergeCell ref="A471:A474"/>
    <mergeCell ref="B448:I448"/>
    <mergeCell ref="B457:I457"/>
    <mergeCell ref="B466:I466"/>
    <mergeCell ref="B375:I375"/>
    <mergeCell ref="B376:I376"/>
    <mergeCell ref="B387:I387"/>
    <mergeCell ref="B388:I388"/>
    <mergeCell ref="B421:J421"/>
    <mergeCell ref="B405:I405"/>
    <mergeCell ref="B404:J404"/>
    <mergeCell ref="B332:D333"/>
    <mergeCell ref="B348:I348"/>
    <mergeCell ref="B350:I350"/>
    <mergeCell ref="B363:I363"/>
    <mergeCell ref="B364:I364"/>
    <mergeCell ref="B349:I349"/>
    <mergeCell ref="B227:I227"/>
    <mergeCell ref="B238:I238"/>
    <mergeCell ref="B249:I249"/>
    <mergeCell ref="B260:I260"/>
    <mergeCell ref="B271:I271"/>
    <mergeCell ref="J202:Q202"/>
    <mergeCell ref="B205:I205"/>
    <mergeCell ref="B209:B211"/>
    <mergeCell ref="B212:B214"/>
    <mergeCell ref="B216:I216"/>
    <mergeCell ref="B293:I293"/>
    <mergeCell ref="B304:I304"/>
    <mergeCell ref="B194:I194"/>
    <mergeCell ref="B151:I151"/>
    <mergeCell ref="B154:B156"/>
    <mergeCell ref="B157:B159"/>
    <mergeCell ref="B161:I161"/>
    <mergeCell ref="B164:B166"/>
    <mergeCell ref="B167:B169"/>
    <mergeCell ref="B170:I170"/>
    <mergeCell ref="B174:B176"/>
    <mergeCell ref="B177:B179"/>
    <mergeCell ref="B180:H183"/>
    <mergeCell ref="B192:I193"/>
    <mergeCell ref="B282:I282"/>
    <mergeCell ref="B202:I204"/>
    <mergeCell ref="A83:A84"/>
    <mergeCell ref="B108:G110"/>
    <mergeCell ref="B145:I145"/>
    <mergeCell ref="B150:I150"/>
    <mergeCell ref="B6:G8"/>
    <mergeCell ref="B35:I35"/>
  </mergeCells>
  <pageMargins left="0.7" right="0.7" top="0.75" bottom="0.75" header="0.3" footer="0.3"/>
  <pageSetup paperSize="9" orientation="portrait" r:id="rId1"/>
  <ignoredErrors>
    <ignoredError sqref="C12:G13 C40:G40 D176:H17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2"/>
  <sheetViews>
    <sheetView zoomScale="70" zoomScaleNormal="70" workbookViewId="0"/>
  </sheetViews>
  <sheetFormatPr defaultColWidth="9.140625" defaultRowHeight="15" x14ac:dyDescent="0.25"/>
  <cols>
    <col min="1" max="1" width="18.7109375" style="18" customWidth="1"/>
    <col min="2" max="2" width="91" style="18" customWidth="1"/>
    <col min="3" max="10" width="31.42578125" style="18" customWidth="1"/>
    <col min="11" max="14" width="19.42578125" style="18" customWidth="1"/>
    <col min="15" max="16384" width="9.140625" style="18"/>
  </cols>
  <sheetData>
    <row r="1" spans="1:21" ht="34.5" x14ac:dyDescent="0.25">
      <c r="A1" s="255" t="s">
        <v>233</v>
      </c>
    </row>
    <row r="4" spans="1:21" x14ac:dyDescent="0.25">
      <c r="A4" s="30" t="s">
        <v>213</v>
      </c>
      <c r="B4" s="32" t="s">
        <v>914</v>
      </c>
      <c r="C4" s="32"/>
      <c r="D4" s="32"/>
      <c r="G4" s="32"/>
      <c r="H4" s="353"/>
      <c r="I4" s="354"/>
      <c r="J4" s="355"/>
      <c r="K4" s="355"/>
      <c r="L4" s="355"/>
      <c r="M4" s="355"/>
      <c r="N4" s="355"/>
      <c r="O4" s="355"/>
      <c r="P4" s="355"/>
      <c r="Q4" s="355"/>
      <c r="R4" s="355"/>
      <c r="S4" s="355"/>
      <c r="T4" s="355"/>
      <c r="U4" s="355"/>
    </row>
    <row r="5" spans="1:21" x14ac:dyDescent="0.25">
      <c r="B5" s="35"/>
      <c r="C5" s="20">
        <v>2014</v>
      </c>
      <c r="D5" s="20">
        <v>2015</v>
      </c>
      <c r="E5" s="20">
        <v>2016</v>
      </c>
      <c r="H5" s="356"/>
      <c r="I5" s="354"/>
      <c r="J5" s="355"/>
      <c r="K5" s="355"/>
      <c r="L5" s="355"/>
      <c r="M5" s="355"/>
      <c r="N5" s="355"/>
      <c r="O5" s="355"/>
      <c r="P5" s="355"/>
      <c r="Q5" s="355"/>
      <c r="R5" s="355"/>
      <c r="S5" s="355"/>
      <c r="T5" s="355"/>
      <c r="U5" s="355"/>
    </row>
    <row r="6" spans="1:21" x14ac:dyDescent="0.25">
      <c r="B6" s="34" t="s">
        <v>5</v>
      </c>
      <c r="C6" s="73">
        <v>7760.022074999998</v>
      </c>
      <c r="D6" s="73">
        <v>9043.3199897399991</v>
      </c>
      <c r="E6" s="73">
        <v>7819.9445591600006</v>
      </c>
      <c r="H6" s="357"/>
      <c r="I6" s="358"/>
      <c r="J6" s="359"/>
      <c r="K6" s="359"/>
      <c r="L6" s="359"/>
      <c r="M6" s="359"/>
      <c r="N6" s="359"/>
      <c r="O6" s="359"/>
      <c r="P6" s="359"/>
      <c r="Q6" s="359"/>
      <c r="R6" s="359"/>
      <c r="S6" s="359"/>
      <c r="T6" s="359"/>
      <c r="U6" s="359"/>
    </row>
    <row r="7" spans="1:21" x14ac:dyDescent="0.25">
      <c r="B7" s="34" t="s">
        <v>6</v>
      </c>
      <c r="C7" s="73">
        <v>1636.2404999999997</v>
      </c>
      <c r="D7" s="73">
        <v>1414.4192406449999</v>
      </c>
      <c r="E7" s="73">
        <v>1507.03595</v>
      </c>
      <c r="F7" s="346"/>
    </row>
    <row r="8" spans="1:21" x14ac:dyDescent="0.25">
      <c r="B8" s="18" t="s">
        <v>1063</v>
      </c>
    </row>
    <row r="10" spans="1:21" x14ac:dyDescent="0.25">
      <c r="A10" s="30" t="s">
        <v>214</v>
      </c>
      <c r="B10" s="32" t="s">
        <v>911</v>
      </c>
      <c r="C10" s="32"/>
      <c r="D10" s="32"/>
      <c r="E10" s="32"/>
    </row>
    <row r="11" spans="1:21" x14ac:dyDescent="0.25">
      <c r="B11" s="35" t="s">
        <v>325</v>
      </c>
      <c r="C11" s="20">
        <v>2014</v>
      </c>
      <c r="D11" s="20">
        <v>2015</v>
      </c>
      <c r="E11" s="20">
        <v>2016</v>
      </c>
    </row>
    <row r="12" spans="1:21" x14ac:dyDescent="0.25">
      <c r="B12" s="34" t="s">
        <v>3</v>
      </c>
      <c r="C12" s="73">
        <v>2041</v>
      </c>
      <c r="D12" s="73">
        <v>2090</v>
      </c>
      <c r="E12" s="73">
        <v>3091</v>
      </c>
    </row>
    <row r="13" spans="1:21" x14ac:dyDescent="0.25">
      <c r="B13" s="34" t="s">
        <v>94</v>
      </c>
      <c r="C13" s="602">
        <v>907</v>
      </c>
      <c r="D13" s="71">
        <v>590</v>
      </c>
      <c r="E13" s="73">
        <v>824</v>
      </c>
    </row>
    <row r="14" spans="1:21" x14ac:dyDescent="0.25">
      <c r="B14" s="18" t="s">
        <v>1063</v>
      </c>
    </row>
    <row r="16" spans="1:21" x14ac:dyDescent="0.25">
      <c r="A16" s="30" t="s">
        <v>152</v>
      </c>
      <c r="B16" s="32" t="s">
        <v>499</v>
      </c>
      <c r="C16" s="32"/>
      <c r="D16" s="32"/>
    </row>
    <row r="17" spans="1:8" ht="30" x14ac:dyDescent="0.25">
      <c r="B17" s="35"/>
      <c r="C17" s="267" t="s">
        <v>326</v>
      </c>
      <c r="D17" s="267" t="s">
        <v>103</v>
      </c>
      <c r="E17" s="267" t="s">
        <v>301</v>
      </c>
      <c r="F17" s="268" t="s">
        <v>327</v>
      </c>
      <c r="G17" s="347"/>
    </row>
    <row r="18" spans="1:8" x14ac:dyDescent="0.25">
      <c r="B18" s="34" t="s">
        <v>5</v>
      </c>
      <c r="C18" s="73">
        <v>6072</v>
      </c>
      <c r="D18" s="73">
        <v>1305.7973001600001</v>
      </c>
      <c r="E18" s="73">
        <v>442.14725899999996</v>
      </c>
      <c r="F18" s="73" t="s">
        <v>698</v>
      </c>
      <c r="G18" s="148"/>
    </row>
    <row r="19" spans="1:8" x14ac:dyDescent="0.25">
      <c r="B19" s="34" t="s">
        <v>6</v>
      </c>
      <c r="C19" s="73">
        <v>873.47798599999999</v>
      </c>
      <c r="D19" s="73">
        <v>282.65713599999998</v>
      </c>
      <c r="E19" s="73">
        <v>179.90082799999999</v>
      </c>
      <c r="F19" s="348">
        <v>171</v>
      </c>
      <c r="G19" s="148"/>
      <c r="H19" s="346"/>
    </row>
    <row r="20" spans="1:8" x14ac:dyDescent="0.25">
      <c r="B20" s="782" t="s">
        <v>1084</v>
      </c>
    </row>
    <row r="21" spans="1:8" x14ac:dyDescent="0.25">
      <c r="B21" s="18" t="s">
        <v>1063</v>
      </c>
    </row>
    <row r="23" spans="1:8" x14ac:dyDescent="0.25">
      <c r="A23" s="30" t="s">
        <v>261</v>
      </c>
      <c r="B23" s="32" t="s">
        <v>483</v>
      </c>
      <c r="C23" s="32"/>
      <c r="D23" s="32"/>
    </row>
    <row r="24" spans="1:8" ht="30" x14ac:dyDescent="0.25">
      <c r="B24" s="35"/>
      <c r="C24" s="267" t="s">
        <v>326</v>
      </c>
      <c r="D24" s="267" t="s">
        <v>103</v>
      </c>
      <c r="E24" s="267" t="s">
        <v>301</v>
      </c>
      <c r="F24" s="268" t="s">
        <v>327</v>
      </c>
      <c r="G24" s="347"/>
    </row>
    <row r="25" spans="1:8" x14ac:dyDescent="0.25">
      <c r="B25" s="34" t="s">
        <v>3</v>
      </c>
      <c r="C25" s="73">
        <v>493</v>
      </c>
      <c r="D25" s="73">
        <v>1897</v>
      </c>
      <c r="E25" s="73">
        <v>701</v>
      </c>
      <c r="F25" s="348" t="s">
        <v>698</v>
      </c>
      <c r="G25" s="148"/>
    </row>
    <row r="26" spans="1:8" x14ac:dyDescent="0.25">
      <c r="B26" s="34" t="s">
        <v>94</v>
      </c>
      <c r="C26" s="73">
        <v>66</v>
      </c>
      <c r="D26" s="73">
        <v>474</v>
      </c>
      <c r="E26" s="73">
        <v>211</v>
      </c>
      <c r="F26" s="348">
        <v>73</v>
      </c>
      <c r="G26" s="148"/>
    </row>
    <row r="27" spans="1:8" x14ac:dyDescent="0.25">
      <c r="B27" s="782" t="s">
        <v>1085</v>
      </c>
    </row>
    <row r="28" spans="1:8" x14ac:dyDescent="0.25">
      <c r="B28" s="18" t="s">
        <v>1063</v>
      </c>
    </row>
    <row r="30" spans="1:8" x14ac:dyDescent="0.25">
      <c r="A30" s="30" t="s">
        <v>262</v>
      </c>
      <c r="B30" s="32" t="s">
        <v>915</v>
      </c>
      <c r="C30" s="32"/>
      <c r="D30" s="32"/>
    </row>
    <row r="31" spans="1:8" x14ac:dyDescent="0.25">
      <c r="B31" s="35"/>
      <c r="C31" s="20">
        <v>2014</v>
      </c>
      <c r="D31" s="20">
        <v>2015</v>
      </c>
      <c r="E31" s="20">
        <v>2016</v>
      </c>
    </row>
    <row r="32" spans="1:8" x14ac:dyDescent="0.25">
      <c r="B32" s="34" t="s">
        <v>326</v>
      </c>
      <c r="C32" s="147">
        <v>16.095488529089419</v>
      </c>
      <c r="D32" s="147">
        <v>16.917807540983606</v>
      </c>
      <c r="E32" s="147">
        <v>13.234514939393939</v>
      </c>
    </row>
    <row r="33" spans="1:5" x14ac:dyDescent="0.25">
      <c r="B33" s="34" t="s">
        <v>103</v>
      </c>
      <c r="C33" s="147">
        <v>0.13683673969762306</v>
      </c>
      <c r="D33" s="147">
        <v>0.383919828559322</v>
      </c>
      <c r="E33" s="147">
        <v>0.5963230717299578</v>
      </c>
    </row>
    <row r="34" spans="1:5" x14ac:dyDescent="0.25">
      <c r="B34" s="34" t="s">
        <v>301</v>
      </c>
      <c r="C34" s="147">
        <v>0.94384923273688492</v>
      </c>
      <c r="D34" s="147">
        <v>0.92855020539473676</v>
      </c>
      <c r="E34" s="147">
        <v>0.85261055924170615</v>
      </c>
    </row>
    <row r="35" spans="1:5" x14ac:dyDescent="0.25">
      <c r="B35" s="34" t="s">
        <v>328</v>
      </c>
      <c r="C35" s="147">
        <v>1.8040137816979047</v>
      </c>
      <c r="D35" s="147">
        <v>2.3973207468559323</v>
      </c>
      <c r="E35" s="147">
        <v>1.8289271237864078</v>
      </c>
    </row>
    <row r="36" spans="1:5" x14ac:dyDescent="0.25">
      <c r="B36" s="18" t="s">
        <v>1063</v>
      </c>
    </row>
    <row r="38" spans="1:5" x14ac:dyDescent="0.25">
      <c r="A38" s="30" t="s">
        <v>263</v>
      </c>
      <c r="B38" s="32" t="s">
        <v>913</v>
      </c>
      <c r="C38" s="32"/>
      <c r="D38" s="32"/>
    </row>
    <row r="39" spans="1:5" x14ac:dyDescent="0.25">
      <c r="B39" s="35"/>
      <c r="C39" s="20">
        <v>2014</v>
      </c>
      <c r="D39" s="20">
        <v>2015</v>
      </c>
      <c r="E39" s="20">
        <v>2016</v>
      </c>
    </row>
    <row r="40" spans="1:5" x14ac:dyDescent="0.25">
      <c r="B40" s="34" t="s">
        <v>329</v>
      </c>
      <c r="C40" s="334">
        <v>0.44439000489955904</v>
      </c>
      <c r="D40" s="334">
        <v>0.28229665071770332</v>
      </c>
      <c r="E40" s="334">
        <v>0.26658039469427369</v>
      </c>
    </row>
    <row r="41" spans="1:5" x14ac:dyDescent="0.25">
      <c r="B41" s="34" t="s">
        <v>394</v>
      </c>
      <c r="C41" s="334">
        <v>0.21085513471300274</v>
      </c>
      <c r="D41" s="334">
        <v>0.15640486483390104</v>
      </c>
      <c r="E41" s="334">
        <v>0.19271696091946233</v>
      </c>
    </row>
    <row r="42" spans="1:5" x14ac:dyDescent="0.25">
      <c r="B42" s="18" t="s">
        <v>1063</v>
      </c>
    </row>
    <row r="44" spans="1:5" x14ac:dyDescent="0.25">
      <c r="A44" s="30" t="s">
        <v>264</v>
      </c>
      <c r="B44" s="32" t="s">
        <v>498</v>
      </c>
      <c r="C44" s="32"/>
      <c r="D44" s="32"/>
    </row>
    <row r="45" spans="1:5" x14ac:dyDescent="0.25">
      <c r="B45" s="35"/>
      <c r="C45" s="267" t="s">
        <v>326</v>
      </c>
      <c r="D45" s="267" t="s">
        <v>103</v>
      </c>
      <c r="E45" s="267" t="s">
        <v>301</v>
      </c>
    </row>
    <row r="46" spans="1:5" x14ac:dyDescent="0.25">
      <c r="B46" s="34" t="s">
        <v>329</v>
      </c>
      <c r="C46" s="327">
        <v>0.13387423935091278</v>
      </c>
      <c r="D46" s="327">
        <v>0.24986821296784398</v>
      </c>
      <c r="E46" s="327">
        <v>0.30099857346647646</v>
      </c>
    </row>
    <row r="47" spans="1:5" x14ac:dyDescent="0.25">
      <c r="B47" s="34" t="s">
        <v>394</v>
      </c>
      <c r="C47" s="327">
        <v>0.14385342325428194</v>
      </c>
      <c r="D47" s="327">
        <v>0.21646325656008467</v>
      </c>
      <c r="E47" s="327">
        <v>0.40687988976089073</v>
      </c>
    </row>
    <row r="48" spans="1:5" x14ac:dyDescent="0.25">
      <c r="B48" s="782" t="s">
        <v>1086</v>
      </c>
    </row>
    <row r="49" spans="1:10" x14ac:dyDescent="0.25">
      <c r="B49" s="18" t="s">
        <v>1063</v>
      </c>
    </row>
    <row r="51" spans="1:10" x14ac:dyDescent="0.25">
      <c r="A51" s="30" t="s">
        <v>215</v>
      </c>
      <c r="B51" s="78" t="s">
        <v>497</v>
      </c>
      <c r="C51" s="25"/>
      <c r="D51" s="25"/>
      <c r="E51" s="25"/>
      <c r="F51" s="25"/>
      <c r="G51" s="25"/>
      <c r="H51" s="25"/>
      <c r="I51" s="25"/>
      <c r="J51" s="25"/>
    </row>
    <row r="52" spans="1:10" ht="15" customHeight="1" x14ac:dyDescent="0.25">
      <c r="B52" s="83"/>
      <c r="C52" s="755" t="s">
        <v>476</v>
      </c>
      <c r="D52" s="757" t="s">
        <v>103</v>
      </c>
      <c r="E52" s="759" t="s">
        <v>301</v>
      </c>
      <c r="F52" s="760"/>
      <c r="G52" s="760"/>
      <c r="H52" s="761"/>
      <c r="I52" s="759" t="s">
        <v>104</v>
      </c>
      <c r="J52" s="761"/>
    </row>
    <row r="53" spans="1:10" x14ac:dyDescent="0.25">
      <c r="B53" s="84"/>
      <c r="C53" s="756"/>
      <c r="D53" s="758"/>
      <c r="E53" s="50" t="s">
        <v>106</v>
      </c>
      <c r="F53" s="50" t="s">
        <v>105</v>
      </c>
      <c r="G53" s="50" t="s">
        <v>107</v>
      </c>
      <c r="H53" s="146" t="s">
        <v>695</v>
      </c>
      <c r="I53" s="50" t="s">
        <v>108</v>
      </c>
      <c r="J53" s="50" t="s">
        <v>109</v>
      </c>
    </row>
    <row r="54" spans="1:10" x14ac:dyDescent="0.25">
      <c r="B54" s="75" t="s">
        <v>112</v>
      </c>
      <c r="C54" s="766">
        <v>6072</v>
      </c>
      <c r="D54" s="766">
        <v>1305.7973001600001</v>
      </c>
      <c r="E54" s="766">
        <v>285.38099999999997</v>
      </c>
      <c r="F54" s="766">
        <v>44.797215000000001</v>
      </c>
      <c r="G54" s="766">
        <v>97.869044000000002</v>
      </c>
      <c r="H54" s="766">
        <v>14.1</v>
      </c>
      <c r="I54" s="766"/>
      <c r="J54" s="766"/>
    </row>
    <row r="55" spans="1:10" x14ac:dyDescent="0.25">
      <c r="B55" s="75" t="s">
        <v>6</v>
      </c>
      <c r="C55" s="766">
        <v>873.47798599999999</v>
      </c>
      <c r="D55" s="766">
        <v>282.65713599999998</v>
      </c>
      <c r="E55" s="766">
        <v>137.26900000000001</v>
      </c>
      <c r="F55" s="766">
        <v>26.184788000000001</v>
      </c>
      <c r="G55" s="766">
        <v>8.3470399999999998</v>
      </c>
      <c r="H55" s="766">
        <v>8.1</v>
      </c>
      <c r="I55" s="766"/>
      <c r="J55" s="766"/>
    </row>
    <row r="56" spans="1:10" x14ac:dyDescent="0.25">
      <c r="B56" s="75" t="s">
        <v>222</v>
      </c>
      <c r="C56" s="766">
        <v>6072</v>
      </c>
      <c r="D56" s="766">
        <v>1305.7973001600001</v>
      </c>
      <c r="E56" s="766">
        <v>442.14725899999996</v>
      </c>
      <c r="F56" s="766"/>
      <c r="G56" s="766"/>
      <c r="H56" s="766"/>
      <c r="I56" s="766"/>
      <c r="J56" s="766"/>
    </row>
    <row r="57" spans="1:10" x14ac:dyDescent="0.25">
      <c r="B57" s="75" t="s">
        <v>223</v>
      </c>
      <c r="C57" s="766">
        <v>873.47798599999999</v>
      </c>
      <c r="D57" s="766">
        <v>282.65713599999998</v>
      </c>
      <c r="E57" s="766">
        <v>179.90082799999999</v>
      </c>
      <c r="F57" s="766"/>
      <c r="G57" s="766"/>
      <c r="H57" s="766"/>
      <c r="I57" s="766"/>
      <c r="J57" s="766"/>
    </row>
    <row r="58" spans="1:10" x14ac:dyDescent="0.25">
      <c r="B58" s="188"/>
      <c r="C58" s="25"/>
      <c r="D58" s="25"/>
      <c r="E58" s="25"/>
      <c r="F58" s="25"/>
      <c r="G58" s="25"/>
      <c r="H58" s="25"/>
      <c r="I58" s="25"/>
      <c r="J58" s="25"/>
    </row>
    <row r="59" spans="1:10" x14ac:dyDescent="0.25">
      <c r="B59" s="188"/>
      <c r="C59" s="25"/>
      <c r="D59" s="25"/>
      <c r="E59" s="25"/>
      <c r="F59" s="25"/>
      <c r="G59" s="25"/>
      <c r="H59" s="25"/>
      <c r="I59" s="25"/>
      <c r="J59" s="25"/>
    </row>
    <row r="60" spans="1:10" x14ac:dyDescent="0.25">
      <c r="A60" s="30" t="s">
        <v>216</v>
      </c>
      <c r="B60" s="78" t="s">
        <v>496</v>
      </c>
      <c r="C60" s="25"/>
      <c r="D60" s="25"/>
      <c r="E60" s="25"/>
      <c r="F60" s="25"/>
      <c r="G60" s="25"/>
      <c r="H60" s="25"/>
      <c r="I60" s="25"/>
      <c r="J60" s="25"/>
    </row>
    <row r="61" spans="1:10" ht="15" customHeight="1" x14ac:dyDescent="0.25">
      <c r="B61" s="80"/>
      <c r="C61" s="755" t="s">
        <v>476</v>
      </c>
      <c r="D61" s="757" t="s">
        <v>103</v>
      </c>
      <c r="E61" s="759" t="s">
        <v>301</v>
      </c>
      <c r="F61" s="760"/>
      <c r="G61" s="760"/>
      <c r="H61" s="761"/>
      <c r="I61" s="759" t="s">
        <v>104</v>
      </c>
      <c r="J61" s="761"/>
    </row>
    <row r="62" spans="1:10" x14ac:dyDescent="0.25">
      <c r="B62" s="251"/>
      <c r="C62" s="756"/>
      <c r="D62" s="758"/>
      <c r="E62" s="50" t="s">
        <v>106</v>
      </c>
      <c r="F62" s="50" t="s">
        <v>105</v>
      </c>
      <c r="G62" s="50" t="s">
        <v>107</v>
      </c>
      <c r="H62" s="146" t="s">
        <v>695</v>
      </c>
      <c r="I62" s="50" t="s">
        <v>108</v>
      </c>
      <c r="J62" s="50" t="s">
        <v>109</v>
      </c>
    </row>
    <row r="63" spans="1:10" x14ac:dyDescent="0.25">
      <c r="B63" s="75" t="s">
        <v>110</v>
      </c>
      <c r="C63" s="766">
        <v>493</v>
      </c>
      <c r="D63" s="766">
        <v>1897</v>
      </c>
      <c r="E63" s="765">
        <v>274</v>
      </c>
      <c r="F63" s="765">
        <v>45</v>
      </c>
      <c r="G63" s="766">
        <v>334</v>
      </c>
      <c r="H63" s="766">
        <v>48</v>
      </c>
      <c r="I63" s="765"/>
      <c r="J63" s="765"/>
    </row>
    <row r="64" spans="1:10" x14ac:dyDescent="0.25">
      <c r="B64" s="75" t="s">
        <v>94</v>
      </c>
      <c r="C64" s="766">
        <v>66</v>
      </c>
      <c r="D64" s="766">
        <v>474</v>
      </c>
      <c r="E64" s="765">
        <v>130</v>
      </c>
      <c r="F64" s="765">
        <v>26</v>
      </c>
      <c r="G64" s="766">
        <v>27</v>
      </c>
      <c r="H64" s="766">
        <v>28</v>
      </c>
      <c r="I64" s="765"/>
      <c r="J64" s="765"/>
    </row>
    <row r="65" spans="1:10" x14ac:dyDescent="0.25">
      <c r="B65" s="75" t="s">
        <v>220</v>
      </c>
      <c r="C65" s="765">
        <v>493</v>
      </c>
      <c r="D65" s="765">
        <v>1897</v>
      </c>
      <c r="E65" s="762">
        <v>701</v>
      </c>
      <c r="F65" s="763"/>
      <c r="G65" s="763"/>
      <c r="H65" s="764"/>
      <c r="I65" s="762"/>
      <c r="J65" s="764"/>
    </row>
    <row r="66" spans="1:10" x14ac:dyDescent="0.25">
      <c r="B66" s="75" t="s">
        <v>221</v>
      </c>
      <c r="C66" s="765">
        <v>66</v>
      </c>
      <c r="D66" s="765">
        <v>474</v>
      </c>
      <c r="E66" s="762">
        <v>211</v>
      </c>
      <c r="F66" s="763"/>
      <c r="G66" s="763"/>
      <c r="H66" s="764"/>
      <c r="I66" s="762"/>
      <c r="J66" s="764"/>
    </row>
    <row r="67" spans="1:10" x14ac:dyDescent="0.25">
      <c r="B67" s="188"/>
      <c r="C67" s="25"/>
      <c r="D67" s="25"/>
      <c r="E67" s="25"/>
      <c r="F67" s="25"/>
      <c r="G67" s="25"/>
      <c r="H67" s="25"/>
      <c r="I67" s="25"/>
      <c r="J67" s="25"/>
    </row>
    <row r="68" spans="1:10" x14ac:dyDescent="0.25">
      <c r="B68" s="188"/>
      <c r="C68" s="25"/>
      <c r="D68" s="25"/>
      <c r="E68" s="25"/>
      <c r="F68" s="25"/>
      <c r="G68" s="25"/>
      <c r="H68" s="25"/>
      <c r="I68" s="25"/>
      <c r="J68" s="25"/>
    </row>
    <row r="69" spans="1:10" x14ac:dyDescent="0.25">
      <c r="A69" s="30" t="s">
        <v>217</v>
      </c>
      <c r="B69" s="78" t="s">
        <v>495</v>
      </c>
      <c r="C69" s="25"/>
      <c r="D69" s="25"/>
      <c r="E69" s="25"/>
      <c r="F69" s="25"/>
      <c r="G69" s="25"/>
      <c r="H69" s="25"/>
      <c r="I69" s="25"/>
      <c r="J69" s="25"/>
    </row>
    <row r="70" spans="1:10" ht="15" customHeight="1" x14ac:dyDescent="0.25">
      <c r="B70" s="83"/>
      <c r="C70" s="755" t="s">
        <v>476</v>
      </c>
      <c r="D70" s="757" t="s">
        <v>103</v>
      </c>
      <c r="E70" s="759" t="s">
        <v>301</v>
      </c>
      <c r="F70" s="760"/>
      <c r="G70" s="760"/>
      <c r="H70" s="761"/>
      <c r="I70" s="759" t="s">
        <v>104</v>
      </c>
      <c r="J70" s="761"/>
    </row>
    <row r="71" spans="1:10" x14ac:dyDescent="0.25">
      <c r="B71" s="84"/>
      <c r="C71" s="756"/>
      <c r="D71" s="758"/>
      <c r="E71" s="50" t="s">
        <v>106</v>
      </c>
      <c r="F71" s="50" t="s">
        <v>105</v>
      </c>
      <c r="G71" s="50" t="s">
        <v>107</v>
      </c>
      <c r="H71" s="146" t="s">
        <v>695</v>
      </c>
      <c r="I71" s="50" t="s">
        <v>108</v>
      </c>
      <c r="J71" s="50" t="s">
        <v>109</v>
      </c>
    </row>
    <row r="72" spans="1:10" x14ac:dyDescent="0.25">
      <c r="B72" s="75" t="s">
        <v>9</v>
      </c>
      <c r="C72" s="750">
        <v>13.234514939393939</v>
      </c>
      <c r="D72" s="750">
        <v>0.5963230717299578</v>
      </c>
      <c r="E72" s="252">
        <v>1.0559153846153846</v>
      </c>
      <c r="F72" s="252">
        <v>1.0071072307692308</v>
      </c>
      <c r="G72" s="252">
        <v>0.30914962962962961</v>
      </c>
      <c r="H72" s="252">
        <v>0.28928571428571426</v>
      </c>
      <c r="I72" s="252"/>
      <c r="J72" s="252"/>
    </row>
    <row r="73" spans="1:10" x14ac:dyDescent="0.25">
      <c r="B73" s="75" t="s">
        <v>302</v>
      </c>
      <c r="C73" s="751"/>
      <c r="D73" s="751"/>
      <c r="E73" s="752">
        <v>0.85261055924170615</v>
      </c>
      <c r="F73" s="753"/>
      <c r="G73" s="753"/>
      <c r="H73" s="754"/>
      <c r="I73" s="752"/>
      <c r="J73" s="754"/>
    </row>
    <row r="74" spans="1:10" x14ac:dyDescent="0.25">
      <c r="B74" s="188"/>
      <c r="C74" s="25"/>
      <c r="D74" s="25"/>
      <c r="E74" s="25"/>
      <c r="F74" s="25"/>
      <c r="G74" s="25"/>
      <c r="H74" s="25"/>
      <c r="I74" s="25"/>
      <c r="J74" s="25"/>
    </row>
    <row r="75" spans="1:10" x14ac:dyDescent="0.25">
      <c r="B75" s="188"/>
      <c r="C75" s="25"/>
      <c r="D75" s="25"/>
      <c r="E75" s="25"/>
      <c r="F75" s="25"/>
      <c r="G75" s="25"/>
      <c r="H75" s="25"/>
      <c r="I75" s="25"/>
      <c r="J75" s="25"/>
    </row>
    <row r="76" spans="1:10" x14ac:dyDescent="0.25">
      <c r="A76" s="30" t="s">
        <v>218</v>
      </c>
      <c r="B76" s="78" t="s">
        <v>494</v>
      </c>
      <c r="C76" s="25"/>
      <c r="D76" s="25"/>
      <c r="E76" s="25"/>
      <c r="F76" s="25"/>
      <c r="G76" s="25"/>
      <c r="H76" s="25"/>
      <c r="I76" s="25"/>
      <c r="J76" s="25"/>
    </row>
    <row r="77" spans="1:10" ht="15" customHeight="1" x14ac:dyDescent="0.25">
      <c r="B77" s="253"/>
      <c r="C77" s="755" t="s">
        <v>476</v>
      </c>
      <c r="D77" s="757" t="s">
        <v>103</v>
      </c>
      <c r="E77" s="759" t="s">
        <v>301</v>
      </c>
      <c r="F77" s="760"/>
      <c r="G77" s="760"/>
      <c r="H77" s="761"/>
      <c r="I77" s="759" t="s">
        <v>104</v>
      </c>
      <c r="J77" s="761"/>
    </row>
    <row r="78" spans="1:10" x14ac:dyDescent="0.25">
      <c r="B78" s="254"/>
      <c r="C78" s="756"/>
      <c r="D78" s="758"/>
      <c r="E78" s="50" t="s">
        <v>106</v>
      </c>
      <c r="F78" s="50" t="s">
        <v>105</v>
      </c>
      <c r="G78" s="50" t="s">
        <v>107</v>
      </c>
      <c r="H78" s="146" t="s">
        <v>695</v>
      </c>
      <c r="I78" s="50" t="s">
        <v>108</v>
      </c>
      <c r="J78" s="50" t="s">
        <v>109</v>
      </c>
    </row>
    <row r="79" spans="1:10" x14ac:dyDescent="0.25">
      <c r="B79" s="62" t="s">
        <v>417</v>
      </c>
      <c r="C79" s="269">
        <v>13.387423935091277</v>
      </c>
      <c r="D79" s="269">
        <v>24.986821296784399</v>
      </c>
      <c r="E79" s="269">
        <v>47.445255474452551</v>
      </c>
      <c r="F79" s="269">
        <v>57.777777777777771</v>
      </c>
      <c r="G79" s="269">
        <v>8.0838323353293404</v>
      </c>
      <c r="H79" s="269">
        <v>58.333333333333336</v>
      </c>
      <c r="I79" s="252"/>
      <c r="J79" s="252"/>
    </row>
    <row r="80" spans="1:10" x14ac:dyDescent="0.25">
      <c r="B80" s="62" t="s">
        <v>418</v>
      </c>
      <c r="C80" s="269">
        <v>14.385342325428194</v>
      </c>
      <c r="D80" s="269">
        <v>21.646325656008468</v>
      </c>
      <c r="E80" s="269">
        <v>48.100258952067591</v>
      </c>
      <c r="F80" s="269">
        <v>58.451821167900732</v>
      </c>
      <c r="G80" s="269">
        <v>8.5287846481876333</v>
      </c>
      <c r="H80" s="269">
        <v>57.446808510638292</v>
      </c>
      <c r="I80" s="252"/>
      <c r="J80" s="252"/>
    </row>
    <row r="81" spans="1:10" x14ac:dyDescent="0.25">
      <c r="B81" s="75" t="s">
        <v>419</v>
      </c>
      <c r="C81" s="270">
        <v>14.2</v>
      </c>
      <c r="D81" s="270">
        <v>24.986821296784399</v>
      </c>
      <c r="E81" s="745">
        <v>30.099857346647646</v>
      </c>
      <c r="F81" s="746"/>
      <c r="G81" s="746"/>
      <c r="H81" s="747"/>
      <c r="I81" s="748"/>
      <c r="J81" s="749"/>
    </row>
    <row r="82" spans="1:10" x14ac:dyDescent="0.25">
      <c r="B82" s="75" t="s">
        <v>420</v>
      </c>
      <c r="C82" s="270">
        <v>14.7</v>
      </c>
      <c r="D82" s="270">
        <v>21.646325656008468</v>
      </c>
      <c r="E82" s="745">
        <v>40.687988976089073</v>
      </c>
      <c r="F82" s="746"/>
      <c r="G82" s="746"/>
      <c r="H82" s="747"/>
      <c r="I82" s="748"/>
      <c r="J82" s="749"/>
    </row>
    <row r="83" spans="1:10" x14ac:dyDescent="0.25">
      <c r="B83" s="144"/>
      <c r="C83" s="307"/>
      <c r="D83" s="307"/>
      <c r="E83" s="308"/>
      <c r="F83" s="308"/>
      <c r="G83" s="308"/>
      <c r="H83" s="308"/>
      <c r="I83" s="309"/>
      <c r="J83" s="309"/>
    </row>
    <row r="85" spans="1:10" x14ac:dyDescent="0.25">
      <c r="A85" s="146" t="s">
        <v>219</v>
      </c>
      <c r="B85" s="85" t="s">
        <v>608</v>
      </c>
    </row>
    <row r="86" spans="1:10" x14ac:dyDescent="0.25">
      <c r="B86" s="738" t="s">
        <v>308</v>
      </c>
      <c r="C86" s="740" t="s">
        <v>6</v>
      </c>
      <c r="D86" s="740" t="s">
        <v>59</v>
      </c>
    </row>
    <row r="87" spans="1:10" ht="15" customHeight="1" x14ac:dyDescent="0.25">
      <c r="B87" s="739"/>
      <c r="C87" s="741"/>
      <c r="D87" s="741"/>
    </row>
    <row r="88" spans="1:10" x14ac:dyDescent="0.25">
      <c r="B88" s="86" t="s">
        <v>18</v>
      </c>
      <c r="C88" s="349">
        <v>160.281611</v>
      </c>
      <c r="D88" s="451">
        <v>0.12001097318154286</v>
      </c>
    </row>
    <row r="89" spans="1:10" x14ac:dyDescent="0.25">
      <c r="B89" s="86" t="s">
        <v>19</v>
      </c>
      <c r="C89" s="349">
        <v>6.5119999999999996</v>
      </c>
      <c r="D89" s="451">
        <v>4.8758647513107859E-3</v>
      </c>
    </row>
    <row r="90" spans="1:10" x14ac:dyDescent="0.25">
      <c r="B90" s="86" t="s">
        <v>20</v>
      </c>
      <c r="C90" s="349">
        <v>110.21429299999998</v>
      </c>
      <c r="D90" s="451">
        <v>8.2523032298731425E-2</v>
      </c>
    </row>
    <row r="91" spans="1:10" x14ac:dyDescent="0.25">
      <c r="B91" s="86" t="s">
        <v>21</v>
      </c>
      <c r="C91" s="349">
        <v>113.87178900000001</v>
      </c>
      <c r="D91" s="451">
        <v>8.526158509732791E-2</v>
      </c>
    </row>
    <row r="92" spans="1:10" x14ac:dyDescent="0.25">
      <c r="B92" s="86" t="s">
        <v>22</v>
      </c>
      <c r="C92" s="349">
        <v>85.492000000000004</v>
      </c>
      <c r="D92" s="451">
        <v>6.4012197377005794E-2</v>
      </c>
    </row>
    <row r="93" spans="1:10" x14ac:dyDescent="0.25">
      <c r="B93" s="86" t="s">
        <v>23</v>
      </c>
      <c r="C93" s="349">
        <v>4.7559999999999993</v>
      </c>
      <c r="D93" s="451">
        <v>3.5610584700912309E-3</v>
      </c>
    </row>
    <row r="94" spans="1:10" x14ac:dyDescent="0.25">
      <c r="B94" s="86" t="s">
        <v>24</v>
      </c>
      <c r="C94" s="349">
        <v>29.501999999999999</v>
      </c>
      <c r="D94" s="451">
        <v>2.2089644025364067E-2</v>
      </c>
    </row>
    <row r="95" spans="1:10" x14ac:dyDescent="0.25">
      <c r="B95" s="86" t="s">
        <v>309</v>
      </c>
      <c r="C95" s="349">
        <v>0.61199999999999999</v>
      </c>
      <c r="D95" s="451">
        <v>4.5823544652982199E-4</v>
      </c>
    </row>
    <row r="96" spans="1:10" x14ac:dyDescent="0.25">
      <c r="B96" s="86" t="s">
        <v>121</v>
      </c>
      <c r="C96" s="349">
        <v>0.36</v>
      </c>
      <c r="D96" s="451">
        <v>2.6955026266460119E-4</v>
      </c>
    </row>
    <row r="97" spans="2:8" x14ac:dyDescent="0.25">
      <c r="B97" s="86" t="s">
        <v>60</v>
      </c>
      <c r="C97" s="349">
        <v>22</v>
      </c>
      <c r="D97" s="451">
        <v>1.6472516051725627E-2</v>
      </c>
    </row>
    <row r="98" spans="2:8" x14ac:dyDescent="0.25">
      <c r="B98" s="86" t="s">
        <v>310</v>
      </c>
      <c r="C98" s="349">
        <v>0</v>
      </c>
      <c r="D98" s="451">
        <v>0</v>
      </c>
    </row>
    <row r="99" spans="2:8" x14ac:dyDescent="0.25">
      <c r="B99" s="86" t="s">
        <v>122</v>
      </c>
      <c r="C99" s="349">
        <v>0</v>
      </c>
      <c r="D99" s="451">
        <v>0</v>
      </c>
    </row>
    <row r="100" spans="2:8" x14ac:dyDescent="0.25">
      <c r="B100" s="86" t="s">
        <v>62</v>
      </c>
      <c r="C100" s="349">
        <v>0</v>
      </c>
      <c r="D100" s="451">
        <v>0</v>
      </c>
    </row>
    <row r="101" spans="2:8" x14ac:dyDescent="0.25">
      <c r="B101" s="86" t="s">
        <v>63</v>
      </c>
      <c r="C101" s="349">
        <v>8</v>
      </c>
      <c r="D101" s="451">
        <v>5.9900058369911375E-3</v>
      </c>
    </row>
    <row r="102" spans="2:8" x14ac:dyDescent="0.25">
      <c r="B102" s="86" t="s">
        <v>64</v>
      </c>
      <c r="C102" s="349">
        <v>0</v>
      </c>
      <c r="D102" s="451">
        <v>0</v>
      </c>
    </row>
    <row r="103" spans="2:8" x14ac:dyDescent="0.25">
      <c r="B103" s="86" t="s">
        <v>26</v>
      </c>
      <c r="C103" s="349">
        <v>58.862000000000002</v>
      </c>
      <c r="D103" s="451">
        <v>4.4072965447121547E-2</v>
      </c>
    </row>
    <row r="104" spans="2:8" x14ac:dyDescent="0.25">
      <c r="B104" s="86" t="s">
        <v>123</v>
      </c>
      <c r="C104" s="349">
        <v>49</v>
      </c>
      <c r="D104" s="451">
        <v>3.6688785751570717E-2</v>
      </c>
    </row>
    <row r="105" spans="2:8" x14ac:dyDescent="0.25">
      <c r="B105" s="86" t="s">
        <v>124</v>
      </c>
      <c r="C105" s="349">
        <v>5.7119999999999997</v>
      </c>
      <c r="D105" s="451">
        <v>4.276864167611672E-3</v>
      </c>
      <c r="H105" s="29"/>
    </row>
    <row r="106" spans="2:8" x14ac:dyDescent="0.25">
      <c r="B106" s="86" t="s">
        <v>125</v>
      </c>
      <c r="C106" s="349">
        <v>0.71199999999999997</v>
      </c>
      <c r="D106" s="451">
        <v>5.3311051949221124E-4</v>
      </c>
    </row>
    <row r="107" spans="2:8" x14ac:dyDescent="0.25">
      <c r="B107" s="86" t="s">
        <v>69</v>
      </c>
      <c r="C107" s="349">
        <v>595.07217600000001</v>
      </c>
      <c r="D107" s="451">
        <v>0.44556072595887719</v>
      </c>
    </row>
    <row r="108" spans="2:8" x14ac:dyDescent="0.25">
      <c r="B108" s="86" t="s">
        <v>76</v>
      </c>
      <c r="C108" s="349">
        <v>82.847999999999999</v>
      </c>
      <c r="D108" s="451">
        <v>6.2032500447880216E-2</v>
      </c>
    </row>
    <row r="109" spans="2:8" x14ac:dyDescent="0.25">
      <c r="B109" s="86" t="s">
        <v>126</v>
      </c>
      <c r="C109" s="349">
        <v>0.71199999999999997</v>
      </c>
      <c r="D109" s="451">
        <v>5.3311051949221124E-4</v>
      </c>
    </row>
    <row r="110" spans="2:8" x14ac:dyDescent="0.25">
      <c r="B110" s="86" t="s">
        <v>72</v>
      </c>
      <c r="C110" s="349">
        <v>2.0380950000000002</v>
      </c>
      <c r="D110" s="451">
        <v>1.5260251182928066E-3</v>
      </c>
    </row>
    <row r="111" spans="2:8" x14ac:dyDescent="0.25">
      <c r="B111" s="86" t="s">
        <v>73</v>
      </c>
      <c r="C111" s="349">
        <v>0</v>
      </c>
      <c r="D111" s="451">
        <v>0</v>
      </c>
    </row>
    <row r="112" spans="2:8" x14ac:dyDescent="0.25">
      <c r="B112" s="259" t="s">
        <v>74</v>
      </c>
      <c r="C112" s="349">
        <v>0</v>
      </c>
      <c r="D112" s="451">
        <v>0</v>
      </c>
    </row>
    <row r="113" spans="1:4" x14ac:dyDescent="0.25">
      <c r="B113" s="96" t="s">
        <v>31</v>
      </c>
      <c r="C113" s="350">
        <v>1335.5579640000001</v>
      </c>
      <c r="D113" s="451">
        <v>1</v>
      </c>
    </row>
    <row r="114" spans="1:4" x14ac:dyDescent="0.25">
      <c r="B114" s="18" t="s">
        <v>724</v>
      </c>
    </row>
    <row r="116" spans="1:4" x14ac:dyDescent="0.25">
      <c r="A116" s="146" t="s">
        <v>234</v>
      </c>
      <c r="B116" s="85" t="s">
        <v>513</v>
      </c>
    </row>
    <row r="117" spans="1:4" x14ac:dyDescent="0.25">
      <c r="B117" s="738" t="s">
        <v>308</v>
      </c>
      <c r="C117" s="740" t="s">
        <v>6</v>
      </c>
      <c r="D117" s="740" t="s">
        <v>59</v>
      </c>
    </row>
    <row r="118" spans="1:4" x14ac:dyDescent="0.25">
      <c r="B118" s="739"/>
      <c r="C118" s="741"/>
      <c r="D118" s="741"/>
    </row>
    <row r="119" spans="1:4" x14ac:dyDescent="0.25">
      <c r="B119" s="86" t="s">
        <v>18</v>
      </c>
      <c r="C119" s="349">
        <v>188.281611</v>
      </c>
      <c r="D119" s="590">
        <v>0.14097599361101185</v>
      </c>
    </row>
    <row r="120" spans="1:4" x14ac:dyDescent="0.25">
      <c r="B120" s="86" t="s">
        <v>19</v>
      </c>
      <c r="C120" s="349">
        <v>9.5120000000000005</v>
      </c>
      <c r="D120" s="590">
        <v>7.1221169401824626E-3</v>
      </c>
    </row>
    <row r="121" spans="1:4" x14ac:dyDescent="0.25">
      <c r="B121" s="86" t="s">
        <v>20</v>
      </c>
      <c r="C121" s="349">
        <v>99.214292999999984</v>
      </c>
      <c r="D121" s="590">
        <v>7.4286774272868603E-2</v>
      </c>
    </row>
    <row r="122" spans="1:4" x14ac:dyDescent="0.25">
      <c r="B122" s="86" t="s">
        <v>21</v>
      </c>
      <c r="C122" s="349">
        <v>101.87178900000001</v>
      </c>
      <c r="D122" s="590">
        <v>7.6276576341841193E-2</v>
      </c>
    </row>
    <row r="123" spans="1:4" x14ac:dyDescent="0.25">
      <c r="B123" s="86" t="s">
        <v>22</v>
      </c>
      <c r="C123" s="349">
        <v>122.492</v>
      </c>
      <c r="D123" s="590">
        <v>9.1715974373089801E-2</v>
      </c>
    </row>
    <row r="124" spans="1:4" x14ac:dyDescent="0.25">
      <c r="B124" s="86" t="s">
        <v>23</v>
      </c>
      <c r="C124" s="349">
        <v>3.7560000000000002</v>
      </c>
      <c r="D124" s="590">
        <v>2.8123077404673394E-3</v>
      </c>
    </row>
    <row r="125" spans="1:4" x14ac:dyDescent="0.25">
      <c r="B125" s="86" t="s">
        <v>24</v>
      </c>
      <c r="C125" s="349">
        <v>29.501999999999999</v>
      </c>
      <c r="D125" s="590">
        <v>2.2089644025364067E-2</v>
      </c>
    </row>
    <row r="126" spans="1:4" x14ac:dyDescent="0.25">
      <c r="B126" s="86" t="s">
        <v>309</v>
      </c>
      <c r="C126" s="349">
        <v>1.6120000000000001</v>
      </c>
      <c r="D126" s="590">
        <v>1.2069861761537142E-3</v>
      </c>
    </row>
    <row r="127" spans="1:4" x14ac:dyDescent="0.25">
      <c r="B127" s="86" t="s">
        <v>121</v>
      </c>
      <c r="C127" s="349">
        <v>0.36</v>
      </c>
      <c r="D127" s="590">
        <v>2.6955026266460119E-4</v>
      </c>
    </row>
    <row r="128" spans="1:4" x14ac:dyDescent="0.25">
      <c r="B128" s="86" t="s">
        <v>60</v>
      </c>
      <c r="C128" s="349">
        <v>14</v>
      </c>
      <c r="D128" s="590">
        <v>1.0482510214734491E-2</v>
      </c>
    </row>
    <row r="129" spans="2:16384" x14ac:dyDescent="0.25">
      <c r="B129" s="86" t="s">
        <v>310</v>
      </c>
      <c r="C129" s="349">
        <v>5</v>
      </c>
      <c r="D129" s="590">
        <v>3.7437536481194611E-3</v>
      </c>
    </row>
    <row r="130" spans="2:16384" x14ac:dyDescent="0.25">
      <c r="B130" s="86" t="s">
        <v>122</v>
      </c>
      <c r="C130" s="349">
        <v>0</v>
      </c>
      <c r="D130" s="590">
        <v>0</v>
      </c>
    </row>
    <row r="131" spans="2:16384" x14ac:dyDescent="0.25">
      <c r="B131" s="86" t="s">
        <v>62</v>
      </c>
      <c r="C131" s="349">
        <v>0</v>
      </c>
      <c r="D131" s="590">
        <v>0</v>
      </c>
    </row>
    <row r="132" spans="2:16384" x14ac:dyDescent="0.25">
      <c r="B132" s="86" t="s">
        <v>63</v>
      </c>
      <c r="C132" s="349">
        <v>5</v>
      </c>
      <c r="D132" s="590">
        <v>3.7437536481194611E-3</v>
      </c>
    </row>
    <row r="133" spans="2:16384" x14ac:dyDescent="0.25">
      <c r="B133" s="86" t="s">
        <v>64</v>
      </c>
      <c r="C133" s="349">
        <v>0</v>
      </c>
      <c r="D133" s="590">
        <v>0</v>
      </c>
    </row>
    <row r="134" spans="2:16384" x14ac:dyDescent="0.25">
      <c r="B134" s="86" t="s">
        <v>26</v>
      </c>
      <c r="C134" s="349">
        <v>45.862000000000002</v>
      </c>
      <c r="D134" s="590">
        <v>3.4339205962010948E-2</v>
      </c>
    </row>
    <row r="135" spans="2:16384" x14ac:dyDescent="0.25">
      <c r="B135" s="86" t="s">
        <v>123</v>
      </c>
      <c r="C135" s="349">
        <v>54</v>
      </c>
      <c r="D135" s="590">
        <v>4.043253939969018E-2</v>
      </c>
    </row>
    <row r="136" spans="2:16384" x14ac:dyDescent="0.25">
      <c r="B136" s="86" t="s">
        <v>124</v>
      </c>
      <c r="C136" s="349">
        <v>4.7119999999999997</v>
      </c>
      <c r="D136" s="590">
        <v>3.52811343798778E-3</v>
      </c>
    </row>
    <row r="137" spans="2:16384" x14ac:dyDescent="0.25">
      <c r="B137" s="86" t="s">
        <v>125</v>
      </c>
      <c r="C137" s="349">
        <v>0.71199999999999997</v>
      </c>
      <c r="D137" s="590">
        <v>5.3311051949221124E-4</v>
      </c>
      <c r="E137" s="18" t="s">
        <v>58</v>
      </c>
    </row>
    <row r="138" spans="2:16384" x14ac:dyDescent="0.25">
      <c r="B138" s="86" t="s">
        <v>69</v>
      </c>
      <c r="C138" s="349">
        <v>590.07217600000001</v>
      </c>
      <c r="D138" s="590">
        <v>0.44181697231075773</v>
      </c>
    </row>
    <row r="139" spans="2:16384" x14ac:dyDescent="0.25">
      <c r="B139" s="86" t="s">
        <v>76</v>
      </c>
      <c r="C139" s="349">
        <v>12.847999999999999</v>
      </c>
      <c r="D139" s="590">
        <v>9.6199493742077664E-3</v>
      </c>
      <c r="G139" s="29"/>
    </row>
    <row r="140" spans="2:16384" x14ac:dyDescent="0.25">
      <c r="B140" s="86" t="s">
        <v>126</v>
      </c>
      <c r="C140" s="349">
        <v>14.712</v>
      </c>
      <c r="D140" s="590">
        <v>1.1015620734226702E-2</v>
      </c>
    </row>
    <row r="141" spans="2:16384" x14ac:dyDescent="0.25">
      <c r="B141" s="86" t="s">
        <v>72</v>
      </c>
      <c r="C141" s="349">
        <v>24.038094999999998</v>
      </c>
      <c r="D141" s="590">
        <v>1.7998541170018433E-2</v>
      </c>
    </row>
    <row r="142" spans="2:16384" x14ac:dyDescent="0.25">
      <c r="B142" s="86" t="s">
        <v>73</v>
      </c>
      <c r="C142" s="349">
        <v>4</v>
      </c>
      <c r="D142" s="590">
        <v>2.9950029184955687E-3</v>
      </c>
    </row>
    <row r="143" spans="2:16384" x14ac:dyDescent="0.25">
      <c r="B143" s="259" t="s">
        <v>74</v>
      </c>
      <c r="C143" s="349">
        <v>6</v>
      </c>
      <c r="D143" s="590">
        <v>4.4925043777433536E-3</v>
      </c>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c r="IW143" s="30"/>
      <c r="IX143" s="30"/>
      <c r="IY143" s="30"/>
      <c r="IZ143" s="30"/>
      <c r="JA143" s="30"/>
      <c r="JB143" s="30"/>
      <c r="JC143" s="30"/>
      <c r="JD143" s="30"/>
      <c r="JE143" s="30"/>
      <c r="JF143" s="30"/>
      <c r="JG143" s="30"/>
      <c r="JH143" s="30"/>
      <c r="JI143" s="30"/>
      <c r="JJ143" s="30"/>
      <c r="JK143" s="30"/>
      <c r="JL143" s="30"/>
      <c r="JM143" s="30"/>
      <c r="JN143" s="30"/>
      <c r="JO143" s="30"/>
      <c r="JP143" s="30"/>
      <c r="JQ143" s="30"/>
      <c r="JR143" s="30"/>
      <c r="JS143" s="30"/>
      <c r="JT143" s="30"/>
      <c r="JU143" s="30"/>
      <c r="JV143" s="30"/>
      <c r="JW143" s="30"/>
      <c r="JX143" s="30"/>
      <c r="JY143" s="30"/>
      <c r="JZ143" s="30"/>
      <c r="KA143" s="30"/>
      <c r="KB143" s="30"/>
      <c r="KC143" s="30"/>
      <c r="KD143" s="30"/>
      <c r="KE143" s="30"/>
      <c r="KF143" s="30"/>
      <c r="KG143" s="30"/>
      <c r="KH143" s="30"/>
      <c r="KI143" s="30"/>
      <c r="KJ143" s="30"/>
      <c r="KK143" s="30"/>
      <c r="KL143" s="30"/>
      <c r="KM143" s="30"/>
      <c r="KN143" s="30"/>
      <c r="KO143" s="30"/>
      <c r="KP143" s="30"/>
      <c r="KQ143" s="30"/>
      <c r="KR143" s="30"/>
      <c r="KS143" s="30"/>
      <c r="KT143" s="30"/>
      <c r="KU143" s="30"/>
      <c r="KV143" s="30"/>
      <c r="KW143" s="30"/>
      <c r="KX143" s="30"/>
      <c r="KY143" s="30"/>
      <c r="KZ143" s="30"/>
      <c r="LA143" s="30"/>
      <c r="LB143" s="30"/>
      <c r="LC143" s="30"/>
      <c r="LD143" s="30"/>
      <c r="LE143" s="30"/>
      <c r="LF143" s="30"/>
      <c r="LG143" s="30"/>
      <c r="LH143" s="30"/>
      <c r="LI143" s="30"/>
      <c r="LJ143" s="30"/>
      <c r="LK143" s="30"/>
      <c r="LL143" s="30"/>
      <c r="LM143" s="30"/>
      <c r="LN143" s="30"/>
      <c r="LO143" s="30"/>
      <c r="LP143" s="30"/>
      <c r="LQ143" s="30"/>
      <c r="LR143" s="30"/>
      <c r="LS143" s="30"/>
      <c r="LT143" s="30"/>
      <c r="LU143" s="30"/>
      <c r="LV143" s="30"/>
      <c r="LW143" s="30"/>
      <c r="LX143" s="30"/>
      <c r="LY143" s="30"/>
      <c r="LZ143" s="30"/>
      <c r="MA143" s="30"/>
      <c r="MB143" s="30"/>
      <c r="MC143" s="30"/>
      <c r="MD143" s="30"/>
      <c r="ME143" s="30"/>
      <c r="MF143" s="30"/>
      <c r="MG143" s="30"/>
      <c r="MH143" s="30"/>
      <c r="MI143" s="30"/>
      <c r="MJ143" s="30"/>
      <c r="MK143" s="30"/>
      <c r="ML143" s="30"/>
      <c r="MM143" s="30"/>
      <c r="MN143" s="30"/>
      <c r="MO143" s="30"/>
      <c r="MP143" s="30"/>
      <c r="MQ143" s="30"/>
      <c r="MR143" s="30"/>
      <c r="MS143" s="30"/>
      <c r="MT143" s="30"/>
      <c r="MU143" s="30"/>
      <c r="MV143" s="30"/>
      <c r="MW143" s="30"/>
      <c r="MX143" s="30"/>
      <c r="MY143" s="30"/>
      <c r="MZ143" s="30"/>
      <c r="NA143" s="30"/>
      <c r="NB143" s="30"/>
      <c r="NC143" s="30"/>
      <c r="ND143" s="30"/>
      <c r="NE143" s="30"/>
      <c r="NF143" s="30"/>
      <c r="NG143" s="30"/>
      <c r="NH143" s="30"/>
      <c r="NI143" s="30"/>
      <c r="NJ143" s="30"/>
      <c r="NK143" s="30"/>
      <c r="NL143" s="30"/>
      <c r="NM143" s="30"/>
      <c r="NN143" s="30"/>
      <c r="NO143" s="30"/>
      <c r="NP143" s="30"/>
      <c r="NQ143" s="30"/>
      <c r="NR143" s="30"/>
      <c r="NS143" s="30"/>
      <c r="NT143" s="30"/>
      <c r="NU143" s="30"/>
      <c r="NV143" s="30"/>
      <c r="NW143" s="30"/>
      <c r="NX143" s="30"/>
      <c r="NY143" s="30"/>
      <c r="NZ143" s="30"/>
      <c r="OA143" s="30"/>
      <c r="OB143" s="30"/>
      <c r="OC143" s="30"/>
      <c r="OD143" s="30"/>
      <c r="OE143" s="30"/>
      <c r="OF143" s="30"/>
      <c r="OG143" s="30"/>
      <c r="OH143" s="30"/>
      <c r="OI143" s="30"/>
      <c r="OJ143" s="30"/>
      <c r="OK143" s="30"/>
      <c r="OL143" s="30"/>
      <c r="OM143" s="30"/>
      <c r="ON143" s="30"/>
      <c r="OO143" s="30"/>
      <c r="OP143" s="30"/>
      <c r="OQ143" s="30"/>
      <c r="OR143" s="30"/>
      <c r="OS143" s="30"/>
      <c r="OT143" s="30"/>
      <c r="OU143" s="30"/>
      <c r="OV143" s="30"/>
      <c r="OW143" s="30"/>
      <c r="OX143" s="30"/>
      <c r="OY143" s="30"/>
      <c r="OZ143" s="30"/>
      <c r="PA143" s="30"/>
      <c r="PB143" s="30"/>
      <c r="PC143" s="30"/>
      <c r="PD143" s="30"/>
      <c r="PE143" s="30"/>
      <c r="PF143" s="30"/>
      <c r="PG143" s="30"/>
      <c r="PH143" s="30"/>
      <c r="PI143" s="30"/>
      <c r="PJ143" s="30"/>
      <c r="PK143" s="30"/>
      <c r="PL143" s="30"/>
      <c r="PM143" s="30"/>
      <c r="PN143" s="30"/>
      <c r="PO143" s="30"/>
      <c r="PP143" s="30"/>
      <c r="PQ143" s="30"/>
      <c r="PR143" s="30"/>
      <c r="PS143" s="30"/>
      <c r="PT143" s="30"/>
      <c r="PU143" s="30"/>
      <c r="PV143" s="30"/>
      <c r="PW143" s="30"/>
      <c r="PX143" s="30"/>
      <c r="PY143" s="30"/>
      <c r="PZ143" s="30"/>
      <c r="QA143" s="30"/>
      <c r="QB143" s="30"/>
      <c r="QC143" s="30"/>
      <c r="QD143" s="30"/>
      <c r="QE143" s="30"/>
      <c r="QF143" s="30"/>
      <c r="QG143" s="30"/>
      <c r="QH143" s="30"/>
      <c r="QI143" s="30"/>
      <c r="QJ143" s="30"/>
      <c r="QK143" s="30"/>
      <c r="QL143" s="30"/>
      <c r="QM143" s="30"/>
      <c r="QN143" s="30"/>
      <c r="QO143" s="30"/>
      <c r="QP143" s="30"/>
      <c r="QQ143" s="30"/>
      <c r="QR143" s="30"/>
      <c r="QS143" s="30"/>
      <c r="QT143" s="30"/>
      <c r="QU143" s="30"/>
      <c r="QV143" s="30"/>
      <c r="QW143" s="30"/>
      <c r="QX143" s="30"/>
      <c r="QY143" s="30"/>
      <c r="QZ143" s="30"/>
      <c r="RA143" s="30"/>
      <c r="RB143" s="30"/>
      <c r="RC143" s="30"/>
      <c r="RD143" s="30"/>
      <c r="RE143" s="30"/>
      <c r="RF143" s="30"/>
      <c r="RG143" s="30"/>
      <c r="RH143" s="30"/>
      <c r="RI143" s="30"/>
      <c r="RJ143" s="30"/>
      <c r="RK143" s="30"/>
      <c r="RL143" s="30"/>
      <c r="RM143" s="30"/>
      <c r="RN143" s="30"/>
      <c r="RO143" s="30"/>
      <c r="RP143" s="30"/>
      <c r="RQ143" s="30"/>
      <c r="RR143" s="30"/>
      <c r="RS143" s="30"/>
      <c r="RT143" s="30"/>
      <c r="RU143" s="30"/>
      <c r="RV143" s="30"/>
      <c r="RW143" s="30"/>
      <c r="RX143" s="30"/>
      <c r="RY143" s="30"/>
      <c r="RZ143" s="30"/>
      <c r="SA143" s="30"/>
      <c r="SB143" s="30"/>
      <c r="SC143" s="30"/>
      <c r="SD143" s="30"/>
      <c r="SE143" s="30"/>
      <c r="SF143" s="30"/>
      <c r="SG143" s="30"/>
      <c r="SH143" s="30"/>
      <c r="SI143" s="30"/>
      <c r="SJ143" s="30"/>
      <c r="SK143" s="30"/>
      <c r="SL143" s="30"/>
      <c r="SM143" s="30"/>
      <c r="SN143" s="30"/>
      <c r="SO143" s="30"/>
      <c r="SP143" s="30"/>
      <c r="SQ143" s="30"/>
      <c r="SR143" s="30"/>
      <c r="SS143" s="30"/>
      <c r="ST143" s="30"/>
      <c r="SU143" s="30"/>
      <c r="SV143" s="30"/>
      <c r="SW143" s="30"/>
      <c r="SX143" s="30"/>
      <c r="SY143" s="30"/>
      <c r="SZ143" s="30"/>
      <c r="TA143" s="30"/>
      <c r="TB143" s="30"/>
      <c r="TC143" s="30"/>
      <c r="TD143" s="30"/>
      <c r="TE143" s="30"/>
      <c r="TF143" s="30"/>
      <c r="TG143" s="30"/>
      <c r="TH143" s="30"/>
      <c r="TI143" s="30"/>
      <c r="TJ143" s="30"/>
      <c r="TK143" s="30"/>
      <c r="TL143" s="30"/>
      <c r="TM143" s="30"/>
      <c r="TN143" s="30"/>
      <c r="TO143" s="30"/>
      <c r="TP143" s="30"/>
      <c r="TQ143" s="30"/>
      <c r="TR143" s="30"/>
      <c r="TS143" s="30"/>
      <c r="TT143" s="30"/>
      <c r="TU143" s="30"/>
      <c r="TV143" s="30"/>
      <c r="TW143" s="30"/>
      <c r="TX143" s="30"/>
      <c r="TY143" s="30"/>
      <c r="TZ143" s="30"/>
      <c r="UA143" s="30"/>
      <c r="UB143" s="30"/>
      <c r="UC143" s="30"/>
      <c r="UD143" s="30"/>
      <c r="UE143" s="30"/>
      <c r="UF143" s="30"/>
      <c r="UG143" s="30"/>
      <c r="UH143" s="30"/>
      <c r="UI143" s="30"/>
      <c r="UJ143" s="30"/>
      <c r="UK143" s="30"/>
      <c r="UL143" s="30"/>
      <c r="UM143" s="30"/>
      <c r="UN143" s="30"/>
      <c r="UO143" s="30"/>
      <c r="UP143" s="30"/>
      <c r="UQ143" s="30"/>
      <c r="UR143" s="30"/>
      <c r="US143" s="30"/>
      <c r="UT143" s="30"/>
      <c r="UU143" s="30"/>
      <c r="UV143" s="30"/>
      <c r="UW143" s="30"/>
      <c r="UX143" s="30"/>
      <c r="UY143" s="30"/>
      <c r="UZ143" s="30"/>
      <c r="VA143" s="30"/>
      <c r="VB143" s="30"/>
      <c r="VC143" s="30"/>
      <c r="VD143" s="30"/>
      <c r="VE143" s="30"/>
      <c r="VF143" s="30"/>
      <c r="VG143" s="30"/>
      <c r="VH143" s="30"/>
      <c r="VI143" s="30"/>
      <c r="VJ143" s="30"/>
      <c r="VK143" s="30"/>
      <c r="VL143" s="30"/>
      <c r="VM143" s="30"/>
      <c r="VN143" s="30"/>
      <c r="VO143" s="30"/>
      <c r="VP143" s="30"/>
      <c r="VQ143" s="30"/>
      <c r="VR143" s="30"/>
      <c r="VS143" s="30"/>
      <c r="VT143" s="30"/>
      <c r="VU143" s="30"/>
      <c r="VV143" s="30"/>
      <c r="VW143" s="30"/>
      <c r="VX143" s="30"/>
      <c r="VY143" s="30"/>
      <c r="VZ143" s="30"/>
      <c r="WA143" s="30"/>
      <c r="WB143" s="30"/>
      <c r="WC143" s="30"/>
      <c r="WD143" s="30"/>
      <c r="WE143" s="30"/>
      <c r="WF143" s="30"/>
      <c r="WG143" s="30"/>
      <c r="WH143" s="30"/>
      <c r="WI143" s="30"/>
      <c r="WJ143" s="30"/>
      <c r="WK143" s="30"/>
      <c r="WL143" s="30"/>
      <c r="WM143" s="30"/>
      <c r="WN143" s="30"/>
      <c r="WO143" s="30"/>
      <c r="WP143" s="30"/>
      <c r="WQ143" s="30"/>
      <c r="WR143" s="30"/>
      <c r="WS143" s="30"/>
      <c r="WT143" s="30"/>
      <c r="WU143" s="30"/>
      <c r="WV143" s="30"/>
      <c r="WW143" s="30"/>
      <c r="WX143" s="30"/>
      <c r="WY143" s="30"/>
      <c r="WZ143" s="30"/>
      <c r="XA143" s="30"/>
      <c r="XB143" s="30"/>
      <c r="XC143" s="30"/>
      <c r="XD143" s="30"/>
      <c r="XE143" s="30"/>
      <c r="XF143" s="30"/>
      <c r="XG143" s="30"/>
      <c r="XH143" s="30"/>
      <c r="XI143" s="30"/>
      <c r="XJ143" s="30"/>
      <c r="XK143" s="30"/>
      <c r="XL143" s="30"/>
      <c r="XM143" s="30"/>
      <c r="XN143" s="30"/>
      <c r="XO143" s="30"/>
      <c r="XP143" s="30"/>
      <c r="XQ143" s="30"/>
      <c r="XR143" s="30"/>
      <c r="XS143" s="30"/>
      <c r="XT143" s="30"/>
      <c r="XU143" s="30"/>
      <c r="XV143" s="30"/>
      <c r="XW143" s="30"/>
      <c r="XX143" s="30"/>
      <c r="XY143" s="30"/>
      <c r="XZ143" s="30"/>
      <c r="YA143" s="30"/>
      <c r="YB143" s="30"/>
      <c r="YC143" s="30"/>
      <c r="YD143" s="30"/>
      <c r="YE143" s="30"/>
      <c r="YF143" s="30"/>
      <c r="YG143" s="30"/>
      <c r="YH143" s="30"/>
      <c r="YI143" s="30"/>
      <c r="YJ143" s="30"/>
      <c r="YK143" s="30"/>
      <c r="YL143" s="30"/>
      <c r="YM143" s="30"/>
      <c r="YN143" s="30"/>
      <c r="YO143" s="30"/>
      <c r="YP143" s="30"/>
      <c r="YQ143" s="30"/>
      <c r="YR143" s="30"/>
      <c r="YS143" s="30"/>
      <c r="YT143" s="30"/>
      <c r="YU143" s="30"/>
      <c r="YV143" s="30"/>
      <c r="YW143" s="30"/>
      <c r="YX143" s="30"/>
      <c r="YY143" s="30"/>
      <c r="YZ143" s="30"/>
      <c r="ZA143" s="30"/>
      <c r="ZB143" s="30"/>
      <c r="ZC143" s="30"/>
      <c r="ZD143" s="30"/>
      <c r="ZE143" s="30"/>
      <c r="ZF143" s="30"/>
      <c r="ZG143" s="30"/>
      <c r="ZH143" s="30"/>
      <c r="ZI143" s="30"/>
      <c r="ZJ143" s="30"/>
      <c r="ZK143" s="30"/>
      <c r="ZL143" s="30"/>
      <c r="ZM143" s="30"/>
      <c r="ZN143" s="30"/>
      <c r="ZO143" s="30"/>
      <c r="ZP143" s="30"/>
      <c r="ZQ143" s="30"/>
      <c r="ZR143" s="30"/>
      <c r="ZS143" s="30"/>
      <c r="ZT143" s="30"/>
      <c r="ZU143" s="30"/>
      <c r="ZV143" s="30"/>
      <c r="ZW143" s="30"/>
      <c r="ZX143" s="30"/>
      <c r="ZY143" s="30"/>
      <c r="ZZ143" s="30"/>
      <c r="AAA143" s="30"/>
      <c r="AAB143" s="30"/>
      <c r="AAC143" s="30"/>
      <c r="AAD143" s="30"/>
      <c r="AAE143" s="30"/>
      <c r="AAF143" s="30"/>
      <c r="AAG143" s="30"/>
      <c r="AAH143" s="30"/>
      <c r="AAI143" s="30"/>
      <c r="AAJ143" s="30"/>
      <c r="AAK143" s="30"/>
      <c r="AAL143" s="30"/>
      <c r="AAM143" s="30"/>
      <c r="AAN143" s="30"/>
      <c r="AAO143" s="30"/>
      <c r="AAP143" s="30"/>
      <c r="AAQ143" s="30"/>
      <c r="AAR143" s="30"/>
      <c r="AAS143" s="30"/>
      <c r="AAT143" s="30"/>
      <c r="AAU143" s="30"/>
      <c r="AAV143" s="30"/>
      <c r="AAW143" s="30"/>
      <c r="AAX143" s="30"/>
      <c r="AAY143" s="30"/>
      <c r="AAZ143" s="30"/>
      <c r="ABA143" s="30"/>
      <c r="ABB143" s="30"/>
      <c r="ABC143" s="30"/>
      <c r="ABD143" s="30"/>
      <c r="ABE143" s="30"/>
      <c r="ABF143" s="30"/>
      <c r="ABG143" s="30"/>
      <c r="ABH143" s="30"/>
      <c r="ABI143" s="30"/>
      <c r="ABJ143" s="30"/>
      <c r="ABK143" s="30"/>
      <c r="ABL143" s="30"/>
      <c r="ABM143" s="30"/>
      <c r="ABN143" s="30"/>
      <c r="ABO143" s="30"/>
      <c r="ABP143" s="30"/>
      <c r="ABQ143" s="30"/>
      <c r="ABR143" s="30"/>
      <c r="ABS143" s="30"/>
      <c r="ABT143" s="30"/>
      <c r="ABU143" s="30"/>
      <c r="ABV143" s="30"/>
      <c r="ABW143" s="30"/>
      <c r="ABX143" s="30"/>
      <c r="ABY143" s="30"/>
      <c r="ABZ143" s="30"/>
      <c r="ACA143" s="30"/>
      <c r="ACB143" s="30"/>
      <c r="ACC143" s="30"/>
      <c r="ACD143" s="30"/>
      <c r="ACE143" s="30"/>
      <c r="ACF143" s="30"/>
      <c r="ACG143" s="30"/>
      <c r="ACH143" s="30"/>
      <c r="ACI143" s="30"/>
      <c r="ACJ143" s="30"/>
      <c r="ACK143" s="30"/>
      <c r="ACL143" s="30"/>
      <c r="ACM143" s="30"/>
      <c r="ACN143" s="30"/>
      <c r="ACO143" s="30"/>
      <c r="ACP143" s="30"/>
      <c r="ACQ143" s="30"/>
      <c r="ACR143" s="30"/>
      <c r="ACS143" s="30"/>
      <c r="ACT143" s="30"/>
      <c r="ACU143" s="30"/>
      <c r="ACV143" s="30"/>
      <c r="ACW143" s="30"/>
      <c r="ACX143" s="30"/>
      <c r="ACY143" s="30"/>
      <c r="ACZ143" s="30"/>
      <c r="ADA143" s="30"/>
      <c r="ADB143" s="30"/>
      <c r="ADC143" s="30"/>
      <c r="ADD143" s="30"/>
      <c r="ADE143" s="30"/>
      <c r="ADF143" s="30"/>
      <c r="ADG143" s="30"/>
      <c r="ADH143" s="30"/>
      <c r="ADI143" s="30"/>
      <c r="ADJ143" s="30"/>
      <c r="ADK143" s="30"/>
      <c r="ADL143" s="30"/>
      <c r="ADM143" s="30"/>
      <c r="ADN143" s="30"/>
      <c r="ADO143" s="30"/>
      <c r="ADP143" s="30"/>
      <c r="ADQ143" s="30"/>
      <c r="ADR143" s="30"/>
      <c r="ADS143" s="30"/>
      <c r="ADT143" s="30"/>
      <c r="ADU143" s="30"/>
      <c r="ADV143" s="30"/>
      <c r="ADW143" s="30"/>
      <c r="ADX143" s="30"/>
      <c r="ADY143" s="30"/>
      <c r="ADZ143" s="30"/>
      <c r="AEA143" s="30"/>
      <c r="AEB143" s="30"/>
      <c r="AEC143" s="30"/>
      <c r="AED143" s="30"/>
      <c r="AEE143" s="30"/>
      <c r="AEF143" s="30"/>
      <c r="AEG143" s="30"/>
      <c r="AEH143" s="30"/>
      <c r="AEI143" s="30"/>
      <c r="AEJ143" s="30"/>
      <c r="AEK143" s="30"/>
      <c r="AEL143" s="30"/>
      <c r="AEM143" s="30"/>
      <c r="AEN143" s="30"/>
      <c r="AEO143" s="30"/>
      <c r="AEP143" s="30"/>
      <c r="AEQ143" s="30"/>
      <c r="AER143" s="30"/>
      <c r="AES143" s="30"/>
      <c r="AET143" s="30"/>
      <c r="AEU143" s="30"/>
      <c r="AEV143" s="30"/>
      <c r="AEW143" s="30"/>
      <c r="AEX143" s="30"/>
      <c r="AEY143" s="30"/>
      <c r="AEZ143" s="30"/>
      <c r="AFA143" s="30"/>
      <c r="AFB143" s="30"/>
      <c r="AFC143" s="30"/>
      <c r="AFD143" s="30"/>
      <c r="AFE143" s="30"/>
      <c r="AFF143" s="30"/>
      <c r="AFG143" s="30"/>
      <c r="AFH143" s="30"/>
      <c r="AFI143" s="30"/>
      <c r="AFJ143" s="30"/>
      <c r="AFK143" s="30"/>
      <c r="AFL143" s="30"/>
      <c r="AFM143" s="30"/>
      <c r="AFN143" s="30"/>
      <c r="AFO143" s="30"/>
      <c r="AFP143" s="30"/>
      <c r="AFQ143" s="30"/>
      <c r="AFR143" s="30"/>
      <c r="AFS143" s="30"/>
      <c r="AFT143" s="30"/>
      <c r="AFU143" s="30"/>
      <c r="AFV143" s="30"/>
      <c r="AFW143" s="30"/>
      <c r="AFX143" s="30"/>
      <c r="AFY143" s="30"/>
      <c r="AFZ143" s="30"/>
      <c r="AGA143" s="30"/>
      <c r="AGB143" s="30"/>
      <c r="AGC143" s="30"/>
      <c r="AGD143" s="30"/>
      <c r="AGE143" s="30"/>
      <c r="AGF143" s="30"/>
      <c r="AGG143" s="30"/>
      <c r="AGH143" s="30"/>
      <c r="AGI143" s="30"/>
      <c r="AGJ143" s="30"/>
      <c r="AGK143" s="30"/>
      <c r="AGL143" s="30"/>
      <c r="AGM143" s="30"/>
      <c r="AGN143" s="30"/>
      <c r="AGO143" s="30"/>
      <c r="AGP143" s="30"/>
      <c r="AGQ143" s="30"/>
      <c r="AGR143" s="30"/>
      <c r="AGS143" s="30"/>
      <c r="AGT143" s="30"/>
      <c r="AGU143" s="30"/>
      <c r="AGV143" s="30"/>
      <c r="AGW143" s="30"/>
      <c r="AGX143" s="30"/>
      <c r="AGY143" s="30"/>
      <c r="AGZ143" s="30"/>
      <c r="AHA143" s="30"/>
      <c r="AHB143" s="30"/>
      <c r="AHC143" s="30"/>
      <c r="AHD143" s="30"/>
      <c r="AHE143" s="30"/>
      <c r="AHF143" s="30"/>
      <c r="AHG143" s="30"/>
      <c r="AHH143" s="30"/>
      <c r="AHI143" s="30"/>
      <c r="AHJ143" s="30"/>
      <c r="AHK143" s="30"/>
      <c r="AHL143" s="30"/>
      <c r="AHM143" s="30"/>
      <c r="AHN143" s="30"/>
      <c r="AHO143" s="30"/>
      <c r="AHP143" s="30"/>
      <c r="AHQ143" s="30"/>
      <c r="AHR143" s="30"/>
      <c r="AHS143" s="30"/>
      <c r="AHT143" s="30"/>
      <c r="AHU143" s="30"/>
      <c r="AHV143" s="30"/>
      <c r="AHW143" s="30"/>
      <c r="AHX143" s="30"/>
      <c r="AHY143" s="30"/>
      <c r="AHZ143" s="30"/>
      <c r="AIA143" s="30"/>
      <c r="AIB143" s="30"/>
      <c r="AIC143" s="30"/>
      <c r="AID143" s="30"/>
      <c r="AIE143" s="30"/>
      <c r="AIF143" s="30"/>
      <c r="AIG143" s="30"/>
      <c r="AIH143" s="30"/>
      <c r="AII143" s="30"/>
      <c r="AIJ143" s="30"/>
      <c r="AIK143" s="30"/>
      <c r="AIL143" s="30"/>
      <c r="AIM143" s="30"/>
      <c r="AIN143" s="30"/>
      <c r="AIO143" s="30"/>
      <c r="AIP143" s="30"/>
      <c r="AIQ143" s="30"/>
      <c r="AIR143" s="30"/>
      <c r="AIS143" s="30"/>
      <c r="AIT143" s="30"/>
      <c r="AIU143" s="30"/>
      <c r="AIV143" s="30"/>
      <c r="AIW143" s="30"/>
      <c r="AIX143" s="30"/>
      <c r="AIY143" s="30"/>
      <c r="AIZ143" s="30"/>
      <c r="AJA143" s="30"/>
      <c r="AJB143" s="30"/>
      <c r="AJC143" s="30"/>
      <c r="AJD143" s="30"/>
      <c r="AJE143" s="30"/>
      <c r="AJF143" s="30"/>
      <c r="AJG143" s="30"/>
      <c r="AJH143" s="30"/>
      <c r="AJI143" s="30"/>
      <c r="AJJ143" s="30"/>
      <c r="AJK143" s="30"/>
      <c r="AJL143" s="30"/>
      <c r="AJM143" s="30"/>
      <c r="AJN143" s="30"/>
      <c r="AJO143" s="30"/>
      <c r="AJP143" s="30"/>
      <c r="AJQ143" s="30"/>
      <c r="AJR143" s="30"/>
      <c r="AJS143" s="30"/>
      <c r="AJT143" s="30"/>
      <c r="AJU143" s="30"/>
      <c r="AJV143" s="30"/>
      <c r="AJW143" s="30"/>
      <c r="AJX143" s="30"/>
      <c r="AJY143" s="30"/>
      <c r="AJZ143" s="30"/>
      <c r="AKA143" s="30"/>
      <c r="AKB143" s="30"/>
      <c r="AKC143" s="30"/>
      <c r="AKD143" s="30"/>
      <c r="AKE143" s="30"/>
      <c r="AKF143" s="30"/>
      <c r="AKG143" s="30"/>
      <c r="AKH143" s="30"/>
      <c r="AKI143" s="30"/>
      <c r="AKJ143" s="30"/>
      <c r="AKK143" s="30"/>
      <c r="AKL143" s="30"/>
      <c r="AKM143" s="30"/>
      <c r="AKN143" s="30"/>
      <c r="AKO143" s="30"/>
      <c r="AKP143" s="30"/>
      <c r="AKQ143" s="30"/>
      <c r="AKR143" s="30"/>
      <c r="AKS143" s="30"/>
      <c r="AKT143" s="30"/>
      <c r="AKU143" s="30"/>
      <c r="AKV143" s="30"/>
      <c r="AKW143" s="30"/>
      <c r="AKX143" s="30"/>
      <c r="AKY143" s="30"/>
      <c r="AKZ143" s="30"/>
      <c r="ALA143" s="30"/>
      <c r="ALB143" s="30"/>
      <c r="ALC143" s="30"/>
      <c r="ALD143" s="30"/>
      <c r="ALE143" s="30"/>
      <c r="ALF143" s="30"/>
      <c r="ALG143" s="30"/>
      <c r="ALH143" s="30"/>
      <c r="ALI143" s="30"/>
      <c r="ALJ143" s="30"/>
      <c r="ALK143" s="30"/>
      <c r="ALL143" s="30"/>
      <c r="ALM143" s="30"/>
      <c r="ALN143" s="30"/>
      <c r="ALO143" s="30"/>
      <c r="ALP143" s="30"/>
      <c r="ALQ143" s="30"/>
      <c r="ALR143" s="30"/>
      <c r="ALS143" s="30"/>
      <c r="ALT143" s="30"/>
      <c r="ALU143" s="30"/>
      <c r="ALV143" s="30"/>
      <c r="ALW143" s="30"/>
      <c r="ALX143" s="30"/>
      <c r="ALY143" s="30"/>
      <c r="ALZ143" s="30"/>
      <c r="AMA143" s="30"/>
      <c r="AMB143" s="30"/>
      <c r="AMC143" s="30"/>
      <c r="AMD143" s="30"/>
      <c r="AME143" s="30"/>
      <c r="AMF143" s="30"/>
      <c r="AMG143" s="30"/>
      <c r="AMH143" s="30"/>
      <c r="AMI143" s="30"/>
      <c r="AMJ143" s="30"/>
      <c r="AMK143" s="30"/>
      <c r="AML143" s="30"/>
      <c r="AMM143" s="30"/>
      <c r="AMN143" s="30"/>
      <c r="AMO143" s="30"/>
      <c r="AMP143" s="30"/>
      <c r="AMQ143" s="30"/>
      <c r="AMR143" s="30"/>
      <c r="AMS143" s="30"/>
      <c r="AMT143" s="30"/>
      <c r="AMU143" s="30"/>
      <c r="AMV143" s="30"/>
      <c r="AMW143" s="30"/>
      <c r="AMX143" s="30"/>
      <c r="AMY143" s="30"/>
      <c r="AMZ143" s="30"/>
      <c r="ANA143" s="30"/>
      <c r="ANB143" s="30"/>
      <c r="ANC143" s="30"/>
      <c r="AND143" s="30"/>
      <c r="ANE143" s="30"/>
      <c r="ANF143" s="30"/>
      <c r="ANG143" s="30"/>
      <c r="ANH143" s="30"/>
      <c r="ANI143" s="30"/>
      <c r="ANJ143" s="30"/>
      <c r="ANK143" s="30"/>
      <c r="ANL143" s="30"/>
      <c r="ANM143" s="30"/>
      <c r="ANN143" s="30"/>
      <c r="ANO143" s="30"/>
      <c r="ANP143" s="30"/>
      <c r="ANQ143" s="30"/>
      <c r="ANR143" s="30"/>
      <c r="ANS143" s="30"/>
      <c r="ANT143" s="30"/>
      <c r="ANU143" s="30"/>
      <c r="ANV143" s="30"/>
      <c r="ANW143" s="30"/>
      <c r="ANX143" s="30"/>
      <c r="ANY143" s="30"/>
      <c r="ANZ143" s="30"/>
      <c r="AOA143" s="30"/>
      <c r="AOB143" s="30"/>
      <c r="AOC143" s="30"/>
      <c r="AOD143" s="30"/>
      <c r="AOE143" s="30"/>
      <c r="AOF143" s="30"/>
      <c r="AOG143" s="30"/>
      <c r="AOH143" s="30"/>
      <c r="AOI143" s="30"/>
      <c r="AOJ143" s="30"/>
      <c r="AOK143" s="30"/>
      <c r="AOL143" s="30"/>
      <c r="AOM143" s="30"/>
      <c r="AON143" s="30"/>
      <c r="AOO143" s="30"/>
      <c r="AOP143" s="30"/>
      <c r="AOQ143" s="30"/>
      <c r="AOR143" s="30"/>
      <c r="AOS143" s="30"/>
      <c r="AOT143" s="30"/>
      <c r="AOU143" s="30"/>
      <c r="AOV143" s="30"/>
      <c r="AOW143" s="30"/>
      <c r="AOX143" s="30"/>
      <c r="AOY143" s="30"/>
      <c r="AOZ143" s="30"/>
      <c r="APA143" s="30"/>
      <c r="APB143" s="30"/>
      <c r="APC143" s="30"/>
      <c r="APD143" s="30"/>
      <c r="APE143" s="30"/>
      <c r="APF143" s="30"/>
      <c r="APG143" s="30"/>
      <c r="APH143" s="30"/>
      <c r="API143" s="30"/>
      <c r="APJ143" s="30"/>
      <c r="APK143" s="30"/>
      <c r="APL143" s="30"/>
      <c r="APM143" s="30"/>
      <c r="APN143" s="30"/>
      <c r="APO143" s="30"/>
      <c r="APP143" s="30"/>
      <c r="APQ143" s="30"/>
      <c r="APR143" s="30"/>
      <c r="APS143" s="30"/>
      <c r="APT143" s="30"/>
      <c r="APU143" s="30"/>
      <c r="APV143" s="30"/>
      <c r="APW143" s="30"/>
      <c r="APX143" s="30"/>
      <c r="APY143" s="30"/>
      <c r="APZ143" s="30"/>
      <c r="AQA143" s="30"/>
      <c r="AQB143" s="30"/>
      <c r="AQC143" s="30"/>
      <c r="AQD143" s="30"/>
      <c r="AQE143" s="30"/>
      <c r="AQF143" s="30"/>
      <c r="AQG143" s="30"/>
      <c r="AQH143" s="30"/>
      <c r="AQI143" s="30"/>
      <c r="AQJ143" s="30"/>
      <c r="AQK143" s="30"/>
      <c r="AQL143" s="30"/>
      <c r="AQM143" s="30"/>
      <c r="AQN143" s="30"/>
      <c r="AQO143" s="30"/>
      <c r="AQP143" s="30"/>
      <c r="AQQ143" s="30"/>
      <c r="AQR143" s="30"/>
      <c r="AQS143" s="30"/>
      <c r="AQT143" s="30"/>
      <c r="AQU143" s="30"/>
      <c r="AQV143" s="30"/>
      <c r="AQW143" s="30"/>
      <c r="AQX143" s="30"/>
      <c r="AQY143" s="30"/>
      <c r="AQZ143" s="30"/>
      <c r="ARA143" s="30"/>
      <c r="ARB143" s="30"/>
      <c r="ARC143" s="30"/>
      <c r="ARD143" s="30"/>
      <c r="ARE143" s="30"/>
      <c r="ARF143" s="30"/>
      <c r="ARG143" s="30"/>
      <c r="ARH143" s="30"/>
      <c r="ARI143" s="30"/>
      <c r="ARJ143" s="30"/>
      <c r="ARK143" s="30"/>
      <c r="ARL143" s="30"/>
      <c r="ARM143" s="30"/>
      <c r="ARN143" s="30"/>
      <c r="ARO143" s="30"/>
      <c r="ARP143" s="30"/>
      <c r="ARQ143" s="30"/>
      <c r="ARR143" s="30"/>
      <c r="ARS143" s="30"/>
      <c r="ART143" s="30"/>
      <c r="ARU143" s="30"/>
      <c r="ARV143" s="30"/>
      <c r="ARW143" s="30"/>
      <c r="ARX143" s="30"/>
      <c r="ARY143" s="30"/>
      <c r="ARZ143" s="30"/>
      <c r="ASA143" s="30"/>
      <c r="ASB143" s="30"/>
      <c r="ASC143" s="30"/>
      <c r="ASD143" s="30"/>
      <c r="ASE143" s="30"/>
      <c r="ASF143" s="30"/>
      <c r="ASG143" s="30"/>
      <c r="ASH143" s="30"/>
      <c r="ASI143" s="30"/>
      <c r="ASJ143" s="30"/>
      <c r="ASK143" s="30"/>
      <c r="ASL143" s="30"/>
      <c r="ASM143" s="30"/>
      <c r="ASN143" s="30"/>
      <c r="ASO143" s="30"/>
      <c r="ASP143" s="30"/>
      <c r="ASQ143" s="30"/>
      <c r="ASR143" s="30"/>
      <c r="ASS143" s="30"/>
      <c r="AST143" s="30"/>
      <c r="ASU143" s="30"/>
      <c r="ASV143" s="30"/>
      <c r="ASW143" s="30"/>
      <c r="ASX143" s="30"/>
      <c r="ASY143" s="30"/>
      <c r="ASZ143" s="30"/>
      <c r="ATA143" s="30"/>
      <c r="ATB143" s="30"/>
      <c r="ATC143" s="30"/>
      <c r="ATD143" s="30"/>
      <c r="ATE143" s="30"/>
      <c r="ATF143" s="30"/>
      <c r="ATG143" s="30"/>
      <c r="ATH143" s="30"/>
      <c r="ATI143" s="30"/>
      <c r="ATJ143" s="30"/>
      <c r="ATK143" s="30"/>
      <c r="ATL143" s="30"/>
      <c r="ATM143" s="30"/>
      <c r="ATN143" s="30"/>
      <c r="ATO143" s="30"/>
      <c r="ATP143" s="30"/>
      <c r="ATQ143" s="30"/>
      <c r="ATR143" s="30"/>
      <c r="ATS143" s="30"/>
      <c r="ATT143" s="30"/>
      <c r="ATU143" s="30"/>
      <c r="ATV143" s="30"/>
      <c r="ATW143" s="30"/>
      <c r="ATX143" s="30"/>
      <c r="ATY143" s="30"/>
      <c r="ATZ143" s="30"/>
      <c r="AUA143" s="30"/>
      <c r="AUB143" s="30"/>
      <c r="AUC143" s="30"/>
      <c r="AUD143" s="30"/>
      <c r="AUE143" s="30"/>
      <c r="AUF143" s="30"/>
      <c r="AUG143" s="30"/>
      <c r="AUH143" s="30"/>
      <c r="AUI143" s="30"/>
      <c r="AUJ143" s="30"/>
      <c r="AUK143" s="30"/>
      <c r="AUL143" s="30"/>
      <c r="AUM143" s="30"/>
      <c r="AUN143" s="30"/>
      <c r="AUO143" s="30"/>
      <c r="AUP143" s="30"/>
      <c r="AUQ143" s="30"/>
      <c r="AUR143" s="30"/>
      <c r="AUS143" s="30"/>
      <c r="AUT143" s="30"/>
      <c r="AUU143" s="30"/>
      <c r="AUV143" s="30"/>
      <c r="AUW143" s="30"/>
      <c r="AUX143" s="30"/>
      <c r="AUY143" s="30"/>
      <c r="AUZ143" s="30"/>
      <c r="AVA143" s="30"/>
      <c r="AVB143" s="30"/>
      <c r="AVC143" s="30"/>
      <c r="AVD143" s="30"/>
      <c r="AVE143" s="30"/>
      <c r="AVF143" s="30"/>
      <c r="AVG143" s="30"/>
      <c r="AVH143" s="30"/>
      <c r="AVI143" s="30"/>
      <c r="AVJ143" s="30"/>
      <c r="AVK143" s="30"/>
      <c r="AVL143" s="30"/>
      <c r="AVM143" s="30"/>
      <c r="AVN143" s="30"/>
      <c r="AVO143" s="30"/>
      <c r="AVP143" s="30"/>
      <c r="AVQ143" s="30"/>
      <c r="AVR143" s="30"/>
      <c r="AVS143" s="30"/>
      <c r="AVT143" s="30"/>
      <c r="AVU143" s="30"/>
      <c r="AVV143" s="30"/>
      <c r="AVW143" s="30"/>
      <c r="AVX143" s="30"/>
      <c r="AVY143" s="30"/>
      <c r="AVZ143" s="30"/>
      <c r="AWA143" s="30"/>
      <c r="AWB143" s="30"/>
      <c r="AWC143" s="30"/>
      <c r="AWD143" s="30"/>
      <c r="AWE143" s="30"/>
      <c r="AWF143" s="30"/>
      <c r="AWG143" s="30"/>
      <c r="AWH143" s="30"/>
      <c r="AWI143" s="30"/>
      <c r="AWJ143" s="30"/>
      <c r="AWK143" s="30"/>
      <c r="AWL143" s="30"/>
      <c r="AWM143" s="30"/>
      <c r="AWN143" s="30"/>
      <c r="AWO143" s="30"/>
      <c r="AWP143" s="30"/>
      <c r="AWQ143" s="30"/>
      <c r="AWR143" s="30"/>
      <c r="AWS143" s="30"/>
      <c r="AWT143" s="30"/>
      <c r="AWU143" s="30"/>
      <c r="AWV143" s="30"/>
      <c r="AWW143" s="30"/>
      <c r="AWX143" s="30"/>
      <c r="AWY143" s="30"/>
      <c r="AWZ143" s="30"/>
      <c r="AXA143" s="30"/>
      <c r="AXB143" s="30"/>
      <c r="AXC143" s="30"/>
      <c r="AXD143" s="30"/>
      <c r="AXE143" s="30"/>
      <c r="AXF143" s="30"/>
      <c r="AXG143" s="30"/>
      <c r="AXH143" s="30"/>
      <c r="AXI143" s="30"/>
      <c r="AXJ143" s="30"/>
      <c r="AXK143" s="30"/>
      <c r="AXL143" s="30"/>
      <c r="AXM143" s="30"/>
      <c r="AXN143" s="30"/>
      <c r="AXO143" s="30"/>
      <c r="AXP143" s="30"/>
      <c r="AXQ143" s="30"/>
      <c r="AXR143" s="30"/>
      <c r="AXS143" s="30"/>
      <c r="AXT143" s="30"/>
      <c r="AXU143" s="30"/>
      <c r="AXV143" s="30"/>
      <c r="AXW143" s="30"/>
      <c r="AXX143" s="30"/>
      <c r="AXY143" s="30"/>
      <c r="AXZ143" s="30"/>
      <c r="AYA143" s="30"/>
      <c r="AYB143" s="30"/>
      <c r="AYC143" s="30"/>
      <c r="AYD143" s="30"/>
      <c r="AYE143" s="30"/>
      <c r="AYF143" s="30"/>
      <c r="AYG143" s="30"/>
      <c r="AYH143" s="30"/>
      <c r="AYI143" s="30"/>
      <c r="AYJ143" s="30"/>
      <c r="AYK143" s="30"/>
      <c r="AYL143" s="30"/>
      <c r="AYM143" s="30"/>
      <c r="AYN143" s="30"/>
      <c r="AYO143" s="30"/>
      <c r="AYP143" s="30"/>
      <c r="AYQ143" s="30"/>
      <c r="AYR143" s="30"/>
      <c r="AYS143" s="30"/>
      <c r="AYT143" s="30"/>
      <c r="AYU143" s="30"/>
      <c r="AYV143" s="30"/>
      <c r="AYW143" s="30"/>
      <c r="AYX143" s="30"/>
      <c r="AYY143" s="30"/>
      <c r="AYZ143" s="30"/>
      <c r="AZA143" s="30"/>
      <c r="AZB143" s="30"/>
      <c r="AZC143" s="30"/>
      <c r="AZD143" s="30"/>
      <c r="AZE143" s="30"/>
      <c r="AZF143" s="30"/>
      <c r="AZG143" s="30"/>
      <c r="AZH143" s="30"/>
      <c r="AZI143" s="30"/>
      <c r="AZJ143" s="30"/>
      <c r="AZK143" s="30"/>
      <c r="AZL143" s="30"/>
      <c r="AZM143" s="30"/>
      <c r="AZN143" s="30"/>
      <c r="AZO143" s="30"/>
      <c r="AZP143" s="30"/>
      <c r="AZQ143" s="30"/>
      <c r="AZR143" s="30"/>
      <c r="AZS143" s="30"/>
      <c r="AZT143" s="30"/>
      <c r="AZU143" s="30"/>
      <c r="AZV143" s="30"/>
      <c r="AZW143" s="30"/>
      <c r="AZX143" s="30"/>
      <c r="AZY143" s="30"/>
      <c r="AZZ143" s="30"/>
      <c r="BAA143" s="30"/>
      <c r="BAB143" s="30"/>
      <c r="BAC143" s="30"/>
      <c r="BAD143" s="30"/>
      <c r="BAE143" s="30"/>
      <c r="BAF143" s="30"/>
      <c r="BAG143" s="30"/>
      <c r="BAH143" s="30"/>
      <c r="BAI143" s="30"/>
      <c r="BAJ143" s="30"/>
      <c r="BAK143" s="30"/>
      <c r="BAL143" s="30"/>
      <c r="BAM143" s="30"/>
      <c r="BAN143" s="30"/>
      <c r="BAO143" s="30"/>
      <c r="BAP143" s="30"/>
      <c r="BAQ143" s="30"/>
      <c r="BAR143" s="30"/>
      <c r="BAS143" s="30"/>
      <c r="BAT143" s="30"/>
      <c r="BAU143" s="30"/>
      <c r="BAV143" s="30"/>
      <c r="BAW143" s="30"/>
      <c r="BAX143" s="30"/>
      <c r="BAY143" s="30"/>
      <c r="BAZ143" s="30"/>
      <c r="BBA143" s="30"/>
      <c r="BBB143" s="30"/>
      <c r="BBC143" s="30"/>
      <c r="BBD143" s="30"/>
      <c r="BBE143" s="30"/>
      <c r="BBF143" s="30"/>
      <c r="BBG143" s="30"/>
      <c r="BBH143" s="30"/>
      <c r="BBI143" s="30"/>
      <c r="BBJ143" s="30"/>
      <c r="BBK143" s="30"/>
      <c r="BBL143" s="30"/>
      <c r="BBM143" s="30"/>
      <c r="BBN143" s="30"/>
      <c r="BBO143" s="30"/>
      <c r="BBP143" s="30"/>
      <c r="BBQ143" s="30"/>
      <c r="BBR143" s="30"/>
      <c r="BBS143" s="30"/>
      <c r="BBT143" s="30"/>
      <c r="BBU143" s="30"/>
      <c r="BBV143" s="30"/>
      <c r="BBW143" s="30"/>
      <c r="BBX143" s="30"/>
      <c r="BBY143" s="30"/>
      <c r="BBZ143" s="30"/>
      <c r="BCA143" s="30"/>
      <c r="BCB143" s="30"/>
      <c r="BCC143" s="30"/>
      <c r="BCD143" s="30"/>
      <c r="BCE143" s="30"/>
      <c r="BCF143" s="30"/>
      <c r="BCG143" s="30"/>
      <c r="BCH143" s="30"/>
      <c r="BCI143" s="30"/>
      <c r="BCJ143" s="30"/>
      <c r="BCK143" s="30"/>
      <c r="BCL143" s="30"/>
      <c r="BCM143" s="30"/>
      <c r="BCN143" s="30"/>
      <c r="BCO143" s="30"/>
      <c r="BCP143" s="30"/>
      <c r="BCQ143" s="30"/>
      <c r="BCR143" s="30"/>
      <c r="BCS143" s="30"/>
      <c r="BCT143" s="30"/>
      <c r="BCU143" s="30"/>
      <c r="BCV143" s="30"/>
      <c r="BCW143" s="30"/>
      <c r="BCX143" s="30"/>
      <c r="BCY143" s="30"/>
      <c r="BCZ143" s="30"/>
      <c r="BDA143" s="30"/>
      <c r="BDB143" s="30"/>
      <c r="BDC143" s="30"/>
      <c r="BDD143" s="30"/>
      <c r="BDE143" s="30"/>
      <c r="BDF143" s="30"/>
      <c r="BDG143" s="30"/>
      <c r="BDH143" s="30"/>
      <c r="BDI143" s="30"/>
      <c r="BDJ143" s="30"/>
      <c r="BDK143" s="30"/>
      <c r="BDL143" s="30"/>
      <c r="BDM143" s="30"/>
      <c r="BDN143" s="30"/>
      <c r="BDO143" s="30"/>
      <c r="BDP143" s="30"/>
      <c r="BDQ143" s="30"/>
      <c r="BDR143" s="30"/>
      <c r="BDS143" s="30"/>
      <c r="BDT143" s="30"/>
      <c r="BDU143" s="30"/>
      <c r="BDV143" s="30"/>
      <c r="BDW143" s="30"/>
      <c r="BDX143" s="30"/>
      <c r="BDY143" s="30"/>
      <c r="BDZ143" s="30"/>
      <c r="BEA143" s="30"/>
      <c r="BEB143" s="30"/>
      <c r="BEC143" s="30"/>
      <c r="BED143" s="30"/>
      <c r="BEE143" s="30"/>
      <c r="BEF143" s="30"/>
      <c r="BEG143" s="30"/>
      <c r="BEH143" s="30"/>
      <c r="BEI143" s="30"/>
      <c r="BEJ143" s="30"/>
      <c r="BEK143" s="30"/>
      <c r="BEL143" s="30"/>
      <c r="BEM143" s="30"/>
      <c r="BEN143" s="30"/>
      <c r="BEO143" s="30"/>
      <c r="BEP143" s="30"/>
      <c r="BEQ143" s="30"/>
      <c r="BER143" s="30"/>
      <c r="BES143" s="30"/>
      <c r="BET143" s="30"/>
      <c r="BEU143" s="30"/>
      <c r="BEV143" s="30"/>
      <c r="BEW143" s="30"/>
      <c r="BEX143" s="30"/>
      <c r="BEY143" s="30"/>
      <c r="BEZ143" s="30"/>
      <c r="BFA143" s="30"/>
      <c r="BFB143" s="30"/>
      <c r="BFC143" s="30"/>
      <c r="BFD143" s="30"/>
      <c r="BFE143" s="30"/>
      <c r="BFF143" s="30"/>
      <c r="BFG143" s="30"/>
      <c r="BFH143" s="30"/>
      <c r="BFI143" s="30"/>
      <c r="BFJ143" s="30"/>
      <c r="BFK143" s="30"/>
      <c r="BFL143" s="30"/>
      <c r="BFM143" s="30"/>
      <c r="BFN143" s="30"/>
      <c r="BFO143" s="30"/>
      <c r="BFP143" s="30"/>
      <c r="BFQ143" s="30"/>
      <c r="BFR143" s="30"/>
      <c r="BFS143" s="30"/>
      <c r="BFT143" s="30"/>
      <c r="BFU143" s="30"/>
      <c r="BFV143" s="30"/>
      <c r="BFW143" s="30"/>
      <c r="BFX143" s="30"/>
      <c r="BFY143" s="30"/>
      <c r="BFZ143" s="30"/>
      <c r="BGA143" s="30"/>
      <c r="BGB143" s="30"/>
      <c r="BGC143" s="30"/>
      <c r="BGD143" s="30"/>
      <c r="BGE143" s="30"/>
      <c r="BGF143" s="30"/>
      <c r="BGG143" s="30"/>
      <c r="BGH143" s="30"/>
      <c r="BGI143" s="30"/>
      <c r="BGJ143" s="30"/>
      <c r="BGK143" s="30"/>
      <c r="BGL143" s="30"/>
      <c r="BGM143" s="30"/>
      <c r="BGN143" s="30"/>
      <c r="BGO143" s="30"/>
      <c r="BGP143" s="30"/>
      <c r="BGQ143" s="30"/>
      <c r="BGR143" s="30"/>
      <c r="BGS143" s="30"/>
      <c r="BGT143" s="30"/>
      <c r="BGU143" s="30"/>
      <c r="BGV143" s="30"/>
      <c r="BGW143" s="30"/>
      <c r="BGX143" s="30"/>
      <c r="BGY143" s="30"/>
      <c r="BGZ143" s="30"/>
      <c r="BHA143" s="30"/>
      <c r="BHB143" s="30"/>
      <c r="BHC143" s="30"/>
      <c r="BHD143" s="30"/>
      <c r="BHE143" s="30"/>
      <c r="BHF143" s="30"/>
      <c r="BHG143" s="30"/>
      <c r="BHH143" s="30"/>
      <c r="BHI143" s="30"/>
      <c r="BHJ143" s="30"/>
      <c r="BHK143" s="30"/>
      <c r="BHL143" s="30"/>
      <c r="BHM143" s="30"/>
      <c r="BHN143" s="30"/>
      <c r="BHO143" s="30"/>
      <c r="BHP143" s="30"/>
      <c r="BHQ143" s="30"/>
      <c r="BHR143" s="30"/>
      <c r="BHS143" s="30"/>
      <c r="BHT143" s="30"/>
      <c r="BHU143" s="30"/>
      <c r="BHV143" s="30"/>
      <c r="BHW143" s="30"/>
      <c r="BHX143" s="30"/>
      <c r="BHY143" s="30"/>
      <c r="BHZ143" s="30"/>
      <c r="BIA143" s="30"/>
      <c r="BIB143" s="30"/>
      <c r="BIC143" s="30"/>
      <c r="BID143" s="30"/>
      <c r="BIE143" s="30"/>
      <c r="BIF143" s="30"/>
      <c r="BIG143" s="30"/>
      <c r="BIH143" s="30"/>
      <c r="BII143" s="30"/>
      <c r="BIJ143" s="30"/>
      <c r="BIK143" s="30"/>
      <c r="BIL143" s="30"/>
      <c r="BIM143" s="30"/>
      <c r="BIN143" s="30"/>
      <c r="BIO143" s="30"/>
      <c r="BIP143" s="30"/>
      <c r="BIQ143" s="30"/>
      <c r="BIR143" s="30"/>
      <c r="BIS143" s="30"/>
      <c r="BIT143" s="30"/>
      <c r="BIU143" s="30"/>
      <c r="BIV143" s="30"/>
      <c r="BIW143" s="30"/>
      <c r="BIX143" s="30"/>
      <c r="BIY143" s="30"/>
      <c r="BIZ143" s="30"/>
      <c r="BJA143" s="30"/>
      <c r="BJB143" s="30"/>
      <c r="BJC143" s="30"/>
      <c r="BJD143" s="30"/>
      <c r="BJE143" s="30"/>
      <c r="BJF143" s="30"/>
      <c r="BJG143" s="30"/>
      <c r="BJH143" s="30"/>
      <c r="BJI143" s="30"/>
      <c r="BJJ143" s="30"/>
      <c r="BJK143" s="30"/>
      <c r="BJL143" s="30"/>
      <c r="BJM143" s="30"/>
      <c r="BJN143" s="30"/>
      <c r="BJO143" s="30"/>
      <c r="BJP143" s="30"/>
      <c r="BJQ143" s="30"/>
      <c r="BJR143" s="30"/>
      <c r="BJS143" s="30"/>
      <c r="BJT143" s="30"/>
      <c r="BJU143" s="30"/>
      <c r="BJV143" s="30"/>
      <c r="BJW143" s="30"/>
      <c r="BJX143" s="30"/>
      <c r="BJY143" s="30"/>
      <c r="BJZ143" s="30"/>
      <c r="BKA143" s="30"/>
      <c r="BKB143" s="30"/>
      <c r="BKC143" s="30"/>
      <c r="BKD143" s="30"/>
      <c r="BKE143" s="30"/>
      <c r="BKF143" s="30"/>
      <c r="BKG143" s="30"/>
      <c r="BKH143" s="30"/>
      <c r="BKI143" s="30"/>
      <c r="BKJ143" s="30"/>
      <c r="BKK143" s="30"/>
      <c r="BKL143" s="30"/>
      <c r="BKM143" s="30"/>
      <c r="BKN143" s="30"/>
      <c r="BKO143" s="30"/>
      <c r="BKP143" s="30"/>
      <c r="BKQ143" s="30"/>
      <c r="BKR143" s="30"/>
      <c r="BKS143" s="30"/>
      <c r="BKT143" s="30"/>
      <c r="BKU143" s="30"/>
      <c r="BKV143" s="30"/>
      <c r="BKW143" s="30"/>
      <c r="BKX143" s="30"/>
      <c r="BKY143" s="30"/>
      <c r="BKZ143" s="30"/>
      <c r="BLA143" s="30"/>
      <c r="BLB143" s="30"/>
      <c r="BLC143" s="30"/>
      <c r="BLD143" s="30"/>
      <c r="BLE143" s="30"/>
      <c r="BLF143" s="30"/>
      <c r="BLG143" s="30"/>
      <c r="BLH143" s="30"/>
      <c r="BLI143" s="30"/>
      <c r="BLJ143" s="30"/>
      <c r="BLK143" s="30"/>
      <c r="BLL143" s="30"/>
      <c r="BLM143" s="30"/>
      <c r="BLN143" s="30"/>
      <c r="BLO143" s="30"/>
      <c r="BLP143" s="30"/>
      <c r="BLQ143" s="30"/>
      <c r="BLR143" s="30"/>
      <c r="BLS143" s="30"/>
      <c r="BLT143" s="30"/>
      <c r="BLU143" s="30"/>
      <c r="BLV143" s="30"/>
      <c r="BLW143" s="30"/>
      <c r="BLX143" s="30"/>
      <c r="BLY143" s="30"/>
      <c r="BLZ143" s="30"/>
      <c r="BMA143" s="30"/>
      <c r="BMB143" s="30"/>
      <c r="BMC143" s="30"/>
      <c r="BMD143" s="30"/>
      <c r="BME143" s="30"/>
      <c r="BMF143" s="30"/>
      <c r="BMG143" s="30"/>
      <c r="BMH143" s="30"/>
      <c r="BMI143" s="30"/>
      <c r="BMJ143" s="30"/>
      <c r="BMK143" s="30"/>
      <c r="BML143" s="30"/>
      <c r="BMM143" s="30"/>
      <c r="BMN143" s="30"/>
      <c r="BMO143" s="30"/>
      <c r="BMP143" s="30"/>
      <c r="BMQ143" s="30"/>
      <c r="BMR143" s="30"/>
      <c r="BMS143" s="30"/>
      <c r="BMT143" s="30"/>
      <c r="BMU143" s="30"/>
      <c r="BMV143" s="30"/>
      <c r="BMW143" s="30"/>
      <c r="BMX143" s="30"/>
      <c r="BMY143" s="30"/>
      <c r="BMZ143" s="30"/>
      <c r="BNA143" s="30"/>
      <c r="BNB143" s="30"/>
      <c r="BNC143" s="30"/>
      <c r="BND143" s="30"/>
      <c r="BNE143" s="30"/>
      <c r="BNF143" s="30"/>
      <c r="BNG143" s="30"/>
      <c r="BNH143" s="30"/>
      <c r="BNI143" s="30"/>
      <c r="BNJ143" s="30"/>
      <c r="BNK143" s="30"/>
      <c r="BNL143" s="30"/>
      <c r="BNM143" s="30"/>
      <c r="BNN143" s="30"/>
      <c r="BNO143" s="30"/>
      <c r="BNP143" s="30"/>
      <c r="BNQ143" s="30"/>
      <c r="BNR143" s="30"/>
      <c r="BNS143" s="30"/>
      <c r="BNT143" s="30"/>
      <c r="BNU143" s="30"/>
      <c r="BNV143" s="30"/>
      <c r="BNW143" s="30"/>
      <c r="BNX143" s="30"/>
      <c r="BNY143" s="30"/>
      <c r="BNZ143" s="30"/>
      <c r="BOA143" s="30"/>
      <c r="BOB143" s="30"/>
      <c r="BOC143" s="30"/>
      <c r="BOD143" s="30"/>
      <c r="BOE143" s="30"/>
      <c r="BOF143" s="30"/>
      <c r="BOG143" s="30"/>
      <c r="BOH143" s="30"/>
      <c r="BOI143" s="30"/>
      <c r="BOJ143" s="30"/>
      <c r="BOK143" s="30"/>
      <c r="BOL143" s="30"/>
      <c r="BOM143" s="30"/>
      <c r="BON143" s="30"/>
      <c r="BOO143" s="30"/>
      <c r="BOP143" s="30"/>
      <c r="BOQ143" s="30"/>
      <c r="BOR143" s="30"/>
      <c r="BOS143" s="30"/>
      <c r="BOT143" s="30"/>
      <c r="BOU143" s="30"/>
      <c r="BOV143" s="30"/>
      <c r="BOW143" s="30"/>
      <c r="BOX143" s="30"/>
      <c r="BOY143" s="30"/>
      <c r="BOZ143" s="30"/>
      <c r="BPA143" s="30"/>
      <c r="BPB143" s="30"/>
      <c r="BPC143" s="30"/>
      <c r="BPD143" s="30"/>
      <c r="BPE143" s="30"/>
      <c r="BPF143" s="30"/>
      <c r="BPG143" s="30"/>
      <c r="BPH143" s="30"/>
      <c r="BPI143" s="30"/>
      <c r="BPJ143" s="30"/>
      <c r="BPK143" s="30"/>
      <c r="BPL143" s="30"/>
      <c r="BPM143" s="30"/>
      <c r="BPN143" s="30"/>
      <c r="BPO143" s="30"/>
      <c r="BPP143" s="30"/>
      <c r="BPQ143" s="30"/>
      <c r="BPR143" s="30"/>
      <c r="BPS143" s="30"/>
      <c r="BPT143" s="30"/>
      <c r="BPU143" s="30"/>
      <c r="BPV143" s="30"/>
      <c r="BPW143" s="30"/>
      <c r="BPX143" s="30"/>
      <c r="BPY143" s="30"/>
      <c r="BPZ143" s="30"/>
      <c r="BQA143" s="30"/>
      <c r="BQB143" s="30"/>
      <c r="BQC143" s="30"/>
      <c r="BQD143" s="30"/>
      <c r="BQE143" s="30"/>
      <c r="BQF143" s="30"/>
      <c r="BQG143" s="30"/>
      <c r="BQH143" s="30"/>
      <c r="BQI143" s="30"/>
      <c r="BQJ143" s="30"/>
      <c r="BQK143" s="30"/>
      <c r="BQL143" s="30"/>
      <c r="BQM143" s="30"/>
      <c r="BQN143" s="30"/>
      <c r="BQO143" s="30"/>
      <c r="BQP143" s="30"/>
      <c r="BQQ143" s="30"/>
      <c r="BQR143" s="30"/>
      <c r="BQS143" s="30"/>
      <c r="BQT143" s="30"/>
      <c r="BQU143" s="30"/>
      <c r="BQV143" s="30"/>
      <c r="BQW143" s="30"/>
      <c r="BQX143" s="30"/>
      <c r="BQY143" s="30"/>
      <c r="BQZ143" s="30"/>
      <c r="BRA143" s="30"/>
      <c r="BRB143" s="30"/>
      <c r="BRC143" s="30"/>
      <c r="BRD143" s="30"/>
      <c r="BRE143" s="30"/>
      <c r="BRF143" s="30"/>
      <c r="BRG143" s="30"/>
      <c r="BRH143" s="30"/>
      <c r="BRI143" s="30"/>
      <c r="BRJ143" s="30"/>
      <c r="BRK143" s="30"/>
      <c r="BRL143" s="30"/>
      <c r="BRM143" s="30"/>
      <c r="BRN143" s="30"/>
      <c r="BRO143" s="30"/>
      <c r="BRP143" s="30"/>
      <c r="BRQ143" s="30"/>
      <c r="BRR143" s="30"/>
      <c r="BRS143" s="30"/>
      <c r="BRT143" s="30"/>
      <c r="BRU143" s="30"/>
      <c r="BRV143" s="30"/>
      <c r="BRW143" s="30"/>
      <c r="BRX143" s="30"/>
      <c r="BRY143" s="30"/>
      <c r="BRZ143" s="30"/>
      <c r="BSA143" s="30"/>
      <c r="BSB143" s="30"/>
      <c r="BSC143" s="30"/>
      <c r="BSD143" s="30"/>
      <c r="BSE143" s="30"/>
      <c r="BSF143" s="30"/>
      <c r="BSG143" s="30"/>
      <c r="BSH143" s="30"/>
      <c r="BSI143" s="30"/>
      <c r="BSJ143" s="30"/>
      <c r="BSK143" s="30"/>
      <c r="BSL143" s="30"/>
      <c r="BSM143" s="30"/>
      <c r="BSN143" s="30"/>
      <c r="BSO143" s="30"/>
      <c r="BSP143" s="30"/>
      <c r="BSQ143" s="30"/>
      <c r="BSR143" s="30"/>
      <c r="BSS143" s="30"/>
      <c r="BST143" s="30"/>
      <c r="BSU143" s="30"/>
      <c r="BSV143" s="30"/>
      <c r="BSW143" s="30"/>
      <c r="BSX143" s="30"/>
      <c r="BSY143" s="30"/>
      <c r="BSZ143" s="30"/>
      <c r="BTA143" s="30"/>
      <c r="BTB143" s="30"/>
      <c r="BTC143" s="30"/>
      <c r="BTD143" s="30"/>
      <c r="BTE143" s="30"/>
      <c r="BTF143" s="30"/>
      <c r="BTG143" s="30"/>
      <c r="BTH143" s="30"/>
      <c r="BTI143" s="30"/>
      <c r="BTJ143" s="30"/>
      <c r="BTK143" s="30"/>
      <c r="BTL143" s="30"/>
      <c r="BTM143" s="30"/>
      <c r="BTN143" s="30"/>
      <c r="BTO143" s="30"/>
      <c r="BTP143" s="30"/>
      <c r="BTQ143" s="30"/>
      <c r="BTR143" s="30"/>
      <c r="BTS143" s="30"/>
      <c r="BTT143" s="30"/>
      <c r="BTU143" s="30"/>
      <c r="BTV143" s="30"/>
      <c r="BTW143" s="30"/>
      <c r="BTX143" s="30"/>
      <c r="BTY143" s="30"/>
      <c r="BTZ143" s="30"/>
      <c r="BUA143" s="30"/>
      <c r="BUB143" s="30"/>
      <c r="BUC143" s="30"/>
      <c r="BUD143" s="30"/>
      <c r="BUE143" s="30"/>
      <c r="BUF143" s="30"/>
      <c r="BUG143" s="30"/>
      <c r="BUH143" s="30"/>
      <c r="BUI143" s="30"/>
      <c r="BUJ143" s="30"/>
      <c r="BUK143" s="30"/>
      <c r="BUL143" s="30"/>
      <c r="BUM143" s="30"/>
      <c r="BUN143" s="30"/>
      <c r="BUO143" s="30"/>
      <c r="BUP143" s="30"/>
      <c r="BUQ143" s="30"/>
      <c r="BUR143" s="30"/>
      <c r="BUS143" s="30"/>
      <c r="BUT143" s="30"/>
      <c r="BUU143" s="30"/>
      <c r="BUV143" s="30"/>
      <c r="BUW143" s="30"/>
      <c r="BUX143" s="30"/>
      <c r="BUY143" s="30"/>
      <c r="BUZ143" s="30"/>
      <c r="BVA143" s="30"/>
      <c r="BVB143" s="30"/>
      <c r="BVC143" s="30"/>
      <c r="BVD143" s="30"/>
      <c r="BVE143" s="30"/>
      <c r="BVF143" s="30"/>
      <c r="BVG143" s="30"/>
      <c r="BVH143" s="30"/>
      <c r="BVI143" s="30"/>
      <c r="BVJ143" s="30"/>
      <c r="BVK143" s="30"/>
      <c r="BVL143" s="30"/>
      <c r="BVM143" s="30"/>
      <c r="BVN143" s="30"/>
      <c r="BVO143" s="30"/>
      <c r="BVP143" s="30"/>
      <c r="BVQ143" s="30"/>
      <c r="BVR143" s="30"/>
      <c r="BVS143" s="30"/>
      <c r="BVT143" s="30"/>
      <c r="BVU143" s="30"/>
      <c r="BVV143" s="30"/>
      <c r="BVW143" s="30"/>
      <c r="BVX143" s="30"/>
      <c r="BVY143" s="30"/>
      <c r="BVZ143" s="30"/>
      <c r="BWA143" s="30"/>
      <c r="BWB143" s="30"/>
      <c r="BWC143" s="30"/>
      <c r="BWD143" s="30"/>
      <c r="BWE143" s="30"/>
      <c r="BWF143" s="30"/>
      <c r="BWG143" s="30"/>
      <c r="BWH143" s="30"/>
      <c r="BWI143" s="30"/>
      <c r="BWJ143" s="30"/>
      <c r="BWK143" s="30"/>
      <c r="BWL143" s="30"/>
      <c r="BWM143" s="30"/>
      <c r="BWN143" s="30"/>
      <c r="BWO143" s="30"/>
      <c r="BWP143" s="30"/>
      <c r="BWQ143" s="30"/>
      <c r="BWR143" s="30"/>
      <c r="BWS143" s="30"/>
      <c r="BWT143" s="30"/>
      <c r="BWU143" s="30"/>
      <c r="BWV143" s="30"/>
      <c r="BWW143" s="30"/>
      <c r="BWX143" s="30"/>
      <c r="BWY143" s="30"/>
      <c r="BWZ143" s="30"/>
      <c r="BXA143" s="30"/>
      <c r="BXB143" s="30"/>
      <c r="BXC143" s="30"/>
      <c r="BXD143" s="30"/>
      <c r="BXE143" s="30"/>
      <c r="BXF143" s="30"/>
      <c r="BXG143" s="30"/>
      <c r="BXH143" s="30"/>
      <c r="BXI143" s="30"/>
      <c r="BXJ143" s="30"/>
      <c r="BXK143" s="30"/>
      <c r="BXL143" s="30"/>
      <c r="BXM143" s="30"/>
      <c r="BXN143" s="30"/>
      <c r="BXO143" s="30"/>
      <c r="BXP143" s="30"/>
      <c r="BXQ143" s="30"/>
      <c r="BXR143" s="30"/>
      <c r="BXS143" s="30"/>
      <c r="BXT143" s="30"/>
      <c r="BXU143" s="30"/>
      <c r="BXV143" s="30"/>
      <c r="BXW143" s="30"/>
      <c r="BXX143" s="30"/>
      <c r="BXY143" s="30"/>
      <c r="BXZ143" s="30"/>
      <c r="BYA143" s="30"/>
      <c r="BYB143" s="30"/>
      <c r="BYC143" s="30"/>
      <c r="BYD143" s="30"/>
      <c r="BYE143" s="30"/>
      <c r="BYF143" s="30"/>
      <c r="BYG143" s="30"/>
      <c r="BYH143" s="30"/>
      <c r="BYI143" s="30"/>
      <c r="BYJ143" s="30"/>
      <c r="BYK143" s="30"/>
      <c r="BYL143" s="30"/>
      <c r="BYM143" s="30"/>
      <c r="BYN143" s="30"/>
      <c r="BYO143" s="30"/>
      <c r="BYP143" s="30"/>
      <c r="BYQ143" s="30"/>
      <c r="BYR143" s="30"/>
      <c r="BYS143" s="30"/>
      <c r="BYT143" s="30"/>
      <c r="BYU143" s="30"/>
      <c r="BYV143" s="30"/>
      <c r="BYW143" s="30"/>
      <c r="BYX143" s="30"/>
      <c r="BYY143" s="30"/>
      <c r="BYZ143" s="30"/>
      <c r="BZA143" s="30"/>
      <c r="BZB143" s="30"/>
      <c r="BZC143" s="30"/>
      <c r="BZD143" s="30"/>
      <c r="BZE143" s="30"/>
      <c r="BZF143" s="30"/>
      <c r="BZG143" s="30"/>
      <c r="BZH143" s="30"/>
      <c r="BZI143" s="30"/>
      <c r="BZJ143" s="30"/>
      <c r="BZK143" s="30"/>
      <c r="BZL143" s="30"/>
      <c r="BZM143" s="30"/>
      <c r="BZN143" s="30"/>
      <c r="BZO143" s="30"/>
      <c r="BZP143" s="30"/>
      <c r="BZQ143" s="30"/>
      <c r="BZR143" s="30"/>
      <c r="BZS143" s="30"/>
      <c r="BZT143" s="30"/>
      <c r="BZU143" s="30"/>
      <c r="BZV143" s="30"/>
      <c r="BZW143" s="30"/>
      <c r="BZX143" s="30"/>
      <c r="BZY143" s="30"/>
      <c r="BZZ143" s="30"/>
      <c r="CAA143" s="30"/>
      <c r="CAB143" s="30"/>
      <c r="CAC143" s="30"/>
      <c r="CAD143" s="30"/>
      <c r="CAE143" s="30"/>
      <c r="CAF143" s="30"/>
      <c r="CAG143" s="30"/>
      <c r="CAH143" s="30"/>
      <c r="CAI143" s="30"/>
      <c r="CAJ143" s="30"/>
      <c r="CAK143" s="30"/>
      <c r="CAL143" s="30"/>
      <c r="CAM143" s="30"/>
      <c r="CAN143" s="30"/>
      <c r="CAO143" s="30"/>
      <c r="CAP143" s="30"/>
      <c r="CAQ143" s="30"/>
      <c r="CAR143" s="30"/>
      <c r="CAS143" s="30"/>
      <c r="CAT143" s="30"/>
      <c r="CAU143" s="30"/>
      <c r="CAV143" s="30"/>
      <c r="CAW143" s="30"/>
      <c r="CAX143" s="30"/>
      <c r="CAY143" s="30"/>
      <c r="CAZ143" s="30"/>
      <c r="CBA143" s="30"/>
      <c r="CBB143" s="30"/>
      <c r="CBC143" s="30"/>
      <c r="CBD143" s="30"/>
      <c r="CBE143" s="30"/>
      <c r="CBF143" s="30"/>
      <c r="CBG143" s="30"/>
      <c r="CBH143" s="30"/>
      <c r="CBI143" s="30"/>
      <c r="CBJ143" s="30"/>
      <c r="CBK143" s="30"/>
      <c r="CBL143" s="30"/>
      <c r="CBM143" s="30"/>
      <c r="CBN143" s="30"/>
      <c r="CBO143" s="30"/>
      <c r="CBP143" s="30"/>
      <c r="CBQ143" s="30"/>
      <c r="CBR143" s="30"/>
      <c r="CBS143" s="30"/>
      <c r="CBT143" s="30"/>
      <c r="CBU143" s="30"/>
      <c r="CBV143" s="30"/>
      <c r="CBW143" s="30"/>
      <c r="CBX143" s="30"/>
      <c r="CBY143" s="30"/>
      <c r="CBZ143" s="30"/>
      <c r="CCA143" s="30"/>
      <c r="CCB143" s="30"/>
      <c r="CCC143" s="30"/>
      <c r="CCD143" s="30"/>
      <c r="CCE143" s="30"/>
      <c r="CCF143" s="30"/>
      <c r="CCG143" s="30"/>
      <c r="CCH143" s="30"/>
      <c r="CCI143" s="30"/>
      <c r="CCJ143" s="30"/>
      <c r="CCK143" s="30"/>
      <c r="CCL143" s="30"/>
      <c r="CCM143" s="30"/>
      <c r="CCN143" s="30"/>
      <c r="CCO143" s="30"/>
      <c r="CCP143" s="30"/>
      <c r="CCQ143" s="30"/>
      <c r="CCR143" s="30"/>
      <c r="CCS143" s="30"/>
      <c r="CCT143" s="30"/>
      <c r="CCU143" s="30"/>
      <c r="CCV143" s="30"/>
      <c r="CCW143" s="30"/>
      <c r="CCX143" s="30"/>
      <c r="CCY143" s="30"/>
      <c r="CCZ143" s="30"/>
      <c r="CDA143" s="30"/>
      <c r="CDB143" s="30"/>
      <c r="CDC143" s="30"/>
      <c r="CDD143" s="30"/>
      <c r="CDE143" s="30"/>
      <c r="CDF143" s="30"/>
      <c r="CDG143" s="30"/>
      <c r="CDH143" s="30"/>
      <c r="CDI143" s="30"/>
      <c r="CDJ143" s="30"/>
      <c r="CDK143" s="30"/>
      <c r="CDL143" s="30"/>
      <c r="CDM143" s="30"/>
      <c r="CDN143" s="30"/>
      <c r="CDO143" s="30"/>
      <c r="CDP143" s="30"/>
      <c r="CDQ143" s="30"/>
      <c r="CDR143" s="30"/>
      <c r="CDS143" s="30"/>
      <c r="CDT143" s="30"/>
      <c r="CDU143" s="30"/>
      <c r="CDV143" s="30"/>
      <c r="CDW143" s="30"/>
      <c r="CDX143" s="30"/>
      <c r="CDY143" s="30"/>
      <c r="CDZ143" s="30"/>
      <c r="CEA143" s="30"/>
      <c r="CEB143" s="30"/>
      <c r="CEC143" s="30"/>
      <c r="CED143" s="30"/>
      <c r="CEE143" s="30"/>
      <c r="CEF143" s="30"/>
      <c r="CEG143" s="30"/>
      <c r="CEH143" s="30"/>
      <c r="CEI143" s="30"/>
      <c r="CEJ143" s="30"/>
      <c r="CEK143" s="30"/>
      <c r="CEL143" s="30"/>
      <c r="CEM143" s="30"/>
      <c r="CEN143" s="30"/>
      <c r="CEO143" s="30"/>
      <c r="CEP143" s="30"/>
      <c r="CEQ143" s="30"/>
      <c r="CER143" s="30"/>
      <c r="CES143" s="30"/>
      <c r="CET143" s="30"/>
      <c r="CEU143" s="30"/>
      <c r="CEV143" s="30"/>
      <c r="CEW143" s="30"/>
      <c r="CEX143" s="30"/>
      <c r="CEY143" s="30"/>
      <c r="CEZ143" s="30"/>
      <c r="CFA143" s="30"/>
      <c r="CFB143" s="30"/>
      <c r="CFC143" s="30"/>
      <c r="CFD143" s="30"/>
      <c r="CFE143" s="30"/>
      <c r="CFF143" s="30"/>
      <c r="CFG143" s="30"/>
      <c r="CFH143" s="30"/>
      <c r="CFI143" s="30"/>
      <c r="CFJ143" s="30"/>
      <c r="CFK143" s="30"/>
      <c r="CFL143" s="30"/>
      <c r="CFM143" s="30"/>
      <c r="CFN143" s="30"/>
      <c r="CFO143" s="30"/>
      <c r="CFP143" s="30"/>
      <c r="CFQ143" s="30"/>
      <c r="CFR143" s="30"/>
      <c r="CFS143" s="30"/>
      <c r="CFT143" s="30"/>
      <c r="CFU143" s="30"/>
      <c r="CFV143" s="30"/>
      <c r="CFW143" s="30"/>
      <c r="CFX143" s="30"/>
      <c r="CFY143" s="30"/>
      <c r="CFZ143" s="30"/>
      <c r="CGA143" s="30"/>
      <c r="CGB143" s="30"/>
      <c r="CGC143" s="30"/>
      <c r="CGD143" s="30"/>
      <c r="CGE143" s="30"/>
      <c r="CGF143" s="30"/>
      <c r="CGG143" s="30"/>
      <c r="CGH143" s="30"/>
      <c r="CGI143" s="30"/>
      <c r="CGJ143" s="30"/>
      <c r="CGK143" s="30"/>
      <c r="CGL143" s="30"/>
      <c r="CGM143" s="30"/>
      <c r="CGN143" s="30"/>
      <c r="CGO143" s="30"/>
      <c r="CGP143" s="30"/>
      <c r="CGQ143" s="30"/>
      <c r="CGR143" s="30"/>
      <c r="CGS143" s="30"/>
      <c r="CGT143" s="30"/>
      <c r="CGU143" s="30"/>
      <c r="CGV143" s="30"/>
      <c r="CGW143" s="30"/>
      <c r="CGX143" s="30"/>
      <c r="CGY143" s="30"/>
      <c r="CGZ143" s="30"/>
      <c r="CHA143" s="30"/>
      <c r="CHB143" s="30"/>
      <c r="CHC143" s="30"/>
      <c r="CHD143" s="30"/>
      <c r="CHE143" s="30"/>
      <c r="CHF143" s="30"/>
      <c r="CHG143" s="30"/>
      <c r="CHH143" s="30"/>
      <c r="CHI143" s="30"/>
      <c r="CHJ143" s="30"/>
      <c r="CHK143" s="30"/>
      <c r="CHL143" s="30"/>
      <c r="CHM143" s="30"/>
      <c r="CHN143" s="30"/>
      <c r="CHO143" s="30"/>
      <c r="CHP143" s="30"/>
      <c r="CHQ143" s="30"/>
      <c r="CHR143" s="30"/>
      <c r="CHS143" s="30"/>
      <c r="CHT143" s="30"/>
      <c r="CHU143" s="30"/>
      <c r="CHV143" s="30"/>
      <c r="CHW143" s="30"/>
      <c r="CHX143" s="30"/>
      <c r="CHY143" s="30"/>
      <c r="CHZ143" s="30"/>
      <c r="CIA143" s="30"/>
      <c r="CIB143" s="30"/>
      <c r="CIC143" s="30"/>
      <c r="CID143" s="30"/>
      <c r="CIE143" s="30"/>
      <c r="CIF143" s="30"/>
      <c r="CIG143" s="30"/>
      <c r="CIH143" s="30"/>
      <c r="CII143" s="30"/>
      <c r="CIJ143" s="30"/>
      <c r="CIK143" s="30"/>
      <c r="CIL143" s="30"/>
      <c r="CIM143" s="30"/>
      <c r="CIN143" s="30"/>
      <c r="CIO143" s="30"/>
      <c r="CIP143" s="30"/>
      <c r="CIQ143" s="30"/>
      <c r="CIR143" s="30"/>
      <c r="CIS143" s="30"/>
      <c r="CIT143" s="30"/>
      <c r="CIU143" s="30"/>
      <c r="CIV143" s="30"/>
      <c r="CIW143" s="30"/>
      <c r="CIX143" s="30"/>
      <c r="CIY143" s="30"/>
      <c r="CIZ143" s="30"/>
      <c r="CJA143" s="30"/>
      <c r="CJB143" s="30"/>
      <c r="CJC143" s="30"/>
      <c r="CJD143" s="30"/>
      <c r="CJE143" s="30"/>
      <c r="CJF143" s="30"/>
      <c r="CJG143" s="30"/>
      <c r="CJH143" s="30"/>
      <c r="CJI143" s="30"/>
      <c r="CJJ143" s="30"/>
      <c r="CJK143" s="30"/>
      <c r="CJL143" s="30"/>
      <c r="CJM143" s="30"/>
      <c r="CJN143" s="30"/>
      <c r="CJO143" s="30"/>
      <c r="CJP143" s="30"/>
      <c r="CJQ143" s="30"/>
      <c r="CJR143" s="30"/>
      <c r="CJS143" s="30"/>
      <c r="CJT143" s="30"/>
      <c r="CJU143" s="30"/>
      <c r="CJV143" s="30"/>
      <c r="CJW143" s="30"/>
      <c r="CJX143" s="30"/>
      <c r="CJY143" s="30"/>
      <c r="CJZ143" s="30"/>
      <c r="CKA143" s="30"/>
      <c r="CKB143" s="30"/>
      <c r="CKC143" s="30"/>
      <c r="CKD143" s="30"/>
      <c r="CKE143" s="30"/>
      <c r="CKF143" s="30"/>
      <c r="CKG143" s="30"/>
      <c r="CKH143" s="30"/>
      <c r="CKI143" s="30"/>
      <c r="CKJ143" s="30"/>
      <c r="CKK143" s="30"/>
      <c r="CKL143" s="30"/>
      <c r="CKM143" s="30"/>
      <c r="CKN143" s="30"/>
      <c r="CKO143" s="30"/>
      <c r="CKP143" s="30"/>
      <c r="CKQ143" s="30"/>
      <c r="CKR143" s="30"/>
      <c r="CKS143" s="30"/>
      <c r="CKT143" s="30"/>
      <c r="CKU143" s="30"/>
      <c r="CKV143" s="30"/>
      <c r="CKW143" s="30"/>
      <c r="CKX143" s="30"/>
      <c r="CKY143" s="30"/>
      <c r="CKZ143" s="30"/>
      <c r="CLA143" s="30"/>
      <c r="CLB143" s="30"/>
      <c r="CLC143" s="30"/>
      <c r="CLD143" s="30"/>
      <c r="CLE143" s="30"/>
      <c r="CLF143" s="30"/>
      <c r="CLG143" s="30"/>
      <c r="CLH143" s="30"/>
      <c r="CLI143" s="30"/>
      <c r="CLJ143" s="30"/>
      <c r="CLK143" s="30"/>
      <c r="CLL143" s="30"/>
      <c r="CLM143" s="30"/>
      <c r="CLN143" s="30"/>
      <c r="CLO143" s="30"/>
      <c r="CLP143" s="30"/>
      <c r="CLQ143" s="30"/>
      <c r="CLR143" s="30"/>
      <c r="CLS143" s="30"/>
      <c r="CLT143" s="30"/>
      <c r="CLU143" s="30"/>
      <c r="CLV143" s="30"/>
      <c r="CLW143" s="30"/>
      <c r="CLX143" s="30"/>
      <c r="CLY143" s="30"/>
      <c r="CLZ143" s="30"/>
      <c r="CMA143" s="30"/>
      <c r="CMB143" s="30"/>
      <c r="CMC143" s="30"/>
      <c r="CMD143" s="30"/>
      <c r="CME143" s="30"/>
      <c r="CMF143" s="30"/>
      <c r="CMG143" s="30"/>
      <c r="CMH143" s="30"/>
      <c r="CMI143" s="30"/>
      <c r="CMJ143" s="30"/>
      <c r="CMK143" s="30"/>
      <c r="CML143" s="30"/>
      <c r="CMM143" s="30"/>
      <c r="CMN143" s="30"/>
      <c r="CMO143" s="30"/>
      <c r="CMP143" s="30"/>
      <c r="CMQ143" s="30"/>
      <c r="CMR143" s="30"/>
      <c r="CMS143" s="30"/>
      <c r="CMT143" s="30"/>
      <c r="CMU143" s="30"/>
      <c r="CMV143" s="30"/>
      <c r="CMW143" s="30"/>
      <c r="CMX143" s="30"/>
      <c r="CMY143" s="30"/>
      <c r="CMZ143" s="30"/>
      <c r="CNA143" s="30"/>
      <c r="CNB143" s="30"/>
      <c r="CNC143" s="30"/>
      <c r="CND143" s="30"/>
      <c r="CNE143" s="30"/>
      <c r="CNF143" s="30"/>
      <c r="CNG143" s="30"/>
      <c r="CNH143" s="30"/>
      <c r="CNI143" s="30"/>
      <c r="CNJ143" s="30"/>
      <c r="CNK143" s="30"/>
      <c r="CNL143" s="30"/>
      <c r="CNM143" s="30"/>
      <c r="CNN143" s="30"/>
      <c r="CNO143" s="30"/>
      <c r="CNP143" s="30"/>
      <c r="CNQ143" s="30"/>
      <c r="CNR143" s="30"/>
      <c r="CNS143" s="30"/>
      <c r="CNT143" s="30"/>
      <c r="CNU143" s="30"/>
      <c r="CNV143" s="30"/>
      <c r="CNW143" s="30"/>
      <c r="CNX143" s="30"/>
      <c r="CNY143" s="30"/>
      <c r="CNZ143" s="30"/>
      <c r="COA143" s="30"/>
      <c r="COB143" s="30"/>
      <c r="COC143" s="30"/>
      <c r="COD143" s="30"/>
      <c r="COE143" s="30"/>
      <c r="COF143" s="30"/>
      <c r="COG143" s="30"/>
      <c r="COH143" s="30"/>
      <c r="COI143" s="30"/>
      <c r="COJ143" s="30"/>
      <c r="COK143" s="30"/>
      <c r="COL143" s="30"/>
      <c r="COM143" s="30"/>
      <c r="CON143" s="30"/>
      <c r="COO143" s="30"/>
      <c r="COP143" s="30"/>
      <c r="COQ143" s="30"/>
      <c r="COR143" s="30"/>
      <c r="COS143" s="30"/>
      <c r="COT143" s="30"/>
      <c r="COU143" s="30"/>
      <c r="COV143" s="30"/>
      <c r="COW143" s="30"/>
      <c r="COX143" s="30"/>
      <c r="COY143" s="30"/>
      <c r="COZ143" s="30"/>
      <c r="CPA143" s="30"/>
      <c r="CPB143" s="30"/>
      <c r="CPC143" s="30"/>
      <c r="CPD143" s="30"/>
      <c r="CPE143" s="30"/>
      <c r="CPF143" s="30"/>
      <c r="CPG143" s="30"/>
      <c r="CPH143" s="30"/>
      <c r="CPI143" s="30"/>
      <c r="CPJ143" s="30"/>
      <c r="CPK143" s="30"/>
      <c r="CPL143" s="30"/>
      <c r="CPM143" s="30"/>
      <c r="CPN143" s="30"/>
      <c r="CPO143" s="30"/>
      <c r="CPP143" s="30"/>
      <c r="CPQ143" s="30"/>
      <c r="CPR143" s="30"/>
      <c r="CPS143" s="30"/>
      <c r="CPT143" s="30"/>
      <c r="CPU143" s="30"/>
      <c r="CPV143" s="30"/>
      <c r="CPW143" s="30"/>
      <c r="CPX143" s="30"/>
      <c r="CPY143" s="30"/>
      <c r="CPZ143" s="30"/>
      <c r="CQA143" s="30"/>
      <c r="CQB143" s="30"/>
      <c r="CQC143" s="30"/>
      <c r="CQD143" s="30"/>
      <c r="CQE143" s="30"/>
      <c r="CQF143" s="30"/>
      <c r="CQG143" s="30"/>
      <c r="CQH143" s="30"/>
      <c r="CQI143" s="30"/>
      <c r="CQJ143" s="30"/>
      <c r="CQK143" s="30"/>
      <c r="CQL143" s="30"/>
      <c r="CQM143" s="30"/>
      <c r="CQN143" s="30"/>
      <c r="CQO143" s="30"/>
      <c r="CQP143" s="30"/>
      <c r="CQQ143" s="30"/>
      <c r="CQR143" s="30"/>
      <c r="CQS143" s="30"/>
      <c r="CQT143" s="30"/>
      <c r="CQU143" s="30"/>
      <c r="CQV143" s="30"/>
      <c r="CQW143" s="30"/>
      <c r="CQX143" s="30"/>
      <c r="CQY143" s="30"/>
      <c r="CQZ143" s="30"/>
      <c r="CRA143" s="30"/>
      <c r="CRB143" s="30"/>
      <c r="CRC143" s="30"/>
      <c r="CRD143" s="30"/>
      <c r="CRE143" s="30"/>
      <c r="CRF143" s="30"/>
      <c r="CRG143" s="30"/>
      <c r="CRH143" s="30"/>
      <c r="CRI143" s="30"/>
      <c r="CRJ143" s="30"/>
      <c r="CRK143" s="30"/>
      <c r="CRL143" s="30"/>
      <c r="CRM143" s="30"/>
      <c r="CRN143" s="30"/>
      <c r="CRO143" s="30"/>
      <c r="CRP143" s="30"/>
      <c r="CRQ143" s="30"/>
      <c r="CRR143" s="30"/>
      <c r="CRS143" s="30"/>
      <c r="CRT143" s="30"/>
      <c r="CRU143" s="30"/>
      <c r="CRV143" s="30"/>
      <c r="CRW143" s="30"/>
      <c r="CRX143" s="30"/>
      <c r="CRY143" s="30"/>
      <c r="CRZ143" s="30"/>
      <c r="CSA143" s="30"/>
      <c r="CSB143" s="30"/>
      <c r="CSC143" s="30"/>
      <c r="CSD143" s="30"/>
      <c r="CSE143" s="30"/>
      <c r="CSF143" s="30"/>
      <c r="CSG143" s="30"/>
      <c r="CSH143" s="30"/>
      <c r="CSI143" s="30"/>
      <c r="CSJ143" s="30"/>
      <c r="CSK143" s="30"/>
      <c r="CSL143" s="30"/>
      <c r="CSM143" s="30"/>
      <c r="CSN143" s="30"/>
      <c r="CSO143" s="30"/>
      <c r="CSP143" s="30"/>
      <c r="CSQ143" s="30"/>
      <c r="CSR143" s="30"/>
      <c r="CSS143" s="30"/>
      <c r="CST143" s="30"/>
      <c r="CSU143" s="30"/>
      <c r="CSV143" s="30"/>
      <c r="CSW143" s="30"/>
      <c r="CSX143" s="30"/>
      <c r="CSY143" s="30"/>
      <c r="CSZ143" s="30"/>
      <c r="CTA143" s="30"/>
      <c r="CTB143" s="30"/>
      <c r="CTC143" s="30"/>
      <c r="CTD143" s="30"/>
      <c r="CTE143" s="30"/>
      <c r="CTF143" s="30"/>
      <c r="CTG143" s="30"/>
      <c r="CTH143" s="30"/>
      <c r="CTI143" s="30"/>
      <c r="CTJ143" s="30"/>
      <c r="CTK143" s="30"/>
      <c r="CTL143" s="30"/>
      <c r="CTM143" s="30"/>
      <c r="CTN143" s="30"/>
      <c r="CTO143" s="30"/>
      <c r="CTP143" s="30"/>
      <c r="CTQ143" s="30"/>
      <c r="CTR143" s="30"/>
      <c r="CTS143" s="30"/>
      <c r="CTT143" s="30"/>
      <c r="CTU143" s="30"/>
      <c r="CTV143" s="30"/>
      <c r="CTW143" s="30"/>
      <c r="CTX143" s="30"/>
      <c r="CTY143" s="30"/>
      <c r="CTZ143" s="30"/>
      <c r="CUA143" s="30"/>
      <c r="CUB143" s="30"/>
      <c r="CUC143" s="30"/>
      <c r="CUD143" s="30"/>
      <c r="CUE143" s="30"/>
      <c r="CUF143" s="30"/>
      <c r="CUG143" s="30"/>
      <c r="CUH143" s="30"/>
      <c r="CUI143" s="30"/>
      <c r="CUJ143" s="30"/>
      <c r="CUK143" s="30"/>
      <c r="CUL143" s="30"/>
      <c r="CUM143" s="30"/>
      <c r="CUN143" s="30"/>
      <c r="CUO143" s="30"/>
      <c r="CUP143" s="30"/>
      <c r="CUQ143" s="30"/>
      <c r="CUR143" s="30"/>
      <c r="CUS143" s="30"/>
      <c r="CUT143" s="30"/>
      <c r="CUU143" s="30"/>
      <c r="CUV143" s="30"/>
      <c r="CUW143" s="30"/>
      <c r="CUX143" s="30"/>
      <c r="CUY143" s="30"/>
      <c r="CUZ143" s="30"/>
      <c r="CVA143" s="30"/>
      <c r="CVB143" s="30"/>
      <c r="CVC143" s="30"/>
      <c r="CVD143" s="30"/>
      <c r="CVE143" s="30"/>
      <c r="CVF143" s="30"/>
      <c r="CVG143" s="30"/>
      <c r="CVH143" s="30"/>
      <c r="CVI143" s="30"/>
      <c r="CVJ143" s="30"/>
      <c r="CVK143" s="30"/>
      <c r="CVL143" s="30"/>
      <c r="CVM143" s="30"/>
      <c r="CVN143" s="30"/>
      <c r="CVO143" s="30"/>
      <c r="CVP143" s="30"/>
      <c r="CVQ143" s="30"/>
      <c r="CVR143" s="30"/>
      <c r="CVS143" s="30"/>
      <c r="CVT143" s="30"/>
      <c r="CVU143" s="30"/>
      <c r="CVV143" s="30"/>
      <c r="CVW143" s="30"/>
      <c r="CVX143" s="30"/>
      <c r="CVY143" s="30"/>
      <c r="CVZ143" s="30"/>
      <c r="CWA143" s="30"/>
      <c r="CWB143" s="30"/>
      <c r="CWC143" s="30"/>
      <c r="CWD143" s="30"/>
      <c r="CWE143" s="30"/>
      <c r="CWF143" s="30"/>
      <c r="CWG143" s="30"/>
      <c r="CWH143" s="30"/>
      <c r="CWI143" s="30"/>
      <c r="CWJ143" s="30"/>
      <c r="CWK143" s="30"/>
      <c r="CWL143" s="30"/>
      <c r="CWM143" s="30"/>
      <c r="CWN143" s="30"/>
      <c r="CWO143" s="30"/>
      <c r="CWP143" s="30"/>
      <c r="CWQ143" s="30"/>
      <c r="CWR143" s="30"/>
      <c r="CWS143" s="30"/>
      <c r="CWT143" s="30"/>
      <c r="CWU143" s="30"/>
      <c r="CWV143" s="30"/>
      <c r="CWW143" s="30"/>
      <c r="CWX143" s="30"/>
      <c r="CWY143" s="30"/>
      <c r="CWZ143" s="30"/>
      <c r="CXA143" s="30"/>
      <c r="CXB143" s="30"/>
      <c r="CXC143" s="30"/>
      <c r="CXD143" s="30"/>
      <c r="CXE143" s="30"/>
      <c r="CXF143" s="30"/>
      <c r="CXG143" s="30"/>
      <c r="CXH143" s="30"/>
      <c r="CXI143" s="30"/>
      <c r="CXJ143" s="30"/>
      <c r="CXK143" s="30"/>
      <c r="CXL143" s="30"/>
      <c r="CXM143" s="30"/>
      <c r="CXN143" s="30"/>
      <c r="CXO143" s="30"/>
      <c r="CXP143" s="30"/>
      <c r="CXQ143" s="30"/>
      <c r="CXR143" s="30"/>
      <c r="CXS143" s="30"/>
      <c r="CXT143" s="30"/>
      <c r="CXU143" s="30"/>
      <c r="CXV143" s="30"/>
      <c r="CXW143" s="30"/>
      <c r="CXX143" s="30"/>
      <c r="CXY143" s="30"/>
      <c r="CXZ143" s="30"/>
      <c r="CYA143" s="30"/>
      <c r="CYB143" s="30"/>
      <c r="CYC143" s="30"/>
      <c r="CYD143" s="30"/>
      <c r="CYE143" s="30"/>
      <c r="CYF143" s="30"/>
      <c r="CYG143" s="30"/>
      <c r="CYH143" s="30"/>
      <c r="CYI143" s="30"/>
      <c r="CYJ143" s="30"/>
      <c r="CYK143" s="30"/>
      <c r="CYL143" s="30"/>
      <c r="CYM143" s="30"/>
      <c r="CYN143" s="30"/>
      <c r="CYO143" s="30"/>
      <c r="CYP143" s="30"/>
      <c r="CYQ143" s="30"/>
      <c r="CYR143" s="30"/>
      <c r="CYS143" s="30"/>
      <c r="CYT143" s="30"/>
      <c r="CYU143" s="30"/>
      <c r="CYV143" s="30"/>
      <c r="CYW143" s="30"/>
      <c r="CYX143" s="30"/>
      <c r="CYY143" s="30"/>
      <c r="CYZ143" s="30"/>
      <c r="CZA143" s="30"/>
      <c r="CZB143" s="30"/>
      <c r="CZC143" s="30"/>
      <c r="CZD143" s="30"/>
      <c r="CZE143" s="30"/>
      <c r="CZF143" s="30"/>
      <c r="CZG143" s="30"/>
      <c r="CZH143" s="30"/>
      <c r="CZI143" s="30"/>
      <c r="CZJ143" s="30"/>
      <c r="CZK143" s="30"/>
      <c r="CZL143" s="30"/>
      <c r="CZM143" s="30"/>
      <c r="CZN143" s="30"/>
      <c r="CZO143" s="30"/>
      <c r="CZP143" s="30"/>
      <c r="CZQ143" s="30"/>
      <c r="CZR143" s="30"/>
      <c r="CZS143" s="30"/>
      <c r="CZT143" s="30"/>
      <c r="CZU143" s="30"/>
      <c r="CZV143" s="30"/>
      <c r="CZW143" s="30"/>
      <c r="CZX143" s="30"/>
      <c r="CZY143" s="30"/>
      <c r="CZZ143" s="30"/>
      <c r="DAA143" s="30"/>
      <c r="DAB143" s="30"/>
      <c r="DAC143" s="30"/>
      <c r="DAD143" s="30"/>
      <c r="DAE143" s="30"/>
      <c r="DAF143" s="30"/>
      <c r="DAG143" s="30"/>
      <c r="DAH143" s="30"/>
      <c r="DAI143" s="30"/>
      <c r="DAJ143" s="30"/>
      <c r="DAK143" s="30"/>
      <c r="DAL143" s="30"/>
      <c r="DAM143" s="30"/>
      <c r="DAN143" s="30"/>
      <c r="DAO143" s="30"/>
      <c r="DAP143" s="30"/>
      <c r="DAQ143" s="30"/>
      <c r="DAR143" s="30"/>
      <c r="DAS143" s="30"/>
      <c r="DAT143" s="30"/>
      <c r="DAU143" s="30"/>
      <c r="DAV143" s="30"/>
      <c r="DAW143" s="30"/>
      <c r="DAX143" s="30"/>
      <c r="DAY143" s="30"/>
      <c r="DAZ143" s="30"/>
      <c r="DBA143" s="30"/>
      <c r="DBB143" s="30"/>
      <c r="DBC143" s="30"/>
      <c r="DBD143" s="30"/>
      <c r="DBE143" s="30"/>
      <c r="DBF143" s="30"/>
      <c r="DBG143" s="30"/>
      <c r="DBH143" s="30"/>
      <c r="DBI143" s="30"/>
      <c r="DBJ143" s="30"/>
      <c r="DBK143" s="30"/>
      <c r="DBL143" s="30"/>
      <c r="DBM143" s="30"/>
      <c r="DBN143" s="30"/>
      <c r="DBO143" s="30"/>
      <c r="DBP143" s="30"/>
      <c r="DBQ143" s="30"/>
      <c r="DBR143" s="30"/>
      <c r="DBS143" s="30"/>
      <c r="DBT143" s="30"/>
      <c r="DBU143" s="30"/>
      <c r="DBV143" s="30"/>
      <c r="DBW143" s="30"/>
      <c r="DBX143" s="30"/>
      <c r="DBY143" s="30"/>
      <c r="DBZ143" s="30"/>
      <c r="DCA143" s="30"/>
      <c r="DCB143" s="30"/>
      <c r="DCC143" s="30"/>
      <c r="DCD143" s="30"/>
      <c r="DCE143" s="30"/>
      <c r="DCF143" s="30"/>
      <c r="DCG143" s="30"/>
      <c r="DCH143" s="30"/>
      <c r="DCI143" s="30"/>
      <c r="DCJ143" s="30"/>
      <c r="DCK143" s="30"/>
      <c r="DCL143" s="30"/>
      <c r="DCM143" s="30"/>
      <c r="DCN143" s="30"/>
      <c r="DCO143" s="30"/>
      <c r="DCP143" s="30"/>
      <c r="DCQ143" s="30"/>
      <c r="DCR143" s="30"/>
      <c r="DCS143" s="30"/>
      <c r="DCT143" s="30"/>
      <c r="DCU143" s="30"/>
      <c r="DCV143" s="30"/>
      <c r="DCW143" s="30"/>
      <c r="DCX143" s="30"/>
      <c r="DCY143" s="30"/>
      <c r="DCZ143" s="30"/>
      <c r="DDA143" s="30"/>
      <c r="DDB143" s="30"/>
      <c r="DDC143" s="30"/>
      <c r="DDD143" s="30"/>
      <c r="DDE143" s="30"/>
      <c r="DDF143" s="30"/>
      <c r="DDG143" s="30"/>
      <c r="DDH143" s="30"/>
      <c r="DDI143" s="30"/>
      <c r="DDJ143" s="30"/>
      <c r="DDK143" s="30"/>
      <c r="DDL143" s="30"/>
      <c r="DDM143" s="30"/>
      <c r="DDN143" s="30"/>
      <c r="DDO143" s="30"/>
      <c r="DDP143" s="30"/>
      <c r="DDQ143" s="30"/>
      <c r="DDR143" s="30"/>
      <c r="DDS143" s="30"/>
      <c r="DDT143" s="30"/>
      <c r="DDU143" s="30"/>
      <c r="DDV143" s="30"/>
      <c r="DDW143" s="30"/>
      <c r="DDX143" s="30"/>
      <c r="DDY143" s="30"/>
      <c r="DDZ143" s="30"/>
      <c r="DEA143" s="30"/>
      <c r="DEB143" s="30"/>
      <c r="DEC143" s="30"/>
      <c r="DED143" s="30"/>
      <c r="DEE143" s="30"/>
      <c r="DEF143" s="30"/>
      <c r="DEG143" s="30"/>
      <c r="DEH143" s="30"/>
      <c r="DEI143" s="30"/>
      <c r="DEJ143" s="30"/>
      <c r="DEK143" s="30"/>
      <c r="DEL143" s="30"/>
      <c r="DEM143" s="30"/>
      <c r="DEN143" s="30"/>
      <c r="DEO143" s="30"/>
      <c r="DEP143" s="30"/>
      <c r="DEQ143" s="30"/>
      <c r="DER143" s="30"/>
      <c r="DES143" s="30"/>
      <c r="DET143" s="30"/>
      <c r="DEU143" s="30"/>
      <c r="DEV143" s="30"/>
      <c r="DEW143" s="30"/>
      <c r="DEX143" s="30"/>
      <c r="DEY143" s="30"/>
      <c r="DEZ143" s="30"/>
      <c r="DFA143" s="30"/>
      <c r="DFB143" s="30"/>
      <c r="DFC143" s="30"/>
      <c r="DFD143" s="30"/>
      <c r="DFE143" s="30"/>
      <c r="DFF143" s="30"/>
      <c r="DFG143" s="30"/>
      <c r="DFH143" s="30"/>
      <c r="DFI143" s="30"/>
      <c r="DFJ143" s="30"/>
      <c r="DFK143" s="30"/>
      <c r="DFL143" s="30"/>
      <c r="DFM143" s="30"/>
      <c r="DFN143" s="30"/>
      <c r="DFO143" s="30"/>
      <c r="DFP143" s="30"/>
      <c r="DFQ143" s="30"/>
      <c r="DFR143" s="30"/>
      <c r="DFS143" s="30"/>
      <c r="DFT143" s="30"/>
      <c r="DFU143" s="30"/>
      <c r="DFV143" s="30"/>
      <c r="DFW143" s="30"/>
      <c r="DFX143" s="30"/>
      <c r="DFY143" s="30"/>
      <c r="DFZ143" s="30"/>
      <c r="DGA143" s="30"/>
      <c r="DGB143" s="30"/>
      <c r="DGC143" s="30"/>
      <c r="DGD143" s="30"/>
      <c r="DGE143" s="30"/>
      <c r="DGF143" s="30"/>
      <c r="DGG143" s="30"/>
      <c r="DGH143" s="30"/>
      <c r="DGI143" s="30"/>
      <c r="DGJ143" s="30"/>
      <c r="DGK143" s="30"/>
      <c r="DGL143" s="30"/>
      <c r="DGM143" s="30"/>
      <c r="DGN143" s="30"/>
      <c r="DGO143" s="30"/>
      <c r="DGP143" s="30"/>
      <c r="DGQ143" s="30"/>
      <c r="DGR143" s="30"/>
      <c r="DGS143" s="30"/>
      <c r="DGT143" s="30"/>
      <c r="DGU143" s="30"/>
      <c r="DGV143" s="30"/>
      <c r="DGW143" s="30"/>
      <c r="DGX143" s="30"/>
      <c r="DGY143" s="30"/>
      <c r="DGZ143" s="30"/>
      <c r="DHA143" s="30"/>
      <c r="DHB143" s="30"/>
      <c r="DHC143" s="30"/>
      <c r="DHD143" s="30"/>
      <c r="DHE143" s="30"/>
      <c r="DHF143" s="30"/>
      <c r="DHG143" s="30"/>
      <c r="DHH143" s="30"/>
      <c r="DHI143" s="30"/>
      <c r="DHJ143" s="30"/>
      <c r="DHK143" s="30"/>
      <c r="DHL143" s="30"/>
      <c r="DHM143" s="30"/>
      <c r="DHN143" s="30"/>
      <c r="DHO143" s="30"/>
      <c r="DHP143" s="30"/>
      <c r="DHQ143" s="30"/>
      <c r="DHR143" s="30"/>
      <c r="DHS143" s="30"/>
      <c r="DHT143" s="30"/>
      <c r="DHU143" s="30"/>
      <c r="DHV143" s="30"/>
      <c r="DHW143" s="30"/>
      <c r="DHX143" s="30"/>
      <c r="DHY143" s="30"/>
      <c r="DHZ143" s="30"/>
      <c r="DIA143" s="30"/>
      <c r="DIB143" s="30"/>
      <c r="DIC143" s="30"/>
      <c r="DID143" s="30"/>
      <c r="DIE143" s="30"/>
      <c r="DIF143" s="30"/>
      <c r="DIG143" s="30"/>
      <c r="DIH143" s="30"/>
      <c r="DII143" s="30"/>
      <c r="DIJ143" s="30"/>
      <c r="DIK143" s="30"/>
      <c r="DIL143" s="30"/>
      <c r="DIM143" s="30"/>
      <c r="DIN143" s="30"/>
      <c r="DIO143" s="30"/>
      <c r="DIP143" s="30"/>
      <c r="DIQ143" s="30"/>
      <c r="DIR143" s="30"/>
      <c r="DIS143" s="30"/>
      <c r="DIT143" s="30"/>
      <c r="DIU143" s="30"/>
      <c r="DIV143" s="30"/>
      <c r="DIW143" s="30"/>
      <c r="DIX143" s="30"/>
      <c r="DIY143" s="30"/>
      <c r="DIZ143" s="30"/>
      <c r="DJA143" s="30"/>
      <c r="DJB143" s="30"/>
      <c r="DJC143" s="30"/>
      <c r="DJD143" s="30"/>
      <c r="DJE143" s="30"/>
      <c r="DJF143" s="30"/>
      <c r="DJG143" s="30"/>
      <c r="DJH143" s="30"/>
      <c r="DJI143" s="30"/>
      <c r="DJJ143" s="30"/>
      <c r="DJK143" s="30"/>
      <c r="DJL143" s="30"/>
      <c r="DJM143" s="30"/>
      <c r="DJN143" s="30"/>
      <c r="DJO143" s="30"/>
      <c r="DJP143" s="30"/>
      <c r="DJQ143" s="30"/>
      <c r="DJR143" s="30"/>
      <c r="DJS143" s="30"/>
      <c r="DJT143" s="30"/>
      <c r="DJU143" s="30"/>
      <c r="DJV143" s="30"/>
      <c r="DJW143" s="30"/>
      <c r="DJX143" s="30"/>
      <c r="DJY143" s="30"/>
      <c r="DJZ143" s="30"/>
      <c r="DKA143" s="30"/>
      <c r="DKB143" s="30"/>
      <c r="DKC143" s="30"/>
      <c r="DKD143" s="30"/>
      <c r="DKE143" s="30"/>
      <c r="DKF143" s="30"/>
      <c r="DKG143" s="30"/>
      <c r="DKH143" s="30"/>
      <c r="DKI143" s="30"/>
      <c r="DKJ143" s="30"/>
      <c r="DKK143" s="30"/>
      <c r="DKL143" s="30"/>
      <c r="DKM143" s="30"/>
      <c r="DKN143" s="30"/>
      <c r="DKO143" s="30"/>
      <c r="DKP143" s="30"/>
      <c r="DKQ143" s="30"/>
      <c r="DKR143" s="30"/>
      <c r="DKS143" s="30"/>
      <c r="DKT143" s="30"/>
      <c r="DKU143" s="30"/>
      <c r="DKV143" s="30"/>
      <c r="DKW143" s="30"/>
      <c r="DKX143" s="30"/>
      <c r="DKY143" s="30"/>
      <c r="DKZ143" s="30"/>
      <c r="DLA143" s="30"/>
      <c r="DLB143" s="30"/>
      <c r="DLC143" s="30"/>
      <c r="DLD143" s="30"/>
      <c r="DLE143" s="30"/>
      <c r="DLF143" s="30"/>
      <c r="DLG143" s="30"/>
      <c r="DLH143" s="30"/>
      <c r="DLI143" s="30"/>
      <c r="DLJ143" s="30"/>
      <c r="DLK143" s="30"/>
      <c r="DLL143" s="30"/>
      <c r="DLM143" s="30"/>
      <c r="DLN143" s="30"/>
      <c r="DLO143" s="30"/>
      <c r="DLP143" s="30"/>
      <c r="DLQ143" s="30"/>
      <c r="DLR143" s="30"/>
      <c r="DLS143" s="30"/>
      <c r="DLT143" s="30"/>
      <c r="DLU143" s="30"/>
      <c r="DLV143" s="30"/>
      <c r="DLW143" s="30"/>
      <c r="DLX143" s="30"/>
      <c r="DLY143" s="30"/>
      <c r="DLZ143" s="30"/>
      <c r="DMA143" s="30"/>
      <c r="DMB143" s="30"/>
      <c r="DMC143" s="30"/>
      <c r="DMD143" s="30"/>
      <c r="DME143" s="30"/>
      <c r="DMF143" s="30"/>
      <c r="DMG143" s="30"/>
      <c r="DMH143" s="30"/>
      <c r="DMI143" s="30"/>
      <c r="DMJ143" s="30"/>
      <c r="DMK143" s="30"/>
      <c r="DML143" s="30"/>
      <c r="DMM143" s="30"/>
      <c r="DMN143" s="30"/>
      <c r="DMO143" s="30"/>
      <c r="DMP143" s="30"/>
      <c r="DMQ143" s="30"/>
      <c r="DMR143" s="30"/>
      <c r="DMS143" s="30"/>
      <c r="DMT143" s="30"/>
      <c r="DMU143" s="30"/>
      <c r="DMV143" s="30"/>
      <c r="DMW143" s="30"/>
      <c r="DMX143" s="30"/>
      <c r="DMY143" s="30"/>
      <c r="DMZ143" s="30"/>
      <c r="DNA143" s="30"/>
      <c r="DNB143" s="30"/>
      <c r="DNC143" s="30"/>
      <c r="DND143" s="30"/>
      <c r="DNE143" s="30"/>
      <c r="DNF143" s="30"/>
      <c r="DNG143" s="30"/>
      <c r="DNH143" s="30"/>
      <c r="DNI143" s="30"/>
      <c r="DNJ143" s="30"/>
      <c r="DNK143" s="30"/>
      <c r="DNL143" s="30"/>
      <c r="DNM143" s="30"/>
      <c r="DNN143" s="30"/>
      <c r="DNO143" s="30"/>
      <c r="DNP143" s="30"/>
      <c r="DNQ143" s="30"/>
      <c r="DNR143" s="30"/>
      <c r="DNS143" s="30"/>
      <c r="DNT143" s="30"/>
      <c r="DNU143" s="30"/>
      <c r="DNV143" s="30"/>
      <c r="DNW143" s="30"/>
      <c r="DNX143" s="30"/>
      <c r="DNY143" s="30"/>
      <c r="DNZ143" s="30"/>
      <c r="DOA143" s="30"/>
      <c r="DOB143" s="30"/>
      <c r="DOC143" s="30"/>
      <c r="DOD143" s="30"/>
      <c r="DOE143" s="30"/>
      <c r="DOF143" s="30"/>
      <c r="DOG143" s="30"/>
      <c r="DOH143" s="30"/>
      <c r="DOI143" s="30"/>
      <c r="DOJ143" s="30"/>
      <c r="DOK143" s="30"/>
      <c r="DOL143" s="30"/>
      <c r="DOM143" s="30"/>
      <c r="DON143" s="30"/>
      <c r="DOO143" s="30"/>
      <c r="DOP143" s="30"/>
      <c r="DOQ143" s="30"/>
      <c r="DOR143" s="30"/>
      <c r="DOS143" s="30"/>
      <c r="DOT143" s="30"/>
      <c r="DOU143" s="30"/>
      <c r="DOV143" s="30"/>
      <c r="DOW143" s="30"/>
      <c r="DOX143" s="30"/>
      <c r="DOY143" s="30"/>
      <c r="DOZ143" s="30"/>
      <c r="DPA143" s="30"/>
      <c r="DPB143" s="30"/>
      <c r="DPC143" s="30"/>
      <c r="DPD143" s="30"/>
      <c r="DPE143" s="30"/>
      <c r="DPF143" s="30"/>
      <c r="DPG143" s="30"/>
      <c r="DPH143" s="30"/>
      <c r="DPI143" s="30"/>
      <c r="DPJ143" s="30"/>
      <c r="DPK143" s="30"/>
      <c r="DPL143" s="30"/>
      <c r="DPM143" s="30"/>
      <c r="DPN143" s="30"/>
      <c r="DPO143" s="30"/>
      <c r="DPP143" s="30"/>
      <c r="DPQ143" s="30"/>
      <c r="DPR143" s="30"/>
      <c r="DPS143" s="30"/>
      <c r="DPT143" s="30"/>
      <c r="DPU143" s="30"/>
      <c r="DPV143" s="30"/>
      <c r="DPW143" s="30"/>
      <c r="DPX143" s="30"/>
      <c r="DPY143" s="30"/>
      <c r="DPZ143" s="30"/>
      <c r="DQA143" s="30"/>
      <c r="DQB143" s="30"/>
      <c r="DQC143" s="30"/>
      <c r="DQD143" s="30"/>
      <c r="DQE143" s="30"/>
      <c r="DQF143" s="30"/>
      <c r="DQG143" s="30"/>
      <c r="DQH143" s="30"/>
      <c r="DQI143" s="30"/>
      <c r="DQJ143" s="30"/>
      <c r="DQK143" s="30"/>
      <c r="DQL143" s="30"/>
      <c r="DQM143" s="30"/>
      <c r="DQN143" s="30"/>
      <c r="DQO143" s="30"/>
      <c r="DQP143" s="30"/>
      <c r="DQQ143" s="30"/>
      <c r="DQR143" s="30"/>
      <c r="DQS143" s="30"/>
      <c r="DQT143" s="30"/>
      <c r="DQU143" s="30"/>
      <c r="DQV143" s="30"/>
      <c r="DQW143" s="30"/>
      <c r="DQX143" s="30"/>
      <c r="DQY143" s="30"/>
      <c r="DQZ143" s="30"/>
      <c r="DRA143" s="30"/>
      <c r="DRB143" s="30"/>
      <c r="DRC143" s="30"/>
      <c r="DRD143" s="30"/>
      <c r="DRE143" s="30"/>
      <c r="DRF143" s="30"/>
      <c r="DRG143" s="30"/>
      <c r="DRH143" s="30"/>
      <c r="DRI143" s="30"/>
      <c r="DRJ143" s="30"/>
      <c r="DRK143" s="30"/>
      <c r="DRL143" s="30"/>
      <c r="DRM143" s="30"/>
      <c r="DRN143" s="30"/>
      <c r="DRO143" s="30"/>
      <c r="DRP143" s="30"/>
      <c r="DRQ143" s="30"/>
      <c r="DRR143" s="30"/>
      <c r="DRS143" s="30"/>
      <c r="DRT143" s="30"/>
      <c r="DRU143" s="30"/>
      <c r="DRV143" s="30"/>
      <c r="DRW143" s="30"/>
      <c r="DRX143" s="30"/>
      <c r="DRY143" s="30"/>
      <c r="DRZ143" s="30"/>
      <c r="DSA143" s="30"/>
      <c r="DSB143" s="30"/>
      <c r="DSC143" s="30"/>
      <c r="DSD143" s="30"/>
      <c r="DSE143" s="30"/>
      <c r="DSF143" s="30"/>
      <c r="DSG143" s="30"/>
      <c r="DSH143" s="30"/>
      <c r="DSI143" s="30"/>
      <c r="DSJ143" s="30"/>
      <c r="DSK143" s="30"/>
      <c r="DSL143" s="30"/>
      <c r="DSM143" s="30"/>
      <c r="DSN143" s="30"/>
      <c r="DSO143" s="30"/>
      <c r="DSP143" s="30"/>
      <c r="DSQ143" s="30"/>
      <c r="DSR143" s="30"/>
      <c r="DSS143" s="30"/>
      <c r="DST143" s="30"/>
      <c r="DSU143" s="30"/>
      <c r="DSV143" s="30"/>
      <c r="DSW143" s="30"/>
      <c r="DSX143" s="30"/>
      <c r="DSY143" s="30"/>
      <c r="DSZ143" s="30"/>
      <c r="DTA143" s="30"/>
      <c r="DTB143" s="30"/>
      <c r="DTC143" s="30"/>
      <c r="DTD143" s="30"/>
      <c r="DTE143" s="30"/>
      <c r="DTF143" s="30"/>
      <c r="DTG143" s="30"/>
      <c r="DTH143" s="30"/>
      <c r="DTI143" s="30"/>
      <c r="DTJ143" s="30"/>
      <c r="DTK143" s="30"/>
      <c r="DTL143" s="30"/>
      <c r="DTM143" s="30"/>
      <c r="DTN143" s="30"/>
      <c r="DTO143" s="30"/>
      <c r="DTP143" s="30"/>
      <c r="DTQ143" s="30"/>
      <c r="DTR143" s="30"/>
      <c r="DTS143" s="30"/>
      <c r="DTT143" s="30"/>
      <c r="DTU143" s="30"/>
      <c r="DTV143" s="30"/>
      <c r="DTW143" s="30"/>
      <c r="DTX143" s="30"/>
      <c r="DTY143" s="30"/>
      <c r="DTZ143" s="30"/>
      <c r="DUA143" s="30"/>
      <c r="DUB143" s="30"/>
      <c r="DUC143" s="30"/>
      <c r="DUD143" s="30"/>
      <c r="DUE143" s="30"/>
      <c r="DUF143" s="30"/>
      <c r="DUG143" s="30"/>
      <c r="DUH143" s="30"/>
      <c r="DUI143" s="30"/>
      <c r="DUJ143" s="30"/>
      <c r="DUK143" s="30"/>
      <c r="DUL143" s="30"/>
      <c r="DUM143" s="30"/>
      <c r="DUN143" s="30"/>
      <c r="DUO143" s="30"/>
      <c r="DUP143" s="30"/>
      <c r="DUQ143" s="30"/>
      <c r="DUR143" s="30"/>
      <c r="DUS143" s="30"/>
      <c r="DUT143" s="30"/>
      <c r="DUU143" s="30"/>
      <c r="DUV143" s="30"/>
      <c r="DUW143" s="30"/>
      <c r="DUX143" s="30"/>
      <c r="DUY143" s="30"/>
      <c r="DUZ143" s="30"/>
      <c r="DVA143" s="30"/>
      <c r="DVB143" s="30"/>
      <c r="DVC143" s="30"/>
      <c r="DVD143" s="30"/>
      <c r="DVE143" s="30"/>
      <c r="DVF143" s="30"/>
      <c r="DVG143" s="30"/>
      <c r="DVH143" s="30"/>
      <c r="DVI143" s="30"/>
      <c r="DVJ143" s="30"/>
      <c r="DVK143" s="30"/>
      <c r="DVL143" s="30"/>
      <c r="DVM143" s="30"/>
      <c r="DVN143" s="30"/>
      <c r="DVO143" s="30"/>
      <c r="DVP143" s="30"/>
      <c r="DVQ143" s="30"/>
      <c r="DVR143" s="30"/>
      <c r="DVS143" s="30"/>
      <c r="DVT143" s="30"/>
      <c r="DVU143" s="30"/>
      <c r="DVV143" s="30"/>
      <c r="DVW143" s="30"/>
      <c r="DVX143" s="30"/>
      <c r="DVY143" s="30"/>
      <c r="DVZ143" s="30"/>
      <c r="DWA143" s="30"/>
      <c r="DWB143" s="30"/>
      <c r="DWC143" s="30"/>
      <c r="DWD143" s="30"/>
      <c r="DWE143" s="30"/>
      <c r="DWF143" s="30"/>
      <c r="DWG143" s="30"/>
      <c r="DWH143" s="30"/>
      <c r="DWI143" s="30"/>
      <c r="DWJ143" s="30"/>
      <c r="DWK143" s="30"/>
      <c r="DWL143" s="30"/>
      <c r="DWM143" s="30"/>
      <c r="DWN143" s="30"/>
      <c r="DWO143" s="30"/>
      <c r="DWP143" s="30"/>
      <c r="DWQ143" s="30"/>
      <c r="DWR143" s="30"/>
      <c r="DWS143" s="30"/>
      <c r="DWT143" s="30"/>
      <c r="DWU143" s="30"/>
      <c r="DWV143" s="30"/>
      <c r="DWW143" s="30"/>
      <c r="DWX143" s="30"/>
      <c r="DWY143" s="30"/>
      <c r="DWZ143" s="30"/>
      <c r="DXA143" s="30"/>
      <c r="DXB143" s="30"/>
      <c r="DXC143" s="30"/>
      <c r="DXD143" s="30"/>
      <c r="DXE143" s="30"/>
      <c r="DXF143" s="30"/>
      <c r="DXG143" s="30"/>
      <c r="DXH143" s="30"/>
      <c r="DXI143" s="30"/>
      <c r="DXJ143" s="30"/>
      <c r="DXK143" s="30"/>
      <c r="DXL143" s="30"/>
      <c r="DXM143" s="30"/>
      <c r="DXN143" s="30"/>
      <c r="DXO143" s="30"/>
      <c r="DXP143" s="30"/>
      <c r="DXQ143" s="30"/>
      <c r="DXR143" s="30"/>
      <c r="DXS143" s="30"/>
      <c r="DXT143" s="30"/>
      <c r="DXU143" s="30"/>
      <c r="DXV143" s="30"/>
      <c r="DXW143" s="30"/>
      <c r="DXX143" s="30"/>
      <c r="DXY143" s="30"/>
      <c r="DXZ143" s="30"/>
      <c r="DYA143" s="30"/>
      <c r="DYB143" s="30"/>
      <c r="DYC143" s="30"/>
      <c r="DYD143" s="30"/>
      <c r="DYE143" s="30"/>
      <c r="DYF143" s="30"/>
      <c r="DYG143" s="30"/>
      <c r="DYH143" s="30"/>
      <c r="DYI143" s="30"/>
      <c r="DYJ143" s="30"/>
      <c r="DYK143" s="30"/>
      <c r="DYL143" s="30"/>
      <c r="DYM143" s="30"/>
      <c r="DYN143" s="30"/>
      <c r="DYO143" s="30"/>
      <c r="DYP143" s="30"/>
      <c r="DYQ143" s="30"/>
      <c r="DYR143" s="30"/>
      <c r="DYS143" s="30"/>
      <c r="DYT143" s="30"/>
      <c r="DYU143" s="30"/>
      <c r="DYV143" s="30"/>
      <c r="DYW143" s="30"/>
      <c r="DYX143" s="30"/>
      <c r="DYY143" s="30"/>
      <c r="DYZ143" s="30"/>
      <c r="DZA143" s="30"/>
      <c r="DZB143" s="30"/>
      <c r="DZC143" s="30"/>
      <c r="DZD143" s="30"/>
      <c r="DZE143" s="30"/>
      <c r="DZF143" s="30"/>
      <c r="DZG143" s="30"/>
      <c r="DZH143" s="30"/>
      <c r="DZI143" s="30"/>
      <c r="DZJ143" s="30"/>
      <c r="DZK143" s="30"/>
      <c r="DZL143" s="30"/>
      <c r="DZM143" s="30"/>
      <c r="DZN143" s="30"/>
      <c r="DZO143" s="30"/>
      <c r="DZP143" s="30"/>
      <c r="DZQ143" s="30"/>
      <c r="DZR143" s="30"/>
      <c r="DZS143" s="30"/>
      <c r="DZT143" s="30"/>
      <c r="DZU143" s="30"/>
      <c r="DZV143" s="30"/>
      <c r="DZW143" s="30"/>
      <c r="DZX143" s="30"/>
      <c r="DZY143" s="30"/>
      <c r="DZZ143" s="30"/>
      <c r="EAA143" s="30"/>
      <c r="EAB143" s="30"/>
      <c r="EAC143" s="30"/>
      <c r="EAD143" s="30"/>
      <c r="EAE143" s="30"/>
      <c r="EAF143" s="30"/>
      <c r="EAG143" s="30"/>
      <c r="EAH143" s="30"/>
      <c r="EAI143" s="30"/>
      <c r="EAJ143" s="30"/>
      <c r="EAK143" s="30"/>
      <c r="EAL143" s="30"/>
      <c r="EAM143" s="30"/>
      <c r="EAN143" s="30"/>
      <c r="EAO143" s="30"/>
      <c r="EAP143" s="30"/>
      <c r="EAQ143" s="30"/>
      <c r="EAR143" s="30"/>
      <c r="EAS143" s="30"/>
      <c r="EAT143" s="30"/>
      <c r="EAU143" s="30"/>
      <c r="EAV143" s="30"/>
      <c r="EAW143" s="30"/>
      <c r="EAX143" s="30"/>
      <c r="EAY143" s="30"/>
      <c r="EAZ143" s="30"/>
      <c r="EBA143" s="30"/>
      <c r="EBB143" s="30"/>
      <c r="EBC143" s="30"/>
      <c r="EBD143" s="30"/>
      <c r="EBE143" s="30"/>
      <c r="EBF143" s="30"/>
      <c r="EBG143" s="30"/>
      <c r="EBH143" s="30"/>
      <c r="EBI143" s="30"/>
      <c r="EBJ143" s="30"/>
      <c r="EBK143" s="30"/>
      <c r="EBL143" s="30"/>
      <c r="EBM143" s="30"/>
      <c r="EBN143" s="30"/>
      <c r="EBO143" s="30"/>
      <c r="EBP143" s="30"/>
      <c r="EBQ143" s="30"/>
      <c r="EBR143" s="30"/>
      <c r="EBS143" s="30"/>
      <c r="EBT143" s="30"/>
      <c r="EBU143" s="30"/>
      <c r="EBV143" s="30"/>
      <c r="EBW143" s="30"/>
      <c r="EBX143" s="30"/>
      <c r="EBY143" s="30"/>
      <c r="EBZ143" s="30"/>
      <c r="ECA143" s="30"/>
      <c r="ECB143" s="30"/>
      <c r="ECC143" s="30"/>
      <c r="ECD143" s="30"/>
      <c r="ECE143" s="30"/>
      <c r="ECF143" s="30"/>
      <c r="ECG143" s="30"/>
      <c r="ECH143" s="30"/>
      <c r="ECI143" s="30"/>
      <c r="ECJ143" s="30"/>
      <c r="ECK143" s="30"/>
      <c r="ECL143" s="30"/>
      <c r="ECM143" s="30"/>
      <c r="ECN143" s="30"/>
      <c r="ECO143" s="30"/>
      <c r="ECP143" s="30"/>
      <c r="ECQ143" s="30"/>
      <c r="ECR143" s="30"/>
      <c r="ECS143" s="30"/>
      <c r="ECT143" s="30"/>
      <c r="ECU143" s="30"/>
      <c r="ECV143" s="30"/>
      <c r="ECW143" s="30"/>
      <c r="ECX143" s="30"/>
      <c r="ECY143" s="30"/>
      <c r="ECZ143" s="30"/>
      <c r="EDA143" s="30"/>
      <c r="EDB143" s="30"/>
      <c r="EDC143" s="30"/>
      <c r="EDD143" s="30"/>
      <c r="EDE143" s="30"/>
      <c r="EDF143" s="30"/>
      <c r="EDG143" s="30"/>
      <c r="EDH143" s="30"/>
      <c r="EDI143" s="30"/>
      <c r="EDJ143" s="30"/>
      <c r="EDK143" s="30"/>
      <c r="EDL143" s="30"/>
      <c r="EDM143" s="30"/>
      <c r="EDN143" s="30"/>
      <c r="EDO143" s="30"/>
      <c r="EDP143" s="30"/>
      <c r="EDQ143" s="30"/>
      <c r="EDR143" s="30"/>
      <c r="EDS143" s="30"/>
      <c r="EDT143" s="30"/>
      <c r="EDU143" s="30"/>
      <c r="EDV143" s="30"/>
      <c r="EDW143" s="30"/>
      <c r="EDX143" s="30"/>
      <c r="EDY143" s="30"/>
      <c r="EDZ143" s="30"/>
      <c r="EEA143" s="30"/>
      <c r="EEB143" s="30"/>
      <c r="EEC143" s="30"/>
      <c r="EED143" s="30"/>
      <c r="EEE143" s="30"/>
      <c r="EEF143" s="30"/>
      <c r="EEG143" s="30"/>
      <c r="EEH143" s="30"/>
      <c r="EEI143" s="30"/>
      <c r="EEJ143" s="30"/>
      <c r="EEK143" s="30"/>
      <c r="EEL143" s="30"/>
      <c r="EEM143" s="30"/>
      <c r="EEN143" s="30"/>
      <c r="EEO143" s="30"/>
      <c r="EEP143" s="30"/>
      <c r="EEQ143" s="30"/>
      <c r="EER143" s="30"/>
      <c r="EES143" s="30"/>
      <c r="EET143" s="30"/>
      <c r="EEU143" s="30"/>
      <c r="EEV143" s="30"/>
      <c r="EEW143" s="30"/>
      <c r="EEX143" s="30"/>
      <c r="EEY143" s="30"/>
      <c r="EEZ143" s="30"/>
      <c r="EFA143" s="30"/>
      <c r="EFB143" s="30"/>
      <c r="EFC143" s="30"/>
      <c r="EFD143" s="30"/>
      <c r="EFE143" s="30"/>
      <c r="EFF143" s="30"/>
      <c r="EFG143" s="30"/>
      <c r="EFH143" s="30"/>
      <c r="EFI143" s="30"/>
      <c r="EFJ143" s="30"/>
      <c r="EFK143" s="30"/>
      <c r="EFL143" s="30"/>
      <c r="EFM143" s="30"/>
      <c r="EFN143" s="30"/>
      <c r="EFO143" s="30"/>
      <c r="EFP143" s="30"/>
      <c r="EFQ143" s="30"/>
      <c r="EFR143" s="30"/>
      <c r="EFS143" s="30"/>
      <c r="EFT143" s="30"/>
      <c r="EFU143" s="30"/>
      <c r="EFV143" s="30"/>
      <c r="EFW143" s="30"/>
      <c r="EFX143" s="30"/>
      <c r="EFY143" s="30"/>
      <c r="EFZ143" s="30"/>
      <c r="EGA143" s="30"/>
      <c r="EGB143" s="30"/>
      <c r="EGC143" s="30"/>
      <c r="EGD143" s="30"/>
      <c r="EGE143" s="30"/>
      <c r="EGF143" s="30"/>
      <c r="EGG143" s="30"/>
      <c r="EGH143" s="30"/>
      <c r="EGI143" s="30"/>
      <c r="EGJ143" s="30"/>
      <c r="EGK143" s="30"/>
      <c r="EGL143" s="30"/>
      <c r="EGM143" s="30"/>
      <c r="EGN143" s="30"/>
      <c r="EGO143" s="30"/>
      <c r="EGP143" s="30"/>
      <c r="EGQ143" s="30"/>
      <c r="EGR143" s="30"/>
      <c r="EGS143" s="30"/>
      <c r="EGT143" s="30"/>
      <c r="EGU143" s="30"/>
      <c r="EGV143" s="30"/>
      <c r="EGW143" s="30"/>
      <c r="EGX143" s="30"/>
      <c r="EGY143" s="30"/>
      <c r="EGZ143" s="30"/>
      <c r="EHA143" s="30"/>
      <c r="EHB143" s="30"/>
      <c r="EHC143" s="30"/>
      <c r="EHD143" s="30"/>
      <c r="EHE143" s="30"/>
      <c r="EHF143" s="30"/>
      <c r="EHG143" s="30"/>
      <c r="EHH143" s="30"/>
      <c r="EHI143" s="30"/>
      <c r="EHJ143" s="30"/>
      <c r="EHK143" s="30"/>
      <c r="EHL143" s="30"/>
      <c r="EHM143" s="30"/>
      <c r="EHN143" s="30"/>
      <c r="EHO143" s="30"/>
      <c r="EHP143" s="30"/>
      <c r="EHQ143" s="30"/>
      <c r="EHR143" s="30"/>
      <c r="EHS143" s="30"/>
      <c r="EHT143" s="30"/>
      <c r="EHU143" s="30"/>
      <c r="EHV143" s="30"/>
      <c r="EHW143" s="30"/>
      <c r="EHX143" s="30"/>
      <c r="EHY143" s="30"/>
      <c r="EHZ143" s="30"/>
      <c r="EIA143" s="30"/>
      <c r="EIB143" s="30"/>
      <c r="EIC143" s="30"/>
      <c r="EID143" s="30"/>
      <c r="EIE143" s="30"/>
      <c r="EIF143" s="30"/>
      <c r="EIG143" s="30"/>
      <c r="EIH143" s="30"/>
      <c r="EII143" s="30"/>
      <c r="EIJ143" s="30"/>
      <c r="EIK143" s="30"/>
      <c r="EIL143" s="30"/>
      <c r="EIM143" s="30"/>
      <c r="EIN143" s="30"/>
      <c r="EIO143" s="30"/>
      <c r="EIP143" s="30"/>
      <c r="EIQ143" s="30"/>
      <c r="EIR143" s="30"/>
      <c r="EIS143" s="30"/>
      <c r="EIT143" s="30"/>
      <c r="EIU143" s="30"/>
      <c r="EIV143" s="30"/>
      <c r="EIW143" s="30"/>
      <c r="EIX143" s="30"/>
      <c r="EIY143" s="30"/>
      <c r="EIZ143" s="30"/>
      <c r="EJA143" s="30"/>
      <c r="EJB143" s="30"/>
      <c r="EJC143" s="30"/>
      <c r="EJD143" s="30"/>
      <c r="EJE143" s="30"/>
      <c r="EJF143" s="30"/>
      <c r="EJG143" s="30"/>
      <c r="EJH143" s="30"/>
      <c r="EJI143" s="30"/>
      <c r="EJJ143" s="30"/>
      <c r="EJK143" s="30"/>
      <c r="EJL143" s="30"/>
      <c r="EJM143" s="30"/>
      <c r="EJN143" s="30"/>
      <c r="EJO143" s="30"/>
      <c r="EJP143" s="30"/>
      <c r="EJQ143" s="30"/>
      <c r="EJR143" s="30"/>
      <c r="EJS143" s="30"/>
      <c r="EJT143" s="30"/>
      <c r="EJU143" s="30"/>
      <c r="EJV143" s="30"/>
      <c r="EJW143" s="30"/>
      <c r="EJX143" s="30"/>
      <c r="EJY143" s="30"/>
      <c r="EJZ143" s="30"/>
      <c r="EKA143" s="30"/>
      <c r="EKB143" s="30"/>
      <c r="EKC143" s="30"/>
      <c r="EKD143" s="30"/>
      <c r="EKE143" s="30"/>
      <c r="EKF143" s="30"/>
      <c r="EKG143" s="30"/>
      <c r="EKH143" s="30"/>
      <c r="EKI143" s="30"/>
      <c r="EKJ143" s="30"/>
      <c r="EKK143" s="30"/>
      <c r="EKL143" s="30"/>
      <c r="EKM143" s="30"/>
      <c r="EKN143" s="30"/>
      <c r="EKO143" s="30"/>
      <c r="EKP143" s="30"/>
      <c r="EKQ143" s="30"/>
      <c r="EKR143" s="30"/>
      <c r="EKS143" s="30"/>
      <c r="EKT143" s="30"/>
      <c r="EKU143" s="30"/>
      <c r="EKV143" s="30"/>
      <c r="EKW143" s="30"/>
      <c r="EKX143" s="30"/>
      <c r="EKY143" s="30"/>
      <c r="EKZ143" s="30"/>
      <c r="ELA143" s="30"/>
      <c r="ELB143" s="30"/>
      <c r="ELC143" s="30"/>
      <c r="ELD143" s="30"/>
      <c r="ELE143" s="30"/>
      <c r="ELF143" s="30"/>
      <c r="ELG143" s="30"/>
      <c r="ELH143" s="30"/>
      <c r="ELI143" s="30"/>
      <c r="ELJ143" s="30"/>
      <c r="ELK143" s="30"/>
      <c r="ELL143" s="30"/>
      <c r="ELM143" s="30"/>
      <c r="ELN143" s="30"/>
      <c r="ELO143" s="30"/>
      <c r="ELP143" s="30"/>
      <c r="ELQ143" s="30"/>
      <c r="ELR143" s="30"/>
      <c r="ELS143" s="30"/>
      <c r="ELT143" s="30"/>
      <c r="ELU143" s="30"/>
      <c r="ELV143" s="30"/>
      <c r="ELW143" s="30"/>
      <c r="ELX143" s="30"/>
      <c r="ELY143" s="30"/>
      <c r="ELZ143" s="30"/>
      <c r="EMA143" s="30"/>
      <c r="EMB143" s="30"/>
      <c r="EMC143" s="30"/>
      <c r="EMD143" s="30"/>
      <c r="EME143" s="30"/>
      <c r="EMF143" s="30"/>
      <c r="EMG143" s="30"/>
      <c r="EMH143" s="30"/>
      <c r="EMI143" s="30"/>
      <c r="EMJ143" s="30"/>
      <c r="EMK143" s="30"/>
      <c r="EML143" s="30"/>
      <c r="EMM143" s="30"/>
      <c r="EMN143" s="30"/>
      <c r="EMO143" s="30"/>
      <c r="EMP143" s="30"/>
      <c r="EMQ143" s="30"/>
      <c r="EMR143" s="30"/>
      <c r="EMS143" s="30"/>
      <c r="EMT143" s="30"/>
      <c r="EMU143" s="30"/>
      <c r="EMV143" s="30"/>
      <c r="EMW143" s="30"/>
      <c r="EMX143" s="30"/>
      <c r="EMY143" s="30"/>
      <c r="EMZ143" s="30"/>
      <c r="ENA143" s="30"/>
      <c r="ENB143" s="30"/>
      <c r="ENC143" s="30"/>
      <c r="END143" s="30"/>
      <c r="ENE143" s="30"/>
      <c r="ENF143" s="30"/>
      <c r="ENG143" s="30"/>
      <c r="ENH143" s="30"/>
      <c r="ENI143" s="30"/>
      <c r="ENJ143" s="30"/>
      <c r="ENK143" s="30"/>
      <c r="ENL143" s="30"/>
      <c r="ENM143" s="30"/>
      <c r="ENN143" s="30"/>
      <c r="ENO143" s="30"/>
      <c r="ENP143" s="30"/>
      <c r="ENQ143" s="30"/>
      <c r="ENR143" s="30"/>
      <c r="ENS143" s="30"/>
      <c r="ENT143" s="30"/>
      <c r="ENU143" s="30"/>
      <c r="ENV143" s="30"/>
      <c r="ENW143" s="30"/>
      <c r="ENX143" s="30"/>
      <c r="ENY143" s="30"/>
      <c r="ENZ143" s="30"/>
      <c r="EOA143" s="30"/>
      <c r="EOB143" s="30"/>
      <c r="EOC143" s="30"/>
      <c r="EOD143" s="30"/>
      <c r="EOE143" s="30"/>
      <c r="EOF143" s="30"/>
      <c r="EOG143" s="30"/>
      <c r="EOH143" s="30"/>
      <c r="EOI143" s="30"/>
      <c r="EOJ143" s="30"/>
      <c r="EOK143" s="30"/>
      <c r="EOL143" s="30"/>
      <c r="EOM143" s="30"/>
      <c r="EON143" s="30"/>
      <c r="EOO143" s="30"/>
      <c r="EOP143" s="30"/>
      <c r="EOQ143" s="30"/>
      <c r="EOR143" s="30"/>
      <c r="EOS143" s="30"/>
      <c r="EOT143" s="30"/>
      <c r="EOU143" s="30"/>
      <c r="EOV143" s="30"/>
      <c r="EOW143" s="30"/>
      <c r="EOX143" s="30"/>
      <c r="EOY143" s="30"/>
      <c r="EOZ143" s="30"/>
      <c r="EPA143" s="30"/>
      <c r="EPB143" s="30"/>
      <c r="EPC143" s="30"/>
      <c r="EPD143" s="30"/>
      <c r="EPE143" s="30"/>
      <c r="EPF143" s="30"/>
      <c r="EPG143" s="30"/>
      <c r="EPH143" s="30"/>
      <c r="EPI143" s="30"/>
      <c r="EPJ143" s="30"/>
      <c r="EPK143" s="30"/>
      <c r="EPL143" s="30"/>
      <c r="EPM143" s="30"/>
      <c r="EPN143" s="30"/>
      <c r="EPO143" s="30"/>
      <c r="EPP143" s="30"/>
      <c r="EPQ143" s="30"/>
      <c r="EPR143" s="30"/>
      <c r="EPS143" s="30"/>
      <c r="EPT143" s="30"/>
      <c r="EPU143" s="30"/>
      <c r="EPV143" s="30"/>
      <c r="EPW143" s="30"/>
      <c r="EPX143" s="30"/>
      <c r="EPY143" s="30"/>
      <c r="EPZ143" s="30"/>
      <c r="EQA143" s="30"/>
      <c r="EQB143" s="30"/>
      <c r="EQC143" s="30"/>
      <c r="EQD143" s="30"/>
      <c r="EQE143" s="30"/>
      <c r="EQF143" s="30"/>
      <c r="EQG143" s="30"/>
      <c r="EQH143" s="30"/>
      <c r="EQI143" s="30"/>
      <c r="EQJ143" s="30"/>
      <c r="EQK143" s="30"/>
      <c r="EQL143" s="30"/>
      <c r="EQM143" s="30"/>
      <c r="EQN143" s="30"/>
      <c r="EQO143" s="30"/>
      <c r="EQP143" s="30"/>
      <c r="EQQ143" s="30"/>
      <c r="EQR143" s="30"/>
      <c r="EQS143" s="30"/>
      <c r="EQT143" s="30"/>
      <c r="EQU143" s="30"/>
      <c r="EQV143" s="30"/>
      <c r="EQW143" s="30"/>
      <c r="EQX143" s="30"/>
      <c r="EQY143" s="30"/>
      <c r="EQZ143" s="30"/>
      <c r="ERA143" s="30"/>
      <c r="ERB143" s="30"/>
      <c r="ERC143" s="30"/>
      <c r="ERD143" s="30"/>
      <c r="ERE143" s="30"/>
      <c r="ERF143" s="30"/>
      <c r="ERG143" s="30"/>
      <c r="ERH143" s="30"/>
      <c r="ERI143" s="30"/>
      <c r="ERJ143" s="30"/>
      <c r="ERK143" s="30"/>
      <c r="ERL143" s="30"/>
      <c r="ERM143" s="30"/>
      <c r="ERN143" s="30"/>
      <c r="ERO143" s="30"/>
      <c r="ERP143" s="30"/>
      <c r="ERQ143" s="30"/>
      <c r="ERR143" s="30"/>
      <c r="ERS143" s="30"/>
      <c r="ERT143" s="30"/>
      <c r="ERU143" s="30"/>
      <c r="ERV143" s="30"/>
      <c r="ERW143" s="30"/>
      <c r="ERX143" s="30"/>
      <c r="ERY143" s="30"/>
      <c r="ERZ143" s="30"/>
      <c r="ESA143" s="30"/>
      <c r="ESB143" s="30"/>
      <c r="ESC143" s="30"/>
      <c r="ESD143" s="30"/>
      <c r="ESE143" s="30"/>
      <c r="ESF143" s="30"/>
      <c r="ESG143" s="30"/>
      <c r="ESH143" s="30"/>
      <c r="ESI143" s="30"/>
      <c r="ESJ143" s="30"/>
      <c r="ESK143" s="30"/>
      <c r="ESL143" s="30"/>
      <c r="ESM143" s="30"/>
      <c r="ESN143" s="30"/>
      <c r="ESO143" s="30"/>
      <c r="ESP143" s="30"/>
      <c r="ESQ143" s="30"/>
      <c r="ESR143" s="30"/>
      <c r="ESS143" s="30"/>
      <c r="EST143" s="30"/>
      <c r="ESU143" s="30"/>
      <c r="ESV143" s="30"/>
      <c r="ESW143" s="30"/>
      <c r="ESX143" s="30"/>
      <c r="ESY143" s="30"/>
      <c r="ESZ143" s="30"/>
      <c r="ETA143" s="30"/>
      <c r="ETB143" s="30"/>
      <c r="ETC143" s="30"/>
      <c r="ETD143" s="30"/>
      <c r="ETE143" s="30"/>
      <c r="ETF143" s="30"/>
      <c r="ETG143" s="30"/>
      <c r="ETH143" s="30"/>
      <c r="ETI143" s="30"/>
      <c r="ETJ143" s="30"/>
      <c r="ETK143" s="30"/>
      <c r="ETL143" s="30"/>
      <c r="ETM143" s="30"/>
      <c r="ETN143" s="30"/>
      <c r="ETO143" s="30"/>
      <c r="ETP143" s="30"/>
      <c r="ETQ143" s="30"/>
      <c r="ETR143" s="30"/>
      <c r="ETS143" s="30"/>
      <c r="ETT143" s="30"/>
      <c r="ETU143" s="30"/>
      <c r="ETV143" s="30"/>
      <c r="ETW143" s="30"/>
      <c r="ETX143" s="30"/>
      <c r="ETY143" s="30"/>
      <c r="ETZ143" s="30"/>
      <c r="EUA143" s="30"/>
      <c r="EUB143" s="30"/>
      <c r="EUC143" s="30"/>
      <c r="EUD143" s="30"/>
      <c r="EUE143" s="30"/>
      <c r="EUF143" s="30"/>
      <c r="EUG143" s="30"/>
      <c r="EUH143" s="30"/>
      <c r="EUI143" s="30"/>
      <c r="EUJ143" s="30"/>
      <c r="EUK143" s="30"/>
      <c r="EUL143" s="30"/>
      <c r="EUM143" s="30"/>
      <c r="EUN143" s="30"/>
      <c r="EUO143" s="30"/>
      <c r="EUP143" s="30"/>
      <c r="EUQ143" s="30"/>
      <c r="EUR143" s="30"/>
      <c r="EUS143" s="30"/>
      <c r="EUT143" s="30"/>
      <c r="EUU143" s="30"/>
      <c r="EUV143" s="30"/>
      <c r="EUW143" s="30"/>
      <c r="EUX143" s="30"/>
      <c r="EUY143" s="30"/>
      <c r="EUZ143" s="30"/>
      <c r="EVA143" s="30"/>
      <c r="EVB143" s="30"/>
      <c r="EVC143" s="30"/>
      <c r="EVD143" s="30"/>
      <c r="EVE143" s="30"/>
      <c r="EVF143" s="30"/>
      <c r="EVG143" s="30"/>
      <c r="EVH143" s="30"/>
      <c r="EVI143" s="30"/>
      <c r="EVJ143" s="30"/>
      <c r="EVK143" s="30"/>
      <c r="EVL143" s="30"/>
      <c r="EVM143" s="30"/>
      <c r="EVN143" s="30"/>
      <c r="EVO143" s="30"/>
      <c r="EVP143" s="30"/>
      <c r="EVQ143" s="30"/>
      <c r="EVR143" s="30"/>
      <c r="EVS143" s="30"/>
      <c r="EVT143" s="30"/>
      <c r="EVU143" s="30"/>
      <c r="EVV143" s="30"/>
      <c r="EVW143" s="30"/>
      <c r="EVX143" s="30"/>
      <c r="EVY143" s="30"/>
      <c r="EVZ143" s="30"/>
      <c r="EWA143" s="30"/>
      <c r="EWB143" s="30"/>
      <c r="EWC143" s="30"/>
      <c r="EWD143" s="30"/>
      <c r="EWE143" s="30"/>
      <c r="EWF143" s="30"/>
      <c r="EWG143" s="30"/>
      <c r="EWH143" s="30"/>
      <c r="EWI143" s="30"/>
      <c r="EWJ143" s="30"/>
      <c r="EWK143" s="30"/>
      <c r="EWL143" s="30"/>
      <c r="EWM143" s="30"/>
      <c r="EWN143" s="30"/>
      <c r="EWO143" s="30"/>
      <c r="EWP143" s="30"/>
      <c r="EWQ143" s="30"/>
      <c r="EWR143" s="30"/>
      <c r="EWS143" s="30"/>
      <c r="EWT143" s="30"/>
      <c r="EWU143" s="30"/>
      <c r="EWV143" s="30"/>
      <c r="EWW143" s="30"/>
      <c r="EWX143" s="30"/>
      <c r="EWY143" s="30"/>
      <c r="EWZ143" s="30"/>
      <c r="EXA143" s="30"/>
      <c r="EXB143" s="30"/>
      <c r="EXC143" s="30"/>
      <c r="EXD143" s="30"/>
      <c r="EXE143" s="30"/>
      <c r="EXF143" s="30"/>
      <c r="EXG143" s="30"/>
      <c r="EXH143" s="30"/>
      <c r="EXI143" s="30"/>
      <c r="EXJ143" s="30"/>
      <c r="EXK143" s="30"/>
      <c r="EXL143" s="30"/>
      <c r="EXM143" s="30"/>
      <c r="EXN143" s="30"/>
      <c r="EXO143" s="30"/>
      <c r="EXP143" s="30"/>
      <c r="EXQ143" s="30"/>
      <c r="EXR143" s="30"/>
      <c r="EXS143" s="30"/>
      <c r="EXT143" s="30"/>
      <c r="EXU143" s="30"/>
      <c r="EXV143" s="30"/>
      <c r="EXW143" s="30"/>
      <c r="EXX143" s="30"/>
      <c r="EXY143" s="30"/>
      <c r="EXZ143" s="30"/>
      <c r="EYA143" s="30"/>
      <c r="EYB143" s="30"/>
      <c r="EYC143" s="30"/>
      <c r="EYD143" s="30"/>
      <c r="EYE143" s="30"/>
      <c r="EYF143" s="30"/>
      <c r="EYG143" s="30"/>
      <c r="EYH143" s="30"/>
      <c r="EYI143" s="30"/>
      <c r="EYJ143" s="30"/>
      <c r="EYK143" s="30"/>
      <c r="EYL143" s="30"/>
      <c r="EYM143" s="30"/>
      <c r="EYN143" s="30"/>
      <c r="EYO143" s="30"/>
      <c r="EYP143" s="30"/>
      <c r="EYQ143" s="30"/>
      <c r="EYR143" s="30"/>
      <c r="EYS143" s="30"/>
      <c r="EYT143" s="30"/>
      <c r="EYU143" s="30"/>
      <c r="EYV143" s="30"/>
      <c r="EYW143" s="30"/>
      <c r="EYX143" s="30"/>
      <c r="EYY143" s="30"/>
      <c r="EYZ143" s="30"/>
      <c r="EZA143" s="30"/>
      <c r="EZB143" s="30"/>
      <c r="EZC143" s="30"/>
      <c r="EZD143" s="30"/>
      <c r="EZE143" s="30"/>
      <c r="EZF143" s="30"/>
      <c r="EZG143" s="30"/>
      <c r="EZH143" s="30"/>
      <c r="EZI143" s="30"/>
      <c r="EZJ143" s="30"/>
      <c r="EZK143" s="30"/>
      <c r="EZL143" s="30"/>
      <c r="EZM143" s="30"/>
      <c r="EZN143" s="30"/>
      <c r="EZO143" s="30"/>
      <c r="EZP143" s="30"/>
      <c r="EZQ143" s="30"/>
      <c r="EZR143" s="30"/>
      <c r="EZS143" s="30"/>
      <c r="EZT143" s="30"/>
      <c r="EZU143" s="30"/>
      <c r="EZV143" s="30"/>
      <c r="EZW143" s="30"/>
      <c r="EZX143" s="30"/>
      <c r="EZY143" s="30"/>
      <c r="EZZ143" s="30"/>
      <c r="FAA143" s="30"/>
      <c r="FAB143" s="30"/>
      <c r="FAC143" s="30"/>
      <c r="FAD143" s="30"/>
      <c r="FAE143" s="30"/>
      <c r="FAF143" s="30"/>
      <c r="FAG143" s="30"/>
      <c r="FAH143" s="30"/>
      <c r="FAI143" s="30"/>
      <c r="FAJ143" s="30"/>
      <c r="FAK143" s="30"/>
      <c r="FAL143" s="30"/>
      <c r="FAM143" s="30"/>
      <c r="FAN143" s="30"/>
      <c r="FAO143" s="30"/>
      <c r="FAP143" s="30"/>
      <c r="FAQ143" s="30"/>
      <c r="FAR143" s="30"/>
      <c r="FAS143" s="30"/>
      <c r="FAT143" s="30"/>
      <c r="FAU143" s="30"/>
      <c r="FAV143" s="30"/>
      <c r="FAW143" s="30"/>
      <c r="FAX143" s="30"/>
      <c r="FAY143" s="30"/>
      <c r="FAZ143" s="30"/>
      <c r="FBA143" s="30"/>
      <c r="FBB143" s="30"/>
      <c r="FBC143" s="30"/>
      <c r="FBD143" s="30"/>
      <c r="FBE143" s="30"/>
      <c r="FBF143" s="30"/>
      <c r="FBG143" s="30"/>
      <c r="FBH143" s="30"/>
      <c r="FBI143" s="30"/>
      <c r="FBJ143" s="30"/>
      <c r="FBK143" s="30"/>
      <c r="FBL143" s="30"/>
      <c r="FBM143" s="30"/>
      <c r="FBN143" s="30"/>
      <c r="FBO143" s="30"/>
      <c r="FBP143" s="30"/>
      <c r="FBQ143" s="30"/>
      <c r="FBR143" s="30"/>
      <c r="FBS143" s="30"/>
      <c r="FBT143" s="30"/>
      <c r="FBU143" s="30"/>
      <c r="FBV143" s="30"/>
      <c r="FBW143" s="30"/>
      <c r="FBX143" s="30"/>
      <c r="FBY143" s="30"/>
      <c r="FBZ143" s="30"/>
      <c r="FCA143" s="30"/>
      <c r="FCB143" s="30"/>
      <c r="FCC143" s="30"/>
      <c r="FCD143" s="30"/>
      <c r="FCE143" s="30"/>
      <c r="FCF143" s="30"/>
      <c r="FCG143" s="30"/>
      <c r="FCH143" s="30"/>
      <c r="FCI143" s="30"/>
      <c r="FCJ143" s="30"/>
      <c r="FCK143" s="30"/>
      <c r="FCL143" s="30"/>
      <c r="FCM143" s="30"/>
      <c r="FCN143" s="30"/>
      <c r="FCO143" s="30"/>
      <c r="FCP143" s="30"/>
      <c r="FCQ143" s="30"/>
      <c r="FCR143" s="30"/>
      <c r="FCS143" s="30"/>
      <c r="FCT143" s="30"/>
      <c r="FCU143" s="30"/>
      <c r="FCV143" s="30"/>
      <c r="FCW143" s="30"/>
      <c r="FCX143" s="30"/>
      <c r="FCY143" s="30"/>
      <c r="FCZ143" s="30"/>
      <c r="FDA143" s="30"/>
      <c r="FDB143" s="30"/>
      <c r="FDC143" s="30"/>
      <c r="FDD143" s="30"/>
      <c r="FDE143" s="30"/>
      <c r="FDF143" s="30"/>
      <c r="FDG143" s="30"/>
      <c r="FDH143" s="30"/>
      <c r="FDI143" s="30"/>
      <c r="FDJ143" s="30"/>
      <c r="FDK143" s="30"/>
      <c r="FDL143" s="30"/>
      <c r="FDM143" s="30"/>
      <c r="FDN143" s="30"/>
      <c r="FDO143" s="30"/>
      <c r="FDP143" s="30"/>
      <c r="FDQ143" s="30"/>
      <c r="FDR143" s="30"/>
      <c r="FDS143" s="30"/>
      <c r="FDT143" s="30"/>
      <c r="FDU143" s="30"/>
      <c r="FDV143" s="30"/>
      <c r="FDW143" s="30"/>
      <c r="FDX143" s="30"/>
      <c r="FDY143" s="30"/>
      <c r="FDZ143" s="30"/>
      <c r="FEA143" s="30"/>
      <c r="FEB143" s="30"/>
      <c r="FEC143" s="30"/>
      <c r="FED143" s="30"/>
      <c r="FEE143" s="30"/>
      <c r="FEF143" s="30"/>
      <c r="FEG143" s="30"/>
      <c r="FEH143" s="30"/>
      <c r="FEI143" s="30"/>
      <c r="FEJ143" s="30"/>
      <c r="FEK143" s="30"/>
      <c r="FEL143" s="30"/>
      <c r="FEM143" s="30"/>
      <c r="FEN143" s="30"/>
      <c r="FEO143" s="30"/>
      <c r="FEP143" s="30"/>
      <c r="FEQ143" s="30"/>
      <c r="FER143" s="30"/>
      <c r="FES143" s="30"/>
      <c r="FET143" s="30"/>
      <c r="FEU143" s="30"/>
      <c r="FEV143" s="30"/>
      <c r="FEW143" s="30"/>
      <c r="FEX143" s="30"/>
      <c r="FEY143" s="30"/>
      <c r="FEZ143" s="30"/>
      <c r="FFA143" s="30"/>
      <c r="FFB143" s="30"/>
      <c r="FFC143" s="30"/>
      <c r="FFD143" s="30"/>
      <c r="FFE143" s="30"/>
      <c r="FFF143" s="30"/>
      <c r="FFG143" s="30"/>
      <c r="FFH143" s="30"/>
      <c r="FFI143" s="30"/>
      <c r="FFJ143" s="30"/>
      <c r="FFK143" s="30"/>
      <c r="FFL143" s="30"/>
      <c r="FFM143" s="30"/>
      <c r="FFN143" s="30"/>
      <c r="FFO143" s="30"/>
      <c r="FFP143" s="30"/>
      <c r="FFQ143" s="30"/>
      <c r="FFR143" s="30"/>
      <c r="FFS143" s="30"/>
      <c r="FFT143" s="30"/>
      <c r="FFU143" s="30"/>
      <c r="FFV143" s="30"/>
      <c r="FFW143" s="30"/>
      <c r="FFX143" s="30"/>
      <c r="FFY143" s="30"/>
      <c r="FFZ143" s="30"/>
      <c r="FGA143" s="30"/>
      <c r="FGB143" s="30"/>
      <c r="FGC143" s="30"/>
      <c r="FGD143" s="30"/>
      <c r="FGE143" s="30"/>
      <c r="FGF143" s="30"/>
      <c r="FGG143" s="30"/>
      <c r="FGH143" s="30"/>
      <c r="FGI143" s="30"/>
      <c r="FGJ143" s="30"/>
      <c r="FGK143" s="30"/>
      <c r="FGL143" s="30"/>
      <c r="FGM143" s="30"/>
      <c r="FGN143" s="30"/>
      <c r="FGO143" s="30"/>
      <c r="FGP143" s="30"/>
      <c r="FGQ143" s="30"/>
      <c r="FGR143" s="30"/>
      <c r="FGS143" s="30"/>
      <c r="FGT143" s="30"/>
      <c r="FGU143" s="30"/>
      <c r="FGV143" s="30"/>
      <c r="FGW143" s="30"/>
      <c r="FGX143" s="30"/>
      <c r="FGY143" s="30"/>
      <c r="FGZ143" s="30"/>
      <c r="FHA143" s="30"/>
      <c r="FHB143" s="30"/>
      <c r="FHC143" s="30"/>
      <c r="FHD143" s="30"/>
      <c r="FHE143" s="30"/>
      <c r="FHF143" s="30"/>
      <c r="FHG143" s="30"/>
      <c r="FHH143" s="30"/>
      <c r="FHI143" s="30"/>
      <c r="FHJ143" s="30"/>
      <c r="FHK143" s="30"/>
      <c r="FHL143" s="30"/>
      <c r="FHM143" s="30"/>
      <c r="FHN143" s="30"/>
      <c r="FHO143" s="30"/>
      <c r="FHP143" s="30"/>
      <c r="FHQ143" s="30"/>
      <c r="FHR143" s="30"/>
      <c r="FHS143" s="30"/>
      <c r="FHT143" s="30"/>
      <c r="FHU143" s="30"/>
      <c r="FHV143" s="30"/>
      <c r="FHW143" s="30"/>
      <c r="FHX143" s="30"/>
      <c r="FHY143" s="30"/>
      <c r="FHZ143" s="30"/>
      <c r="FIA143" s="30"/>
      <c r="FIB143" s="30"/>
      <c r="FIC143" s="30"/>
      <c r="FID143" s="30"/>
      <c r="FIE143" s="30"/>
      <c r="FIF143" s="30"/>
      <c r="FIG143" s="30"/>
      <c r="FIH143" s="30"/>
      <c r="FII143" s="30"/>
      <c r="FIJ143" s="30"/>
      <c r="FIK143" s="30"/>
      <c r="FIL143" s="30"/>
      <c r="FIM143" s="30"/>
      <c r="FIN143" s="30"/>
      <c r="FIO143" s="30"/>
      <c r="FIP143" s="30"/>
      <c r="FIQ143" s="30"/>
      <c r="FIR143" s="30"/>
      <c r="FIS143" s="30"/>
      <c r="FIT143" s="30"/>
      <c r="FIU143" s="30"/>
      <c r="FIV143" s="30"/>
      <c r="FIW143" s="30"/>
      <c r="FIX143" s="30"/>
      <c r="FIY143" s="30"/>
      <c r="FIZ143" s="30"/>
      <c r="FJA143" s="30"/>
      <c r="FJB143" s="30"/>
      <c r="FJC143" s="30"/>
      <c r="FJD143" s="30"/>
      <c r="FJE143" s="30"/>
      <c r="FJF143" s="30"/>
      <c r="FJG143" s="30"/>
      <c r="FJH143" s="30"/>
      <c r="FJI143" s="30"/>
      <c r="FJJ143" s="30"/>
      <c r="FJK143" s="30"/>
      <c r="FJL143" s="30"/>
      <c r="FJM143" s="30"/>
      <c r="FJN143" s="30"/>
      <c r="FJO143" s="30"/>
      <c r="FJP143" s="30"/>
      <c r="FJQ143" s="30"/>
      <c r="FJR143" s="30"/>
      <c r="FJS143" s="30"/>
      <c r="FJT143" s="30"/>
      <c r="FJU143" s="30"/>
      <c r="FJV143" s="30"/>
      <c r="FJW143" s="30"/>
      <c r="FJX143" s="30"/>
      <c r="FJY143" s="30"/>
      <c r="FJZ143" s="30"/>
      <c r="FKA143" s="30"/>
      <c r="FKB143" s="30"/>
      <c r="FKC143" s="30"/>
      <c r="FKD143" s="30"/>
      <c r="FKE143" s="30"/>
      <c r="FKF143" s="30"/>
      <c r="FKG143" s="30"/>
      <c r="FKH143" s="30"/>
      <c r="FKI143" s="30"/>
      <c r="FKJ143" s="30"/>
      <c r="FKK143" s="30"/>
      <c r="FKL143" s="30"/>
      <c r="FKM143" s="30"/>
      <c r="FKN143" s="30"/>
      <c r="FKO143" s="30"/>
      <c r="FKP143" s="30"/>
      <c r="FKQ143" s="30"/>
      <c r="FKR143" s="30"/>
      <c r="FKS143" s="30"/>
      <c r="FKT143" s="30"/>
      <c r="FKU143" s="30"/>
      <c r="FKV143" s="30"/>
      <c r="FKW143" s="30"/>
      <c r="FKX143" s="30"/>
      <c r="FKY143" s="30"/>
      <c r="FKZ143" s="30"/>
      <c r="FLA143" s="30"/>
      <c r="FLB143" s="30"/>
      <c r="FLC143" s="30"/>
      <c r="FLD143" s="30"/>
      <c r="FLE143" s="30"/>
      <c r="FLF143" s="30"/>
      <c r="FLG143" s="30"/>
      <c r="FLH143" s="30"/>
      <c r="FLI143" s="30"/>
      <c r="FLJ143" s="30"/>
      <c r="FLK143" s="30"/>
      <c r="FLL143" s="30"/>
      <c r="FLM143" s="30"/>
      <c r="FLN143" s="30"/>
      <c r="FLO143" s="30"/>
      <c r="FLP143" s="30"/>
      <c r="FLQ143" s="30"/>
      <c r="FLR143" s="30"/>
      <c r="FLS143" s="30"/>
      <c r="FLT143" s="30"/>
      <c r="FLU143" s="30"/>
      <c r="FLV143" s="30"/>
      <c r="FLW143" s="30"/>
      <c r="FLX143" s="30"/>
      <c r="FLY143" s="30"/>
      <c r="FLZ143" s="30"/>
      <c r="FMA143" s="30"/>
      <c r="FMB143" s="30"/>
      <c r="FMC143" s="30"/>
      <c r="FMD143" s="30"/>
      <c r="FME143" s="30"/>
      <c r="FMF143" s="30"/>
      <c r="FMG143" s="30"/>
      <c r="FMH143" s="30"/>
      <c r="FMI143" s="30"/>
      <c r="FMJ143" s="30"/>
      <c r="FMK143" s="30"/>
      <c r="FML143" s="30"/>
      <c r="FMM143" s="30"/>
      <c r="FMN143" s="30"/>
      <c r="FMO143" s="30"/>
      <c r="FMP143" s="30"/>
      <c r="FMQ143" s="30"/>
      <c r="FMR143" s="30"/>
      <c r="FMS143" s="30"/>
      <c r="FMT143" s="30"/>
      <c r="FMU143" s="30"/>
      <c r="FMV143" s="30"/>
      <c r="FMW143" s="30"/>
      <c r="FMX143" s="30"/>
      <c r="FMY143" s="30"/>
      <c r="FMZ143" s="30"/>
      <c r="FNA143" s="30"/>
      <c r="FNB143" s="30"/>
      <c r="FNC143" s="30"/>
      <c r="FND143" s="30"/>
      <c r="FNE143" s="30"/>
      <c r="FNF143" s="30"/>
      <c r="FNG143" s="30"/>
      <c r="FNH143" s="30"/>
      <c r="FNI143" s="30"/>
      <c r="FNJ143" s="30"/>
      <c r="FNK143" s="30"/>
      <c r="FNL143" s="30"/>
      <c r="FNM143" s="30"/>
      <c r="FNN143" s="30"/>
      <c r="FNO143" s="30"/>
      <c r="FNP143" s="30"/>
      <c r="FNQ143" s="30"/>
      <c r="FNR143" s="30"/>
      <c r="FNS143" s="30"/>
      <c r="FNT143" s="30"/>
      <c r="FNU143" s="30"/>
      <c r="FNV143" s="30"/>
      <c r="FNW143" s="30"/>
      <c r="FNX143" s="30"/>
      <c r="FNY143" s="30"/>
      <c r="FNZ143" s="30"/>
      <c r="FOA143" s="30"/>
      <c r="FOB143" s="30"/>
      <c r="FOC143" s="30"/>
      <c r="FOD143" s="30"/>
      <c r="FOE143" s="30"/>
      <c r="FOF143" s="30"/>
      <c r="FOG143" s="30"/>
      <c r="FOH143" s="30"/>
      <c r="FOI143" s="30"/>
      <c r="FOJ143" s="30"/>
      <c r="FOK143" s="30"/>
      <c r="FOL143" s="30"/>
      <c r="FOM143" s="30"/>
      <c r="FON143" s="30"/>
      <c r="FOO143" s="30"/>
      <c r="FOP143" s="30"/>
      <c r="FOQ143" s="30"/>
      <c r="FOR143" s="30"/>
      <c r="FOS143" s="30"/>
      <c r="FOT143" s="30"/>
      <c r="FOU143" s="30"/>
      <c r="FOV143" s="30"/>
      <c r="FOW143" s="30"/>
      <c r="FOX143" s="30"/>
      <c r="FOY143" s="30"/>
      <c r="FOZ143" s="30"/>
      <c r="FPA143" s="30"/>
      <c r="FPB143" s="30"/>
      <c r="FPC143" s="30"/>
      <c r="FPD143" s="30"/>
      <c r="FPE143" s="30"/>
      <c r="FPF143" s="30"/>
      <c r="FPG143" s="30"/>
      <c r="FPH143" s="30"/>
      <c r="FPI143" s="30"/>
      <c r="FPJ143" s="30"/>
      <c r="FPK143" s="30"/>
      <c r="FPL143" s="30"/>
      <c r="FPM143" s="30"/>
      <c r="FPN143" s="30"/>
      <c r="FPO143" s="30"/>
      <c r="FPP143" s="30"/>
      <c r="FPQ143" s="30"/>
      <c r="FPR143" s="30"/>
      <c r="FPS143" s="30"/>
      <c r="FPT143" s="30"/>
      <c r="FPU143" s="30"/>
      <c r="FPV143" s="30"/>
      <c r="FPW143" s="30"/>
      <c r="FPX143" s="30"/>
      <c r="FPY143" s="30"/>
      <c r="FPZ143" s="30"/>
      <c r="FQA143" s="30"/>
      <c r="FQB143" s="30"/>
      <c r="FQC143" s="30"/>
      <c r="FQD143" s="30"/>
      <c r="FQE143" s="30"/>
      <c r="FQF143" s="30"/>
      <c r="FQG143" s="30"/>
      <c r="FQH143" s="30"/>
      <c r="FQI143" s="30"/>
      <c r="FQJ143" s="30"/>
      <c r="FQK143" s="30"/>
      <c r="FQL143" s="30"/>
      <c r="FQM143" s="30"/>
      <c r="FQN143" s="30"/>
      <c r="FQO143" s="30"/>
      <c r="FQP143" s="30"/>
      <c r="FQQ143" s="30"/>
      <c r="FQR143" s="30"/>
      <c r="FQS143" s="30"/>
      <c r="FQT143" s="30"/>
      <c r="FQU143" s="30"/>
      <c r="FQV143" s="30"/>
      <c r="FQW143" s="30"/>
      <c r="FQX143" s="30"/>
      <c r="FQY143" s="30"/>
      <c r="FQZ143" s="30"/>
      <c r="FRA143" s="30"/>
      <c r="FRB143" s="30"/>
      <c r="FRC143" s="30"/>
      <c r="FRD143" s="30"/>
      <c r="FRE143" s="30"/>
      <c r="FRF143" s="30"/>
      <c r="FRG143" s="30"/>
      <c r="FRH143" s="30"/>
      <c r="FRI143" s="30"/>
      <c r="FRJ143" s="30"/>
      <c r="FRK143" s="30"/>
      <c r="FRL143" s="30"/>
      <c r="FRM143" s="30"/>
      <c r="FRN143" s="30"/>
      <c r="FRO143" s="30"/>
      <c r="FRP143" s="30"/>
      <c r="FRQ143" s="30"/>
      <c r="FRR143" s="30"/>
      <c r="FRS143" s="30"/>
      <c r="FRT143" s="30"/>
      <c r="FRU143" s="30"/>
      <c r="FRV143" s="30"/>
      <c r="FRW143" s="30"/>
      <c r="FRX143" s="30"/>
      <c r="FRY143" s="30"/>
      <c r="FRZ143" s="30"/>
      <c r="FSA143" s="30"/>
      <c r="FSB143" s="30"/>
      <c r="FSC143" s="30"/>
      <c r="FSD143" s="30"/>
      <c r="FSE143" s="30"/>
      <c r="FSF143" s="30"/>
      <c r="FSG143" s="30"/>
      <c r="FSH143" s="30"/>
      <c r="FSI143" s="30"/>
      <c r="FSJ143" s="30"/>
      <c r="FSK143" s="30"/>
      <c r="FSL143" s="30"/>
      <c r="FSM143" s="30"/>
      <c r="FSN143" s="30"/>
      <c r="FSO143" s="30"/>
      <c r="FSP143" s="30"/>
      <c r="FSQ143" s="30"/>
      <c r="FSR143" s="30"/>
      <c r="FSS143" s="30"/>
      <c r="FST143" s="30"/>
      <c r="FSU143" s="30"/>
      <c r="FSV143" s="30"/>
      <c r="FSW143" s="30"/>
      <c r="FSX143" s="30"/>
      <c r="FSY143" s="30"/>
      <c r="FSZ143" s="30"/>
      <c r="FTA143" s="30"/>
      <c r="FTB143" s="30"/>
      <c r="FTC143" s="30"/>
      <c r="FTD143" s="30"/>
      <c r="FTE143" s="30"/>
      <c r="FTF143" s="30"/>
      <c r="FTG143" s="30"/>
      <c r="FTH143" s="30"/>
      <c r="FTI143" s="30"/>
      <c r="FTJ143" s="30"/>
      <c r="FTK143" s="30"/>
      <c r="FTL143" s="30"/>
      <c r="FTM143" s="30"/>
      <c r="FTN143" s="30"/>
      <c r="FTO143" s="30"/>
      <c r="FTP143" s="30"/>
      <c r="FTQ143" s="30"/>
      <c r="FTR143" s="30"/>
      <c r="FTS143" s="30"/>
      <c r="FTT143" s="30"/>
      <c r="FTU143" s="30"/>
      <c r="FTV143" s="30"/>
      <c r="FTW143" s="30"/>
      <c r="FTX143" s="30"/>
      <c r="FTY143" s="30"/>
      <c r="FTZ143" s="30"/>
      <c r="FUA143" s="30"/>
      <c r="FUB143" s="30"/>
      <c r="FUC143" s="30"/>
      <c r="FUD143" s="30"/>
      <c r="FUE143" s="30"/>
      <c r="FUF143" s="30"/>
      <c r="FUG143" s="30"/>
      <c r="FUH143" s="30"/>
      <c r="FUI143" s="30"/>
      <c r="FUJ143" s="30"/>
      <c r="FUK143" s="30"/>
      <c r="FUL143" s="30"/>
      <c r="FUM143" s="30"/>
      <c r="FUN143" s="30"/>
      <c r="FUO143" s="30"/>
      <c r="FUP143" s="30"/>
      <c r="FUQ143" s="30"/>
      <c r="FUR143" s="30"/>
      <c r="FUS143" s="30"/>
      <c r="FUT143" s="30"/>
      <c r="FUU143" s="30"/>
      <c r="FUV143" s="30"/>
      <c r="FUW143" s="30"/>
      <c r="FUX143" s="30"/>
      <c r="FUY143" s="30"/>
      <c r="FUZ143" s="30"/>
      <c r="FVA143" s="30"/>
      <c r="FVB143" s="30"/>
      <c r="FVC143" s="30"/>
      <c r="FVD143" s="30"/>
      <c r="FVE143" s="30"/>
      <c r="FVF143" s="30"/>
      <c r="FVG143" s="30"/>
      <c r="FVH143" s="30"/>
      <c r="FVI143" s="30"/>
      <c r="FVJ143" s="30"/>
      <c r="FVK143" s="30"/>
      <c r="FVL143" s="30"/>
      <c r="FVM143" s="30"/>
      <c r="FVN143" s="30"/>
      <c r="FVO143" s="30"/>
      <c r="FVP143" s="30"/>
      <c r="FVQ143" s="30"/>
      <c r="FVR143" s="30"/>
      <c r="FVS143" s="30"/>
      <c r="FVT143" s="30"/>
      <c r="FVU143" s="30"/>
      <c r="FVV143" s="30"/>
      <c r="FVW143" s="30"/>
      <c r="FVX143" s="30"/>
      <c r="FVY143" s="30"/>
      <c r="FVZ143" s="30"/>
      <c r="FWA143" s="30"/>
      <c r="FWB143" s="30"/>
      <c r="FWC143" s="30"/>
      <c r="FWD143" s="30"/>
      <c r="FWE143" s="30"/>
      <c r="FWF143" s="30"/>
      <c r="FWG143" s="30"/>
      <c r="FWH143" s="30"/>
      <c r="FWI143" s="30"/>
      <c r="FWJ143" s="30"/>
      <c r="FWK143" s="30"/>
      <c r="FWL143" s="30"/>
      <c r="FWM143" s="30"/>
      <c r="FWN143" s="30"/>
      <c r="FWO143" s="30"/>
      <c r="FWP143" s="30"/>
      <c r="FWQ143" s="30"/>
      <c r="FWR143" s="30"/>
      <c r="FWS143" s="30"/>
      <c r="FWT143" s="30"/>
      <c r="FWU143" s="30"/>
      <c r="FWV143" s="30"/>
      <c r="FWW143" s="30"/>
      <c r="FWX143" s="30"/>
      <c r="FWY143" s="30"/>
      <c r="FWZ143" s="30"/>
      <c r="FXA143" s="30"/>
      <c r="FXB143" s="30"/>
      <c r="FXC143" s="30"/>
      <c r="FXD143" s="30"/>
      <c r="FXE143" s="30"/>
      <c r="FXF143" s="30"/>
      <c r="FXG143" s="30"/>
      <c r="FXH143" s="30"/>
      <c r="FXI143" s="30"/>
      <c r="FXJ143" s="30"/>
      <c r="FXK143" s="30"/>
      <c r="FXL143" s="30"/>
      <c r="FXM143" s="30"/>
      <c r="FXN143" s="30"/>
      <c r="FXO143" s="30"/>
      <c r="FXP143" s="30"/>
      <c r="FXQ143" s="30"/>
      <c r="FXR143" s="30"/>
      <c r="FXS143" s="30"/>
      <c r="FXT143" s="30"/>
      <c r="FXU143" s="30"/>
      <c r="FXV143" s="30"/>
      <c r="FXW143" s="30"/>
      <c r="FXX143" s="30"/>
      <c r="FXY143" s="30"/>
      <c r="FXZ143" s="30"/>
      <c r="FYA143" s="30"/>
      <c r="FYB143" s="30"/>
      <c r="FYC143" s="30"/>
      <c r="FYD143" s="30"/>
      <c r="FYE143" s="30"/>
      <c r="FYF143" s="30"/>
      <c r="FYG143" s="30"/>
      <c r="FYH143" s="30"/>
      <c r="FYI143" s="30"/>
      <c r="FYJ143" s="30"/>
      <c r="FYK143" s="30"/>
      <c r="FYL143" s="30"/>
      <c r="FYM143" s="30"/>
      <c r="FYN143" s="30"/>
      <c r="FYO143" s="30"/>
      <c r="FYP143" s="30"/>
      <c r="FYQ143" s="30"/>
      <c r="FYR143" s="30"/>
      <c r="FYS143" s="30"/>
      <c r="FYT143" s="30"/>
      <c r="FYU143" s="30"/>
      <c r="FYV143" s="30"/>
      <c r="FYW143" s="30"/>
      <c r="FYX143" s="30"/>
      <c r="FYY143" s="30"/>
      <c r="FYZ143" s="30"/>
      <c r="FZA143" s="30"/>
      <c r="FZB143" s="30"/>
      <c r="FZC143" s="30"/>
      <c r="FZD143" s="30"/>
      <c r="FZE143" s="30"/>
      <c r="FZF143" s="30"/>
      <c r="FZG143" s="30"/>
      <c r="FZH143" s="30"/>
      <c r="FZI143" s="30"/>
      <c r="FZJ143" s="30"/>
      <c r="FZK143" s="30"/>
      <c r="FZL143" s="30"/>
      <c r="FZM143" s="30"/>
      <c r="FZN143" s="30"/>
      <c r="FZO143" s="30"/>
      <c r="FZP143" s="30"/>
      <c r="FZQ143" s="30"/>
      <c r="FZR143" s="30"/>
      <c r="FZS143" s="30"/>
      <c r="FZT143" s="30"/>
      <c r="FZU143" s="30"/>
      <c r="FZV143" s="30"/>
      <c r="FZW143" s="30"/>
      <c r="FZX143" s="30"/>
      <c r="FZY143" s="30"/>
      <c r="FZZ143" s="30"/>
      <c r="GAA143" s="30"/>
      <c r="GAB143" s="30"/>
      <c r="GAC143" s="30"/>
      <c r="GAD143" s="30"/>
      <c r="GAE143" s="30"/>
      <c r="GAF143" s="30"/>
      <c r="GAG143" s="30"/>
      <c r="GAH143" s="30"/>
      <c r="GAI143" s="30"/>
      <c r="GAJ143" s="30"/>
      <c r="GAK143" s="30"/>
      <c r="GAL143" s="30"/>
      <c r="GAM143" s="30"/>
      <c r="GAN143" s="30"/>
      <c r="GAO143" s="30"/>
      <c r="GAP143" s="30"/>
      <c r="GAQ143" s="30"/>
      <c r="GAR143" s="30"/>
      <c r="GAS143" s="30"/>
      <c r="GAT143" s="30"/>
      <c r="GAU143" s="30"/>
      <c r="GAV143" s="30"/>
      <c r="GAW143" s="30"/>
      <c r="GAX143" s="30"/>
      <c r="GAY143" s="30"/>
      <c r="GAZ143" s="30"/>
      <c r="GBA143" s="30"/>
      <c r="GBB143" s="30"/>
      <c r="GBC143" s="30"/>
      <c r="GBD143" s="30"/>
      <c r="GBE143" s="30"/>
      <c r="GBF143" s="30"/>
      <c r="GBG143" s="30"/>
      <c r="GBH143" s="30"/>
      <c r="GBI143" s="30"/>
      <c r="GBJ143" s="30"/>
      <c r="GBK143" s="30"/>
      <c r="GBL143" s="30"/>
      <c r="GBM143" s="30"/>
      <c r="GBN143" s="30"/>
      <c r="GBO143" s="30"/>
      <c r="GBP143" s="30"/>
      <c r="GBQ143" s="30"/>
      <c r="GBR143" s="30"/>
      <c r="GBS143" s="30"/>
      <c r="GBT143" s="30"/>
      <c r="GBU143" s="30"/>
      <c r="GBV143" s="30"/>
      <c r="GBW143" s="30"/>
      <c r="GBX143" s="30"/>
      <c r="GBY143" s="30"/>
      <c r="GBZ143" s="30"/>
      <c r="GCA143" s="30"/>
      <c r="GCB143" s="30"/>
      <c r="GCC143" s="30"/>
      <c r="GCD143" s="30"/>
      <c r="GCE143" s="30"/>
      <c r="GCF143" s="30"/>
      <c r="GCG143" s="30"/>
      <c r="GCH143" s="30"/>
      <c r="GCI143" s="30"/>
      <c r="GCJ143" s="30"/>
      <c r="GCK143" s="30"/>
      <c r="GCL143" s="30"/>
      <c r="GCM143" s="30"/>
      <c r="GCN143" s="30"/>
      <c r="GCO143" s="30"/>
      <c r="GCP143" s="30"/>
      <c r="GCQ143" s="30"/>
      <c r="GCR143" s="30"/>
      <c r="GCS143" s="30"/>
      <c r="GCT143" s="30"/>
      <c r="GCU143" s="30"/>
      <c r="GCV143" s="30"/>
      <c r="GCW143" s="30"/>
      <c r="GCX143" s="30"/>
      <c r="GCY143" s="30"/>
      <c r="GCZ143" s="30"/>
      <c r="GDA143" s="30"/>
      <c r="GDB143" s="30"/>
      <c r="GDC143" s="30"/>
      <c r="GDD143" s="30"/>
      <c r="GDE143" s="30"/>
      <c r="GDF143" s="30"/>
      <c r="GDG143" s="30"/>
      <c r="GDH143" s="30"/>
      <c r="GDI143" s="30"/>
      <c r="GDJ143" s="30"/>
      <c r="GDK143" s="30"/>
      <c r="GDL143" s="30"/>
      <c r="GDM143" s="30"/>
      <c r="GDN143" s="30"/>
      <c r="GDO143" s="30"/>
      <c r="GDP143" s="30"/>
      <c r="GDQ143" s="30"/>
      <c r="GDR143" s="30"/>
      <c r="GDS143" s="30"/>
      <c r="GDT143" s="30"/>
      <c r="GDU143" s="30"/>
      <c r="GDV143" s="30"/>
      <c r="GDW143" s="30"/>
      <c r="GDX143" s="30"/>
      <c r="GDY143" s="30"/>
      <c r="GDZ143" s="30"/>
      <c r="GEA143" s="30"/>
      <c r="GEB143" s="30"/>
      <c r="GEC143" s="30"/>
      <c r="GED143" s="30"/>
      <c r="GEE143" s="30"/>
      <c r="GEF143" s="30"/>
      <c r="GEG143" s="30"/>
      <c r="GEH143" s="30"/>
      <c r="GEI143" s="30"/>
      <c r="GEJ143" s="30"/>
      <c r="GEK143" s="30"/>
      <c r="GEL143" s="30"/>
      <c r="GEM143" s="30"/>
      <c r="GEN143" s="30"/>
      <c r="GEO143" s="30"/>
      <c r="GEP143" s="30"/>
      <c r="GEQ143" s="30"/>
      <c r="GER143" s="30"/>
      <c r="GES143" s="30"/>
      <c r="GET143" s="30"/>
      <c r="GEU143" s="30"/>
      <c r="GEV143" s="30"/>
      <c r="GEW143" s="30"/>
      <c r="GEX143" s="30"/>
      <c r="GEY143" s="30"/>
      <c r="GEZ143" s="30"/>
      <c r="GFA143" s="30"/>
      <c r="GFB143" s="30"/>
      <c r="GFC143" s="30"/>
      <c r="GFD143" s="30"/>
      <c r="GFE143" s="30"/>
      <c r="GFF143" s="30"/>
      <c r="GFG143" s="30"/>
      <c r="GFH143" s="30"/>
      <c r="GFI143" s="30"/>
      <c r="GFJ143" s="30"/>
      <c r="GFK143" s="30"/>
      <c r="GFL143" s="30"/>
      <c r="GFM143" s="30"/>
      <c r="GFN143" s="30"/>
      <c r="GFO143" s="30"/>
      <c r="GFP143" s="30"/>
      <c r="GFQ143" s="30"/>
      <c r="GFR143" s="30"/>
      <c r="GFS143" s="30"/>
      <c r="GFT143" s="30"/>
      <c r="GFU143" s="30"/>
      <c r="GFV143" s="30"/>
      <c r="GFW143" s="30"/>
      <c r="GFX143" s="30"/>
      <c r="GFY143" s="30"/>
      <c r="GFZ143" s="30"/>
      <c r="GGA143" s="30"/>
      <c r="GGB143" s="30"/>
      <c r="GGC143" s="30"/>
      <c r="GGD143" s="30"/>
      <c r="GGE143" s="30"/>
      <c r="GGF143" s="30"/>
      <c r="GGG143" s="30"/>
      <c r="GGH143" s="30"/>
      <c r="GGI143" s="30"/>
      <c r="GGJ143" s="30"/>
      <c r="GGK143" s="30"/>
      <c r="GGL143" s="30"/>
      <c r="GGM143" s="30"/>
      <c r="GGN143" s="30"/>
      <c r="GGO143" s="30"/>
      <c r="GGP143" s="30"/>
      <c r="GGQ143" s="30"/>
      <c r="GGR143" s="30"/>
      <c r="GGS143" s="30"/>
      <c r="GGT143" s="30"/>
      <c r="GGU143" s="30"/>
      <c r="GGV143" s="30"/>
      <c r="GGW143" s="30"/>
      <c r="GGX143" s="30"/>
      <c r="GGY143" s="30"/>
      <c r="GGZ143" s="30"/>
      <c r="GHA143" s="30"/>
      <c r="GHB143" s="30"/>
      <c r="GHC143" s="30"/>
      <c r="GHD143" s="30"/>
      <c r="GHE143" s="30"/>
      <c r="GHF143" s="30"/>
      <c r="GHG143" s="30"/>
      <c r="GHH143" s="30"/>
      <c r="GHI143" s="30"/>
      <c r="GHJ143" s="30"/>
      <c r="GHK143" s="30"/>
      <c r="GHL143" s="30"/>
      <c r="GHM143" s="30"/>
      <c r="GHN143" s="30"/>
      <c r="GHO143" s="30"/>
      <c r="GHP143" s="30"/>
      <c r="GHQ143" s="30"/>
      <c r="GHR143" s="30"/>
      <c r="GHS143" s="30"/>
      <c r="GHT143" s="30"/>
      <c r="GHU143" s="30"/>
      <c r="GHV143" s="30"/>
      <c r="GHW143" s="30"/>
      <c r="GHX143" s="30"/>
      <c r="GHY143" s="30"/>
      <c r="GHZ143" s="30"/>
      <c r="GIA143" s="30"/>
      <c r="GIB143" s="30"/>
      <c r="GIC143" s="30"/>
      <c r="GID143" s="30"/>
      <c r="GIE143" s="30"/>
      <c r="GIF143" s="30"/>
      <c r="GIG143" s="30"/>
      <c r="GIH143" s="30"/>
      <c r="GII143" s="30"/>
      <c r="GIJ143" s="30"/>
      <c r="GIK143" s="30"/>
      <c r="GIL143" s="30"/>
      <c r="GIM143" s="30"/>
      <c r="GIN143" s="30"/>
      <c r="GIO143" s="30"/>
      <c r="GIP143" s="30"/>
      <c r="GIQ143" s="30"/>
      <c r="GIR143" s="30"/>
      <c r="GIS143" s="30"/>
      <c r="GIT143" s="30"/>
      <c r="GIU143" s="30"/>
      <c r="GIV143" s="30"/>
      <c r="GIW143" s="30"/>
      <c r="GIX143" s="30"/>
      <c r="GIY143" s="30"/>
      <c r="GIZ143" s="30"/>
      <c r="GJA143" s="30"/>
      <c r="GJB143" s="30"/>
      <c r="GJC143" s="30"/>
      <c r="GJD143" s="30"/>
      <c r="GJE143" s="30"/>
      <c r="GJF143" s="30"/>
      <c r="GJG143" s="30"/>
      <c r="GJH143" s="30"/>
      <c r="GJI143" s="30"/>
      <c r="GJJ143" s="30"/>
      <c r="GJK143" s="30"/>
      <c r="GJL143" s="30"/>
      <c r="GJM143" s="30"/>
      <c r="GJN143" s="30"/>
      <c r="GJO143" s="30"/>
      <c r="GJP143" s="30"/>
      <c r="GJQ143" s="30"/>
      <c r="GJR143" s="30"/>
      <c r="GJS143" s="30"/>
      <c r="GJT143" s="30"/>
      <c r="GJU143" s="30"/>
      <c r="GJV143" s="30"/>
      <c r="GJW143" s="30"/>
      <c r="GJX143" s="30"/>
      <c r="GJY143" s="30"/>
      <c r="GJZ143" s="30"/>
      <c r="GKA143" s="30"/>
      <c r="GKB143" s="30"/>
      <c r="GKC143" s="30"/>
      <c r="GKD143" s="30"/>
      <c r="GKE143" s="30"/>
      <c r="GKF143" s="30"/>
      <c r="GKG143" s="30"/>
      <c r="GKH143" s="30"/>
      <c r="GKI143" s="30"/>
      <c r="GKJ143" s="30"/>
      <c r="GKK143" s="30"/>
      <c r="GKL143" s="30"/>
      <c r="GKM143" s="30"/>
      <c r="GKN143" s="30"/>
      <c r="GKO143" s="30"/>
      <c r="GKP143" s="30"/>
      <c r="GKQ143" s="30"/>
      <c r="GKR143" s="30"/>
      <c r="GKS143" s="30"/>
      <c r="GKT143" s="30"/>
      <c r="GKU143" s="30"/>
      <c r="GKV143" s="30"/>
      <c r="GKW143" s="30"/>
      <c r="GKX143" s="30"/>
      <c r="GKY143" s="30"/>
      <c r="GKZ143" s="30"/>
      <c r="GLA143" s="30"/>
      <c r="GLB143" s="30"/>
      <c r="GLC143" s="30"/>
      <c r="GLD143" s="30"/>
      <c r="GLE143" s="30"/>
      <c r="GLF143" s="30"/>
      <c r="GLG143" s="30"/>
      <c r="GLH143" s="30"/>
      <c r="GLI143" s="30"/>
      <c r="GLJ143" s="30"/>
      <c r="GLK143" s="30"/>
      <c r="GLL143" s="30"/>
      <c r="GLM143" s="30"/>
      <c r="GLN143" s="30"/>
      <c r="GLO143" s="30"/>
      <c r="GLP143" s="30"/>
      <c r="GLQ143" s="30"/>
      <c r="GLR143" s="30"/>
      <c r="GLS143" s="30"/>
      <c r="GLT143" s="30"/>
      <c r="GLU143" s="30"/>
      <c r="GLV143" s="30"/>
      <c r="GLW143" s="30"/>
      <c r="GLX143" s="30"/>
      <c r="GLY143" s="30"/>
      <c r="GLZ143" s="30"/>
      <c r="GMA143" s="30"/>
      <c r="GMB143" s="30"/>
      <c r="GMC143" s="30"/>
      <c r="GMD143" s="30"/>
      <c r="GME143" s="30"/>
      <c r="GMF143" s="30"/>
      <c r="GMG143" s="30"/>
      <c r="GMH143" s="30"/>
      <c r="GMI143" s="30"/>
      <c r="GMJ143" s="30"/>
      <c r="GMK143" s="30"/>
      <c r="GML143" s="30"/>
      <c r="GMM143" s="30"/>
      <c r="GMN143" s="30"/>
      <c r="GMO143" s="30"/>
      <c r="GMP143" s="30"/>
      <c r="GMQ143" s="30"/>
      <c r="GMR143" s="30"/>
      <c r="GMS143" s="30"/>
      <c r="GMT143" s="30"/>
      <c r="GMU143" s="30"/>
      <c r="GMV143" s="30"/>
      <c r="GMW143" s="30"/>
      <c r="GMX143" s="30"/>
      <c r="GMY143" s="30"/>
      <c r="GMZ143" s="30"/>
      <c r="GNA143" s="30"/>
      <c r="GNB143" s="30"/>
      <c r="GNC143" s="30"/>
      <c r="GND143" s="30"/>
      <c r="GNE143" s="30"/>
      <c r="GNF143" s="30"/>
      <c r="GNG143" s="30"/>
      <c r="GNH143" s="30"/>
      <c r="GNI143" s="30"/>
      <c r="GNJ143" s="30"/>
      <c r="GNK143" s="30"/>
      <c r="GNL143" s="30"/>
      <c r="GNM143" s="30"/>
      <c r="GNN143" s="30"/>
      <c r="GNO143" s="30"/>
      <c r="GNP143" s="30"/>
      <c r="GNQ143" s="30"/>
      <c r="GNR143" s="30"/>
      <c r="GNS143" s="30"/>
      <c r="GNT143" s="30"/>
      <c r="GNU143" s="30"/>
      <c r="GNV143" s="30"/>
      <c r="GNW143" s="30"/>
      <c r="GNX143" s="30"/>
      <c r="GNY143" s="30"/>
      <c r="GNZ143" s="30"/>
      <c r="GOA143" s="30"/>
      <c r="GOB143" s="30"/>
      <c r="GOC143" s="30"/>
      <c r="GOD143" s="30"/>
      <c r="GOE143" s="30"/>
      <c r="GOF143" s="30"/>
      <c r="GOG143" s="30"/>
      <c r="GOH143" s="30"/>
      <c r="GOI143" s="30"/>
      <c r="GOJ143" s="30"/>
      <c r="GOK143" s="30"/>
      <c r="GOL143" s="30"/>
      <c r="GOM143" s="30"/>
      <c r="GON143" s="30"/>
      <c r="GOO143" s="30"/>
      <c r="GOP143" s="30"/>
      <c r="GOQ143" s="30"/>
      <c r="GOR143" s="30"/>
      <c r="GOS143" s="30"/>
      <c r="GOT143" s="30"/>
      <c r="GOU143" s="30"/>
      <c r="GOV143" s="30"/>
      <c r="GOW143" s="30"/>
      <c r="GOX143" s="30"/>
      <c r="GOY143" s="30"/>
      <c r="GOZ143" s="30"/>
      <c r="GPA143" s="30"/>
      <c r="GPB143" s="30"/>
      <c r="GPC143" s="30"/>
      <c r="GPD143" s="30"/>
      <c r="GPE143" s="30"/>
      <c r="GPF143" s="30"/>
      <c r="GPG143" s="30"/>
      <c r="GPH143" s="30"/>
      <c r="GPI143" s="30"/>
      <c r="GPJ143" s="30"/>
      <c r="GPK143" s="30"/>
      <c r="GPL143" s="30"/>
      <c r="GPM143" s="30"/>
      <c r="GPN143" s="30"/>
      <c r="GPO143" s="30"/>
      <c r="GPP143" s="30"/>
      <c r="GPQ143" s="30"/>
      <c r="GPR143" s="30"/>
      <c r="GPS143" s="30"/>
      <c r="GPT143" s="30"/>
      <c r="GPU143" s="30"/>
      <c r="GPV143" s="30"/>
      <c r="GPW143" s="30"/>
      <c r="GPX143" s="30"/>
      <c r="GPY143" s="30"/>
      <c r="GPZ143" s="30"/>
      <c r="GQA143" s="30"/>
      <c r="GQB143" s="30"/>
      <c r="GQC143" s="30"/>
      <c r="GQD143" s="30"/>
      <c r="GQE143" s="30"/>
      <c r="GQF143" s="30"/>
      <c r="GQG143" s="30"/>
      <c r="GQH143" s="30"/>
      <c r="GQI143" s="30"/>
      <c r="GQJ143" s="30"/>
      <c r="GQK143" s="30"/>
      <c r="GQL143" s="30"/>
      <c r="GQM143" s="30"/>
      <c r="GQN143" s="30"/>
      <c r="GQO143" s="30"/>
      <c r="GQP143" s="30"/>
      <c r="GQQ143" s="30"/>
      <c r="GQR143" s="30"/>
      <c r="GQS143" s="30"/>
      <c r="GQT143" s="30"/>
      <c r="GQU143" s="30"/>
      <c r="GQV143" s="30"/>
      <c r="GQW143" s="30"/>
      <c r="GQX143" s="30"/>
      <c r="GQY143" s="30"/>
      <c r="GQZ143" s="30"/>
      <c r="GRA143" s="30"/>
      <c r="GRB143" s="30"/>
      <c r="GRC143" s="30"/>
      <c r="GRD143" s="30"/>
      <c r="GRE143" s="30"/>
      <c r="GRF143" s="30"/>
      <c r="GRG143" s="30"/>
      <c r="GRH143" s="30"/>
      <c r="GRI143" s="30"/>
      <c r="GRJ143" s="30"/>
      <c r="GRK143" s="30"/>
      <c r="GRL143" s="30"/>
      <c r="GRM143" s="30"/>
      <c r="GRN143" s="30"/>
      <c r="GRO143" s="30"/>
      <c r="GRP143" s="30"/>
      <c r="GRQ143" s="30"/>
      <c r="GRR143" s="30"/>
      <c r="GRS143" s="30"/>
      <c r="GRT143" s="30"/>
      <c r="GRU143" s="30"/>
      <c r="GRV143" s="30"/>
      <c r="GRW143" s="30"/>
      <c r="GRX143" s="30"/>
      <c r="GRY143" s="30"/>
      <c r="GRZ143" s="30"/>
      <c r="GSA143" s="30"/>
      <c r="GSB143" s="30"/>
      <c r="GSC143" s="30"/>
      <c r="GSD143" s="30"/>
      <c r="GSE143" s="30"/>
      <c r="GSF143" s="30"/>
      <c r="GSG143" s="30"/>
      <c r="GSH143" s="30"/>
      <c r="GSI143" s="30"/>
      <c r="GSJ143" s="30"/>
      <c r="GSK143" s="30"/>
      <c r="GSL143" s="30"/>
      <c r="GSM143" s="30"/>
      <c r="GSN143" s="30"/>
      <c r="GSO143" s="30"/>
      <c r="GSP143" s="30"/>
      <c r="GSQ143" s="30"/>
      <c r="GSR143" s="30"/>
      <c r="GSS143" s="30"/>
      <c r="GST143" s="30"/>
      <c r="GSU143" s="30"/>
      <c r="GSV143" s="30"/>
      <c r="GSW143" s="30"/>
      <c r="GSX143" s="30"/>
      <c r="GSY143" s="30"/>
      <c r="GSZ143" s="30"/>
      <c r="GTA143" s="30"/>
      <c r="GTB143" s="30"/>
      <c r="GTC143" s="30"/>
      <c r="GTD143" s="30"/>
      <c r="GTE143" s="30"/>
      <c r="GTF143" s="30"/>
      <c r="GTG143" s="30"/>
      <c r="GTH143" s="30"/>
      <c r="GTI143" s="30"/>
      <c r="GTJ143" s="30"/>
      <c r="GTK143" s="30"/>
      <c r="GTL143" s="30"/>
      <c r="GTM143" s="30"/>
      <c r="GTN143" s="30"/>
      <c r="GTO143" s="30"/>
      <c r="GTP143" s="30"/>
      <c r="GTQ143" s="30"/>
      <c r="GTR143" s="30"/>
      <c r="GTS143" s="30"/>
      <c r="GTT143" s="30"/>
      <c r="GTU143" s="30"/>
      <c r="GTV143" s="30"/>
      <c r="GTW143" s="30"/>
      <c r="GTX143" s="30"/>
      <c r="GTY143" s="30"/>
      <c r="GTZ143" s="30"/>
      <c r="GUA143" s="30"/>
      <c r="GUB143" s="30"/>
      <c r="GUC143" s="30"/>
      <c r="GUD143" s="30"/>
      <c r="GUE143" s="30"/>
      <c r="GUF143" s="30"/>
      <c r="GUG143" s="30"/>
      <c r="GUH143" s="30"/>
      <c r="GUI143" s="30"/>
      <c r="GUJ143" s="30"/>
      <c r="GUK143" s="30"/>
      <c r="GUL143" s="30"/>
      <c r="GUM143" s="30"/>
      <c r="GUN143" s="30"/>
      <c r="GUO143" s="30"/>
      <c r="GUP143" s="30"/>
      <c r="GUQ143" s="30"/>
      <c r="GUR143" s="30"/>
      <c r="GUS143" s="30"/>
      <c r="GUT143" s="30"/>
      <c r="GUU143" s="30"/>
      <c r="GUV143" s="30"/>
      <c r="GUW143" s="30"/>
      <c r="GUX143" s="30"/>
      <c r="GUY143" s="30"/>
      <c r="GUZ143" s="30"/>
      <c r="GVA143" s="30"/>
      <c r="GVB143" s="30"/>
      <c r="GVC143" s="30"/>
      <c r="GVD143" s="30"/>
      <c r="GVE143" s="30"/>
      <c r="GVF143" s="30"/>
      <c r="GVG143" s="30"/>
      <c r="GVH143" s="30"/>
      <c r="GVI143" s="30"/>
      <c r="GVJ143" s="30"/>
      <c r="GVK143" s="30"/>
      <c r="GVL143" s="30"/>
      <c r="GVM143" s="30"/>
      <c r="GVN143" s="30"/>
      <c r="GVO143" s="30"/>
      <c r="GVP143" s="30"/>
      <c r="GVQ143" s="30"/>
      <c r="GVR143" s="30"/>
      <c r="GVS143" s="30"/>
      <c r="GVT143" s="30"/>
      <c r="GVU143" s="30"/>
      <c r="GVV143" s="30"/>
      <c r="GVW143" s="30"/>
      <c r="GVX143" s="30"/>
      <c r="GVY143" s="30"/>
      <c r="GVZ143" s="30"/>
      <c r="GWA143" s="30"/>
      <c r="GWB143" s="30"/>
      <c r="GWC143" s="30"/>
      <c r="GWD143" s="30"/>
      <c r="GWE143" s="30"/>
      <c r="GWF143" s="30"/>
      <c r="GWG143" s="30"/>
      <c r="GWH143" s="30"/>
      <c r="GWI143" s="30"/>
      <c r="GWJ143" s="30"/>
      <c r="GWK143" s="30"/>
      <c r="GWL143" s="30"/>
      <c r="GWM143" s="30"/>
      <c r="GWN143" s="30"/>
      <c r="GWO143" s="30"/>
      <c r="GWP143" s="30"/>
      <c r="GWQ143" s="30"/>
      <c r="GWR143" s="30"/>
      <c r="GWS143" s="30"/>
      <c r="GWT143" s="30"/>
      <c r="GWU143" s="30"/>
      <c r="GWV143" s="30"/>
      <c r="GWW143" s="30"/>
      <c r="GWX143" s="30"/>
      <c r="GWY143" s="30"/>
      <c r="GWZ143" s="30"/>
      <c r="GXA143" s="30"/>
      <c r="GXB143" s="30"/>
      <c r="GXC143" s="30"/>
      <c r="GXD143" s="30"/>
      <c r="GXE143" s="30"/>
      <c r="GXF143" s="30"/>
      <c r="GXG143" s="30"/>
      <c r="GXH143" s="30"/>
      <c r="GXI143" s="30"/>
      <c r="GXJ143" s="30"/>
      <c r="GXK143" s="30"/>
      <c r="GXL143" s="30"/>
      <c r="GXM143" s="30"/>
      <c r="GXN143" s="30"/>
      <c r="GXO143" s="30"/>
      <c r="GXP143" s="30"/>
      <c r="GXQ143" s="30"/>
      <c r="GXR143" s="30"/>
      <c r="GXS143" s="30"/>
      <c r="GXT143" s="30"/>
      <c r="GXU143" s="30"/>
      <c r="GXV143" s="30"/>
      <c r="GXW143" s="30"/>
      <c r="GXX143" s="30"/>
      <c r="GXY143" s="30"/>
      <c r="GXZ143" s="30"/>
      <c r="GYA143" s="30"/>
      <c r="GYB143" s="30"/>
      <c r="GYC143" s="30"/>
      <c r="GYD143" s="30"/>
      <c r="GYE143" s="30"/>
      <c r="GYF143" s="30"/>
      <c r="GYG143" s="30"/>
      <c r="GYH143" s="30"/>
      <c r="GYI143" s="30"/>
      <c r="GYJ143" s="30"/>
      <c r="GYK143" s="30"/>
      <c r="GYL143" s="30"/>
      <c r="GYM143" s="30"/>
      <c r="GYN143" s="30"/>
      <c r="GYO143" s="30"/>
      <c r="GYP143" s="30"/>
      <c r="GYQ143" s="30"/>
      <c r="GYR143" s="30"/>
      <c r="GYS143" s="30"/>
      <c r="GYT143" s="30"/>
      <c r="GYU143" s="30"/>
      <c r="GYV143" s="30"/>
      <c r="GYW143" s="30"/>
      <c r="GYX143" s="30"/>
      <c r="GYY143" s="30"/>
      <c r="GYZ143" s="30"/>
      <c r="GZA143" s="30"/>
      <c r="GZB143" s="30"/>
      <c r="GZC143" s="30"/>
      <c r="GZD143" s="30"/>
      <c r="GZE143" s="30"/>
      <c r="GZF143" s="30"/>
      <c r="GZG143" s="30"/>
      <c r="GZH143" s="30"/>
      <c r="GZI143" s="30"/>
      <c r="GZJ143" s="30"/>
      <c r="GZK143" s="30"/>
      <c r="GZL143" s="30"/>
      <c r="GZM143" s="30"/>
      <c r="GZN143" s="30"/>
      <c r="GZO143" s="30"/>
      <c r="GZP143" s="30"/>
      <c r="GZQ143" s="30"/>
      <c r="GZR143" s="30"/>
      <c r="GZS143" s="30"/>
      <c r="GZT143" s="30"/>
      <c r="GZU143" s="30"/>
      <c r="GZV143" s="30"/>
      <c r="GZW143" s="30"/>
      <c r="GZX143" s="30"/>
      <c r="GZY143" s="30"/>
      <c r="GZZ143" s="30"/>
      <c r="HAA143" s="30"/>
      <c r="HAB143" s="30"/>
      <c r="HAC143" s="30"/>
      <c r="HAD143" s="30"/>
      <c r="HAE143" s="30"/>
      <c r="HAF143" s="30"/>
      <c r="HAG143" s="30"/>
      <c r="HAH143" s="30"/>
      <c r="HAI143" s="30"/>
      <c r="HAJ143" s="30"/>
      <c r="HAK143" s="30"/>
      <c r="HAL143" s="30"/>
      <c r="HAM143" s="30"/>
      <c r="HAN143" s="30"/>
      <c r="HAO143" s="30"/>
      <c r="HAP143" s="30"/>
      <c r="HAQ143" s="30"/>
      <c r="HAR143" s="30"/>
      <c r="HAS143" s="30"/>
      <c r="HAT143" s="30"/>
      <c r="HAU143" s="30"/>
      <c r="HAV143" s="30"/>
      <c r="HAW143" s="30"/>
      <c r="HAX143" s="30"/>
      <c r="HAY143" s="30"/>
      <c r="HAZ143" s="30"/>
      <c r="HBA143" s="30"/>
      <c r="HBB143" s="30"/>
      <c r="HBC143" s="30"/>
      <c r="HBD143" s="30"/>
      <c r="HBE143" s="30"/>
      <c r="HBF143" s="30"/>
      <c r="HBG143" s="30"/>
      <c r="HBH143" s="30"/>
      <c r="HBI143" s="30"/>
      <c r="HBJ143" s="30"/>
      <c r="HBK143" s="30"/>
      <c r="HBL143" s="30"/>
      <c r="HBM143" s="30"/>
      <c r="HBN143" s="30"/>
      <c r="HBO143" s="30"/>
      <c r="HBP143" s="30"/>
      <c r="HBQ143" s="30"/>
      <c r="HBR143" s="30"/>
      <c r="HBS143" s="30"/>
      <c r="HBT143" s="30"/>
      <c r="HBU143" s="30"/>
      <c r="HBV143" s="30"/>
      <c r="HBW143" s="30"/>
      <c r="HBX143" s="30"/>
      <c r="HBY143" s="30"/>
      <c r="HBZ143" s="30"/>
      <c r="HCA143" s="30"/>
      <c r="HCB143" s="30"/>
      <c r="HCC143" s="30"/>
      <c r="HCD143" s="30"/>
      <c r="HCE143" s="30"/>
      <c r="HCF143" s="30"/>
      <c r="HCG143" s="30"/>
      <c r="HCH143" s="30"/>
      <c r="HCI143" s="30"/>
      <c r="HCJ143" s="30"/>
      <c r="HCK143" s="30"/>
      <c r="HCL143" s="30"/>
      <c r="HCM143" s="30"/>
      <c r="HCN143" s="30"/>
      <c r="HCO143" s="30"/>
      <c r="HCP143" s="30"/>
      <c r="HCQ143" s="30"/>
      <c r="HCR143" s="30"/>
      <c r="HCS143" s="30"/>
      <c r="HCT143" s="30"/>
      <c r="HCU143" s="30"/>
      <c r="HCV143" s="30"/>
      <c r="HCW143" s="30"/>
      <c r="HCX143" s="30"/>
      <c r="HCY143" s="30"/>
      <c r="HCZ143" s="30"/>
      <c r="HDA143" s="30"/>
      <c r="HDB143" s="30"/>
      <c r="HDC143" s="30"/>
      <c r="HDD143" s="30"/>
      <c r="HDE143" s="30"/>
      <c r="HDF143" s="30"/>
      <c r="HDG143" s="30"/>
      <c r="HDH143" s="30"/>
      <c r="HDI143" s="30"/>
      <c r="HDJ143" s="30"/>
      <c r="HDK143" s="30"/>
      <c r="HDL143" s="30"/>
      <c r="HDM143" s="30"/>
      <c r="HDN143" s="30"/>
      <c r="HDO143" s="30"/>
      <c r="HDP143" s="30"/>
      <c r="HDQ143" s="30"/>
      <c r="HDR143" s="30"/>
      <c r="HDS143" s="30"/>
      <c r="HDT143" s="30"/>
      <c r="HDU143" s="30"/>
      <c r="HDV143" s="30"/>
      <c r="HDW143" s="30"/>
      <c r="HDX143" s="30"/>
      <c r="HDY143" s="30"/>
      <c r="HDZ143" s="30"/>
      <c r="HEA143" s="30"/>
      <c r="HEB143" s="30"/>
      <c r="HEC143" s="30"/>
      <c r="HED143" s="30"/>
      <c r="HEE143" s="30"/>
      <c r="HEF143" s="30"/>
      <c r="HEG143" s="30"/>
      <c r="HEH143" s="30"/>
      <c r="HEI143" s="30"/>
      <c r="HEJ143" s="30"/>
      <c r="HEK143" s="30"/>
      <c r="HEL143" s="30"/>
      <c r="HEM143" s="30"/>
      <c r="HEN143" s="30"/>
      <c r="HEO143" s="30"/>
      <c r="HEP143" s="30"/>
      <c r="HEQ143" s="30"/>
      <c r="HER143" s="30"/>
      <c r="HES143" s="30"/>
      <c r="HET143" s="30"/>
      <c r="HEU143" s="30"/>
      <c r="HEV143" s="30"/>
      <c r="HEW143" s="30"/>
      <c r="HEX143" s="30"/>
      <c r="HEY143" s="30"/>
      <c r="HEZ143" s="30"/>
      <c r="HFA143" s="30"/>
      <c r="HFB143" s="30"/>
      <c r="HFC143" s="30"/>
      <c r="HFD143" s="30"/>
      <c r="HFE143" s="30"/>
      <c r="HFF143" s="30"/>
      <c r="HFG143" s="30"/>
      <c r="HFH143" s="30"/>
      <c r="HFI143" s="30"/>
      <c r="HFJ143" s="30"/>
      <c r="HFK143" s="30"/>
      <c r="HFL143" s="30"/>
      <c r="HFM143" s="30"/>
      <c r="HFN143" s="30"/>
      <c r="HFO143" s="30"/>
      <c r="HFP143" s="30"/>
      <c r="HFQ143" s="30"/>
      <c r="HFR143" s="30"/>
      <c r="HFS143" s="30"/>
      <c r="HFT143" s="30"/>
      <c r="HFU143" s="30"/>
      <c r="HFV143" s="30"/>
      <c r="HFW143" s="30"/>
      <c r="HFX143" s="30"/>
      <c r="HFY143" s="30"/>
      <c r="HFZ143" s="30"/>
      <c r="HGA143" s="30"/>
      <c r="HGB143" s="30"/>
      <c r="HGC143" s="30"/>
      <c r="HGD143" s="30"/>
      <c r="HGE143" s="30"/>
      <c r="HGF143" s="30"/>
      <c r="HGG143" s="30"/>
      <c r="HGH143" s="30"/>
      <c r="HGI143" s="30"/>
      <c r="HGJ143" s="30"/>
      <c r="HGK143" s="30"/>
      <c r="HGL143" s="30"/>
      <c r="HGM143" s="30"/>
      <c r="HGN143" s="30"/>
      <c r="HGO143" s="30"/>
      <c r="HGP143" s="30"/>
      <c r="HGQ143" s="30"/>
      <c r="HGR143" s="30"/>
      <c r="HGS143" s="30"/>
      <c r="HGT143" s="30"/>
      <c r="HGU143" s="30"/>
      <c r="HGV143" s="30"/>
      <c r="HGW143" s="30"/>
      <c r="HGX143" s="30"/>
      <c r="HGY143" s="30"/>
      <c r="HGZ143" s="30"/>
      <c r="HHA143" s="30"/>
      <c r="HHB143" s="30"/>
      <c r="HHC143" s="30"/>
      <c r="HHD143" s="30"/>
      <c r="HHE143" s="30"/>
      <c r="HHF143" s="30"/>
      <c r="HHG143" s="30"/>
      <c r="HHH143" s="30"/>
      <c r="HHI143" s="30"/>
      <c r="HHJ143" s="30"/>
      <c r="HHK143" s="30"/>
      <c r="HHL143" s="30"/>
      <c r="HHM143" s="30"/>
      <c r="HHN143" s="30"/>
      <c r="HHO143" s="30"/>
      <c r="HHP143" s="30"/>
      <c r="HHQ143" s="30"/>
      <c r="HHR143" s="30"/>
      <c r="HHS143" s="30"/>
      <c r="HHT143" s="30"/>
      <c r="HHU143" s="30"/>
      <c r="HHV143" s="30"/>
      <c r="HHW143" s="30"/>
      <c r="HHX143" s="30"/>
      <c r="HHY143" s="30"/>
      <c r="HHZ143" s="30"/>
      <c r="HIA143" s="30"/>
      <c r="HIB143" s="30"/>
      <c r="HIC143" s="30"/>
      <c r="HID143" s="30"/>
      <c r="HIE143" s="30"/>
      <c r="HIF143" s="30"/>
      <c r="HIG143" s="30"/>
      <c r="HIH143" s="30"/>
      <c r="HII143" s="30"/>
      <c r="HIJ143" s="30"/>
      <c r="HIK143" s="30"/>
      <c r="HIL143" s="30"/>
      <c r="HIM143" s="30"/>
      <c r="HIN143" s="30"/>
      <c r="HIO143" s="30"/>
      <c r="HIP143" s="30"/>
      <c r="HIQ143" s="30"/>
      <c r="HIR143" s="30"/>
      <c r="HIS143" s="30"/>
      <c r="HIT143" s="30"/>
      <c r="HIU143" s="30"/>
      <c r="HIV143" s="30"/>
      <c r="HIW143" s="30"/>
      <c r="HIX143" s="30"/>
      <c r="HIY143" s="30"/>
      <c r="HIZ143" s="30"/>
      <c r="HJA143" s="30"/>
      <c r="HJB143" s="30"/>
      <c r="HJC143" s="30"/>
      <c r="HJD143" s="30"/>
      <c r="HJE143" s="30"/>
      <c r="HJF143" s="30"/>
      <c r="HJG143" s="30"/>
      <c r="HJH143" s="30"/>
      <c r="HJI143" s="30"/>
      <c r="HJJ143" s="30"/>
      <c r="HJK143" s="30"/>
      <c r="HJL143" s="30"/>
      <c r="HJM143" s="30"/>
      <c r="HJN143" s="30"/>
      <c r="HJO143" s="30"/>
      <c r="HJP143" s="30"/>
      <c r="HJQ143" s="30"/>
      <c r="HJR143" s="30"/>
      <c r="HJS143" s="30"/>
      <c r="HJT143" s="30"/>
      <c r="HJU143" s="30"/>
      <c r="HJV143" s="30"/>
      <c r="HJW143" s="30"/>
      <c r="HJX143" s="30"/>
      <c r="HJY143" s="30"/>
      <c r="HJZ143" s="30"/>
      <c r="HKA143" s="30"/>
      <c r="HKB143" s="30"/>
      <c r="HKC143" s="30"/>
      <c r="HKD143" s="30"/>
      <c r="HKE143" s="30"/>
      <c r="HKF143" s="30"/>
      <c r="HKG143" s="30"/>
      <c r="HKH143" s="30"/>
      <c r="HKI143" s="30"/>
      <c r="HKJ143" s="30"/>
      <c r="HKK143" s="30"/>
      <c r="HKL143" s="30"/>
      <c r="HKM143" s="30"/>
      <c r="HKN143" s="30"/>
      <c r="HKO143" s="30"/>
      <c r="HKP143" s="30"/>
      <c r="HKQ143" s="30"/>
      <c r="HKR143" s="30"/>
      <c r="HKS143" s="30"/>
      <c r="HKT143" s="30"/>
      <c r="HKU143" s="30"/>
      <c r="HKV143" s="30"/>
      <c r="HKW143" s="30"/>
      <c r="HKX143" s="30"/>
      <c r="HKY143" s="30"/>
      <c r="HKZ143" s="30"/>
      <c r="HLA143" s="30"/>
      <c r="HLB143" s="30"/>
      <c r="HLC143" s="30"/>
      <c r="HLD143" s="30"/>
      <c r="HLE143" s="30"/>
      <c r="HLF143" s="30"/>
      <c r="HLG143" s="30"/>
      <c r="HLH143" s="30"/>
      <c r="HLI143" s="30"/>
      <c r="HLJ143" s="30"/>
      <c r="HLK143" s="30"/>
      <c r="HLL143" s="30"/>
      <c r="HLM143" s="30"/>
      <c r="HLN143" s="30"/>
      <c r="HLO143" s="30"/>
      <c r="HLP143" s="30"/>
      <c r="HLQ143" s="30"/>
      <c r="HLR143" s="30"/>
      <c r="HLS143" s="30"/>
      <c r="HLT143" s="30"/>
      <c r="HLU143" s="30"/>
      <c r="HLV143" s="30"/>
      <c r="HLW143" s="30"/>
      <c r="HLX143" s="30"/>
      <c r="HLY143" s="30"/>
      <c r="HLZ143" s="30"/>
      <c r="HMA143" s="30"/>
      <c r="HMB143" s="30"/>
      <c r="HMC143" s="30"/>
      <c r="HMD143" s="30"/>
      <c r="HME143" s="30"/>
      <c r="HMF143" s="30"/>
      <c r="HMG143" s="30"/>
      <c r="HMH143" s="30"/>
      <c r="HMI143" s="30"/>
      <c r="HMJ143" s="30"/>
      <c r="HMK143" s="30"/>
      <c r="HML143" s="30"/>
      <c r="HMM143" s="30"/>
      <c r="HMN143" s="30"/>
      <c r="HMO143" s="30"/>
      <c r="HMP143" s="30"/>
      <c r="HMQ143" s="30"/>
      <c r="HMR143" s="30"/>
      <c r="HMS143" s="30"/>
      <c r="HMT143" s="30"/>
      <c r="HMU143" s="30"/>
      <c r="HMV143" s="30"/>
      <c r="HMW143" s="30"/>
      <c r="HMX143" s="30"/>
      <c r="HMY143" s="30"/>
      <c r="HMZ143" s="30"/>
      <c r="HNA143" s="30"/>
      <c r="HNB143" s="30"/>
      <c r="HNC143" s="30"/>
      <c r="HND143" s="30"/>
      <c r="HNE143" s="30"/>
      <c r="HNF143" s="30"/>
      <c r="HNG143" s="30"/>
      <c r="HNH143" s="30"/>
      <c r="HNI143" s="30"/>
      <c r="HNJ143" s="30"/>
      <c r="HNK143" s="30"/>
      <c r="HNL143" s="30"/>
      <c r="HNM143" s="30"/>
      <c r="HNN143" s="30"/>
      <c r="HNO143" s="30"/>
      <c r="HNP143" s="30"/>
      <c r="HNQ143" s="30"/>
      <c r="HNR143" s="30"/>
      <c r="HNS143" s="30"/>
      <c r="HNT143" s="30"/>
      <c r="HNU143" s="30"/>
      <c r="HNV143" s="30"/>
      <c r="HNW143" s="30"/>
      <c r="HNX143" s="30"/>
      <c r="HNY143" s="30"/>
      <c r="HNZ143" s="30"/>
      <c r="HOA143" s="30"/>
      <c r="HOB143" s="30"/>
      <c r="HOC143" s="30"/>
      <c r="HOD143" s="30"/>
      <c r="HOE143" s="30"/>
      <c r="HOF143" s="30"/>
      <c r="HOG143" s="30"/>
      <c r="HOH143" s="30"/>
      <c r="HOI143" s="30"/>
      <c r="HOJ143" s="30"/>
      <c r="HOK143" s="30"/>
      <c r="HOL143" s="30"/>
      <c r="HOM143" s="30"/>
      <c r="HON143" s="30"/>
      <c r="HOO143" s="30"/>
      <c r="HOP143" s="30"/>
      <c r="HOQ143" s="30"/>
      <c r="HOR143" s="30"/>
      <c r="HOS143" s="30"/>
      <c r="HOT143" s="30"/>
      <c r="HOU143" s="30"/>
      <c r="HOV143" s="30"/>
      <c r="HOW143" s="30"/>
      <c r="HOX143" s="30"/>
      <c r="HOY143" s="30"/>
      <c r="HOZ143" s="30"/>
      <c r="HPA143" s="30"/>
      <c r="HPB143" s="30"/>
      <c r="HPC143" s="30"/>
      <c r="HPD143" s="30"/>
      <c r="HPE143" s="30"/>
      <c r="HPF143" s="30"/>
      <c r="HPG143" s="30"/>
      <c r="HPH143" s="30"/>
      <c r="HPI143" s="30"/>
      <c r="HPJ143" s="30"/>
      <c r="HPK143" s="30"/>
      <c r="HPL143" s="30"/>
      <c r="HPM143" s="30"/>
      <c r="HPN143" s="30"/>
      <c r="HPO143" s="30"/>
      <c r="HPP143" s="30"/>
      <c r="HPQ143" s="30"/>
      <c r="HPR143" s="30"/>
      <c r="HPS143" s="30"/>
      <c r="HPT143" s="30"/>
      <c r="HPU143" s="30"/>
      <c r="HPV143" s="30"/>
      <c r="HPW143" s="30"/>
      <c r="HPX143" s="30"/>
      <c r="HPY143" s="30"/>
      <c r="HPZ143" s="30"/>
      <c r="HQA143" s="30"/>
      <c r="HQB143" s="30"/>
      <c r="HQC143" s="30"/>
      <c r="HQD143" s="30"/>
      <c r="HQE143" s="30"/>
      <c r="HQF143" s="30"/>
      <c r="HQG143" s="30"/>
      <c r="HQH143" s="30"/>
      <c r="HQI143" s="30"/>
      <c r="HQJ143" s="30"/>
      <c r="HQK143" s="30"/>
      <c r="HQL143" s="30"/>
      <c r="HQM143" s="30"/>
      <c r="HQN143" s="30"/>
      <c r="HQO143" s="30"/>
      <c r="HQP143" s="30"/>
      <c r="HQQ143" s="30"/>
      <c r="HQR143" s="30"/>
      <c r="HQS143" s="30"/>
      <c r="HQT143" s="30"/>
      <c r="HQU143" s="30"/>
      <c r="HQV143" s="30"/>
      <c r="HQW143" s="30"/>
      <c r="HQX143" s="30"/>
      <c r="HQY143" s="30"/>
      <c r="HQZ143" s="30"/>
      <c r="HRA143" s="30"/>
      <c r="HRB143" s="30"/>
      <c r="HRC143" s="30"/>
      <c r="HRD143" s="30"/>
      <c r="HRE143" s="30"/>
      <c r="HRF143" s="30"/>
      <c r="HRG143" s="30"/>
      <c r="HRH143" s="30"/>
      <c r="HRI143" s="30"/>
      <c r="HRJ143" s="30"/>
      <c r="HRK143" s="30"/>
      <c r="HRL143" s="30"/>
      <c r="HRM143" s="30"/>
      <c r="HRN143" s="30"/>
      <c r="HRO143" s="30"/>
      <c r="HRP143" s="30"/>
      <c r="HRQ143" s="30"/>
      <c r="HRR143" s="30"/>
      <c r="HRS143" s="30"/>
      <c r="HRT143" s="30"/>
      <c r="HRU143" s="30"/>
      <c r="HRV143" s="30"/>
      <c r="HRW143" s="30"/>
      <c r="HRX143" s="30"/>
      <c r="HRY143" s="30"/>
      <c r="HRZ143" s="30"/>
      <c r="HSA143" s="30"/>
      <c r="HSB143" s="30"/>
      <c r="HSC143" s="30"/>
      <c r="HSD143" s="30"/>
      <c r="HSE143" s="30"/>
      <c r="HSF143" s="30"/>
      <c r="HSG143" s="30"/>
      <c r="HSH143" s="30"/>
      <c r="HSI143" s="30"/>
      <c r="HSJ143" s="30"/>
      <c r="HSK143" s="30"/>
      <c r="HSL143" s="30"/>
      <c r="HSM143" s="30"/>
      <c r="HSN143" s="30"/>
      <c r="HSO143" s="30"/>
      <c r="HSP143" s="30"/>
      <c r="HSQ143" s="30"/>
      <c r="HSR143" s="30"/>
      <c r="HSS143" s="30"/>
      <c r="HST143" s="30"/>
      <c r="HSU143" s="30"/>
      <c r="HSV143" s="30"/>
      <c r="HSW143" s="30"/>
      <c r="HSX143" s="30"/>
      <c r="HSY143" s="30"/>
      <c r="HSZ143" s="30"/>
      <c r="HTA143" s="30"/>
      <c r="HTB143" s="30"/>
      <c r="HTC143" s="30"/>
      <c r="HTD143" s="30"/>
      <c r="HTE143" s="30"/>
      <c r="HTF143" s="30"/>
      <c r="HTG143" s="30"/>
      <c r="HTH143" s="30"/>
      <c r="HTI143" s="30"/>
      <c r="HTJ143" s="30"/>
      <c r="HTK143" s="30"/>
      <c r="HTL143" s="30"/>
      <c r="HTM143" s="30"/>
      <c r="HTN143" s="30"/>
      <c r="HTO143" s="30"/>
      <c r="HTP143" s="30"/>
      <c r="HTQ143" s="30"/>
      <c r="HTR143" s="30"/>
      <c r="HTS143" s="30"/>
      <c r="HTT143" s="30"/>
      <c r="HTU143" s="30"/>
      <c r="HTV143" s="30"/>
      <c r="HTW143" s="30"/>
      <c r="HTX143" s="30"/>
      <c r="HTY143" s="30"/>
      <c r="HTZ143" s="30"/>
      <c r="HUA143" s="30"/>
      <c r="HUB143" s="30"/>
      <c r="HUC143" s="30"/>
      <c r="HUD143" s="30"/>
      <c r="HUE143" s="30"/>
      <c r="HUF143" s="30"/>
      <c r="HUG143" s="30"/>
      <c r="HUH143" s="30"/>
      <c r="HUI143" s="30"/>
      <c r="HUJ143" s="30"/>
      <c r="HUK143" s="30"/>
      <c r="HUL143" s="30"/>
      <c r="HUM143" s="30"/>
      <c r="HUN143" s="30"/>
      <c r="HUO143" s="30"/>
      <c r="HUP143" s="30"/>
      <c r="HUQ143" s="30"/>
      <c r="HUR143" s="30"/>
      <c r="HUS143" s="30"/>
      <c r="HUT143" s="30"/>
      <c r="HUU143" s="30"/>
      <c r="HUV143" s="30"/>
      <c r="HUW143" s="30"/>
      <c r="HUX143" s="30"/>
      <c r="HUY143" s="30"/>
      <c r="HUZ143" s="30"/>
      <c r="HVA143" s="30"/>
      <c r="HVB143" s="30"/>
      <c r="HVC143" s="30"/>
      <c r="HVD143" s="30"/>
      <c r="HVE143" s="30"/>
      <c r="HVF143" s="30"/>
      <c r="HVG143" s="30"/>
      <c r="HVH143" s="30"/>
      <c r="HVI143" s="30"/>
      <c r="HVJ143" s="30"/>
      <c r="HVK143" s="30"/>
      <c r="HVL143" s="30"/>
      <c r="HVM143" s="30"/>
      <c r="HVN143" s="30"/>
      <c r="HVO143" s="30"/>
      <c r="HVP143" s="30"/>
      <c r="HVQ143" s="30"/>
      <c r="HVR143" s="30"/>
      <c r="HVS143" s="30"/>
      <c r="HVT143" s="30"/>
      <c r="HVU143" s="30"/>
      <c r="HVV143" s="30"/>
      <c r="HVW143" s="30"/>
      <c r="HVX143" s="30"/>
      <c r="HVY143" s="30"/>
      <c r="HVZ143" s="30"/>
      <c r="HWA143" s="30"/>
      <c r="HWB143" s="30"/>
      <c r="HWC143" s="30"/>
      <c r="HWD143" s="30"/>
      <c r="HWE143" s="30"/>
      <c r="HWF143" s="30"/>
      <c r="HWG143" s="30"/>
      <c r="HWH143" s="30"/>
      <c r="HWI143" s="30"/>
      <c r="HWJ143" s="30"/>
      <c r="HWK143" s="30"/>
      <c r="HWL143" s="30"/>
      <c r="HWM143" s="30"/>
      <c r="HWN143" s="30"/>
      <c r="HWO143" s="30"/>
      <c r="HWP143" s="30"/>
      <c r="HWQ143" s="30"/>
      <c r="HWR143" s="30"/>
      <c r="HWS143" s="30"/>
      <c r="HWT143" s="30"/>
      <c r="HWU143" s="30"/>
      <c r="HWV143" s="30"/>
      <c r="HWW143" s="30"/>
      <c r="HWX143" s="30"/>
      <c r="HWY143" s="30"/>
      <c r="HWZ143" s="30"/>
      <c r="HXA143" s="30"/>
      <c r="HXB143" s="30"/>
      <c r="HXC143" s="30"/>
      <c r="HXD143" s="30"/>
      <c r="HXE143" s="30"/>
      <c r="HXF143" s="30"/>
      <c r="HXG143" s="30"/>
      <c r="HXH143" s="30"/>
      <c r="HXI143" s="30"/>
      <c r="HXJ143" s="30"/>
      <c r="HXK143" s="30"/>
      <c r="HXL143" s="30"/>
      <c r="HXM143" s="30"/>
      <c r="HXN143" s="30"/>
      <c r="HXO143" s="30"/>
      <c r="HXP143" s="30"/>
      <c r="HXQ143" s="30"/>
      <c r="HXR143" s="30"/>
      <c r="HXS143" s="30"/>
      <c r="HXT143" s="30"/>
      <c r="HXU143" s="30"/>
      <c r="HXV143" s="30"/>
      <c r="HXW143" s="30"/>
      <c r="HXX143" s="30"/>
      <c r="HXY143" s="30"/>
      <c r="HXZ143" s="30"/>
      <c r="HYA143" s="30"/>
      <c r="HYB143" s="30"/>
      <c r="HYC143" s="30"/>
      <c r="HYD143" s="30"/>
      <c r="HYE143" s="30"/>
      <c r="HYF143" s="30"/>
      <c r="HYG143" s="30"/>
      <c r="HYH143" s="30"/>
      <c r="HYI143" s="30"/>
      <c r="HYJ143" s="30"/>
      <c r="HYK143" s="30"/>
      <c r="HYL143" s="30"/>
      <c r="HYM143" s="30"/>
      <c r="HYN143" s="30"/>
      <c r="HYO143" s="30"/>
      <c r="HYP143" s="30"/>
      <c r="HYQ143" s="30"/>
      <c r="HYR143" s="30"/>
      <c r="HYS143" s="30"/>
      <c r="HYT143" s="30"/>
      <c r="HYU143" s="30"/>
      <c r="HYV143" s="30"/>
      <c r="HYW143" s="30"/>
      <c r="HYX143" s="30"/>
      <c r="HYY143" s="30"/>
      <c r="HYZ143" s="30"/>
      <c r="HZA143" s="30"/>
      <c r="HZB143" s="30"/>
      <c r="HZC143" s="30"/>
      <c r="HZD143" s="30"/>
      <c r="HZE143" s="30"/>
      <c r="HZF143" s="30"/>
      <c r="HZG143" s="30"/>
      <c r="HZH143" s="30"/>
      <c r="HZI143" s="30"/>
      <c r="HZJ143" s="30"/>
      <c r="HZK143" s="30"/>
      <c r="HZL143" s="30"/>
      <c r="HZM143" s="30"/>
      <c r="HZN143" s="30"/>
      <c r="HZO143" s="30"/>
      <c r="HZP143" s="30"/>
      <c r="HZQ143" s="30"/>
      <c r="HZR143" s="30"/>
      <c r="HZS143" s="30"/>
      <c r="HZT143" s="30"/>
      <c r="HZU143" s="30"/>
      <c r="HZV143" s="30"/>
      <c r="HZW143" s="30"/>
      <c r="HZX143" s="30"/>
      <c r="HZY143" s="30"/>
      <c r="HZZ143" s="30"/>
      <c r="IAA143" s="30"/>
      <c r="IAB143" s="30"/>
      <c r="IAC143" s="30"/>
      <c r="IAD143" s="30"/>
      <c r="IAE143" s="30"/>
      <c r="IAF143" s="30"/>
      <c r="IAG143" s="30"/>
      <c r="IAH143" s="30"/>
      <c r="IAI143" s="30"/>
      <c r="IAJ143" s="30"/>
      <c r="IAK143" s="30"/>
      <c r="IAL143" s="30"/>
      <c r="IAM143" s="30"/>
      <c r="IAN143" s="30"/>
      <c r="IAO143" s="30"/>
      <c r="IAP143" s="30"/>
      <c r="IAQ143" s="30"/>
      <c r="IAR143" s="30"/>
      <c r="IAS143" s="30"/>
      <c r="IAT143" s="30"/>
      <c r="IAU143" s="30"/>
      <c r="IAV143" s="30"/>
      <c r="IAW143" s="30"/>
      <c r="IAX143" s="30"/>
      <c r="IAY143" s="30"/>
      <c r="IAZ143" s="30"/>
      <c r="IBA143" s="30"/>
      <c r="IBB143" s="30"/>
      <c r="IBC143" s="30"/>
      <c r="IBD143" s="30"/>
      <c r="IBE143" s="30"/>
      <c r="IBF143" s="30"/>
      <c r="IBG143" s="30"/>
      <c r="IBH143" s="30"/>
      <c r="IBI143" s="30"/>
      <c r="IBJ143" s="30"/>
      <c r="IBK143" s="30"/>
      <c r="IBL143" s="30"/>
      <c r="IBM143" s="30"/>
      <c r="IBN143" s="30"/>
      <c r="IBO143" s="30"/>
      <c r="IBP143" s="30"/>
      <c r="IBQ143" s="30"/>
      <c r="IBR143" s="30"/>
      <c r="IBS143" s="30"/>
      <c r="IBT143" s="30"/>
      <c r="IBU143" s="30"/>
      <c r="IBV143" s="30"/>
      <c r="IBW143" s="30"/>
      <c r="IBX143" s="30"/>
      <c r="IBY143" s="30"/>
      <c r="IBZ143" s="30"/>
      <c r="ICA143" s="30"/>
      <c r="ICB143" s="30"/>
      <c r="ICC143" s="30"/>
      <c r="ICD143" s="30"/>
      <c r="ICE143" s="30"/>
      <c r="ICF143" s="30"/>
      <c r="ICG143" s="30"/>
      <c r="ICH143" s="30"/>
      <c r="ICI143" s="30"/>
      <c r="ICJ143" s="30"/>
      <c r="ICK143" s="30"/>
      <c r="ICL143" s="30"/>
      <c r="ICM143" s="30"/>
      <c r="ICN143" s="30"/>
      <c r="ICO143" s="30"/>
      <c r="ICP143" s="30"/>
      <c r="ICQ143" s="30"/>
      <c r="ICR143" s="30"/>
      <c r="ICS143" s="30"/>
      <c r="ICT143" s="30"/>
      <c r="ICU143" s="30"/>
      <c r="ICV143" s="30"/>
      <c r="ICW143" s="30"/>
      <c r="ICX143" s="30"/>
      <c r="ICY143" s="30"/>
      <c r="ICZ143" s="30"/>
      <c r="IDA143" s="30"/>
      <c r="IDB143" s="30"/>
      <c r="IDC143" s="30"/>
      <c r="IDD143" s="30"/>
      <c r="IDE143" s="30"/>
      <c r="IDF143" s="30"/>
      <c r="IDG143" s="30"/>
      <c r="IDH143" s="30"/>
      <c r="IDI143" s="30"/>
      <c r="IDJ143" s="30"/>
      <c r="IDK143" s="30"/>
      <c r="IDL143" s="30"/>
      <c r="IDM143" s="30"/>
      <c r="IDN143" s="30"/>
      <c r="IDO143" s="30"/>
      <c r="IDP143" s="30"/>
      <c r="IDQ143" s="30"/>
      <c r="IDR143" s="30"/>
      <c r="IDS143" s="30"/>
      <c r="IDT143" s="30"/>
      <c r="IDU143" s="30"/>
      <c r="IDV143" s="30"/>
      <c r="IDW143" s="30"/>
      <c r="IDX143" s="30"/>
      <c r="IDY143" s="30"/>
      <c r="IDZ143" s="30"/>
      <c r="IEA143" s="30"/>
      <c r="IEB143" s="30"/>
      <c r="IEC143" s="30"/>
      <c r="IED143" s="30"/>
      <c r="IEE143" s="30"/>
      <c r="IEF143" s="30"/>
      <c r="IEG143" s="30"/>
      <c r="IEH143" s="30"/>
      <c r="IEI143" s="30"/>
      <c r="IEJ143" s="30"/>
      <c r="IEK143" s="30"/>
      <c r="IEL143" s="30"/>
      <c r="IEM143" s="30"/>
      <c r="IEN143" s="30"/>
      <c r="IEO143" s="30"/>
      <c r="IEP143" s="30"/>
      <c r="IEQ143" s="30"/>
      <c r="IER143" s="30"/>
      <c r="IES143" s="30"/>
      <c r="IET143" s="30"/>
      <c r="IEU143" s="30"/>
      <c r="IEV143" s="30"/>
      <c r="IEW143" s="30"/>
      <c r="IEX143" s="30"/>
      <c r="IEY143" s="30"/>
      <c r="IEZ143" s="30"/>
      <c r="IFA143" s="30"/>
      <c r="IFB143" s="30"/>
      <c r="IFC143" s="30"/>
      <c r="IFD143" s="30"/>
      <c r="IFE143" s="30"/>
      <c r="IFF143" s="30"/>
      <c r="IFG143" s="30"/>
      <c r="IFH143" s="30"/>
      <c r="IFI143" s="30"/>
      <c r="IFJ143" s="30"/>
      <c r="IFK143" s="30"/>
      <c r="IFL143" s="30"/>
      <c r="IFM143" s="30"/>
      <c r="IFN143" s="30"/>
      <c r="IFO143" s="30"/>
      <c r="IFP143" s="30"/>
      <c r="IFQ143" s="30"/>
      <c r="IFR143" s="30"/>
      <c r="IFS143" s="30"/>
      <c r="IFT143" s="30"/>
      <c r="IFU143" s="30"/>
      <c r="IFV143" s="30"/>
      <c r="IFW143" s="30"/>
      <c r="IFX143" s="30"/>
      <c r="IFY143" s="30"/>
      <c r="IFZ143" s="30"/>
      <c r="IGA143" s="30"/>
      <c r="IGB143" s="30"/>
      <c r="IGC143" s="30"/>
      <c r="IGD143" s="30"/>
      <c r="IGE143" s="30"/>
      <c r="IGF143" s="30"/>
      <c r="IGG143" s="30"/>
      <c r="IGH143" s="30"/>
      <c r="IGI143" s="30"/>
      <c r="IGJ143" s="30"/>
      <c r="IGK143" s="30"/>
      <c r="IGL143" s="30"/>
      <c r="IGM143" s="30"/>
      <c r="IGN143" s="30"/>
      <c r="IGO143" s="30"/>
      <c r="IGP143" s="30"/>
      <c r="IGQ143" s="30"/>
      <c r="IGR143" s="30"/>
      <c r="IGS143" s="30"/>
      <c r="IGT143" s="30"/>
      <c r="IGU143" s="30"/>
      <c r="IGV143" s="30"/>
      <c r="IGW143" s="30"/>
      <c r="IGX143" s="30"/>
      <c r="IGY143" s="30"/>
      <c r="IGZ143" s="30"/>
      <c r="IHA143" s="30"/>
      <c r="IHB143" s="30"/>
      <c r="IHC143" s="30"/>
      <c r="IHD143" s="30"/>
      <c r="IHE143" s="30"/>
      <c r="IHF143" s="30"/>
      <c r="IHG143" s="30"/>
      <c r="IHH143" s="30"/>
      <c r="IHI143" s="30"/>
      <c r="IHJ143" s="30"/>
      <c r="IHK143" s="30"/>
      <c r="IHL143" s="30"/>
      <c r="IHM143" s="30"/>
      <c r="IHN143" s="30"/>
      <c r="IHO143" s="30"/>
      <c r="IHP143" s="30"/>
      <c r="IHQ143" s="30"/>
      <c r="IHR143" s="30"/>
      <c r="IHS143" s="30"/>
      <c r="IHT143" s="30"/>
      <c r="IHU143" s="30"/>
      <c r="IHV143" s="30"/>
      <c r="IHW143" s="30"/>
      <c r="IHX143" s="30"/>
      <c r="IHY143" s="30"/>
      <c r="IHZ143" s="30"/>
      <c r="IIA143" s="30"/>
      <c r="IIB143" s="30"/>
      <c r="IIC143" s="30"/>
      <c r="IID143" s="30"/>
      <c r="IIE143" s="30"/>
      <c r="IIF143" s="30"/>
      <c r="IIG143" s="30"/>
      <c r="IIH143" s="30"/>
      <c r="III143" s="30"/>
      <c r="IIJ143" s="30"/>
      <c r="IIK143" s="30"/>
      <c r="IIL143" s="30"/>
      <c r="IIM143" s="30"/>
      <c r="IIN143" s="30"/>
      <c r="IIO143" s="30"/>
      <c r="IIP143" s="30"/>
      <c r="IIQ143" s="30"/>
      <c r="IIR143" s="30"/>
      <c r="IIS143" s="30"/>
      <c r="IIT143" s="30"/>
      <c r="IIU143" s="30"/>
      <c r="IIV143" s="30"/>
      <c r="IIW143" s="30"/>
      <c r="IIX143" s="30"/>
      <c r="IIY143" s="30"/>
      <c r="IIZ143" s="30"/>
      <c r="IJA143" s="30"/>
      <c r="IJB143" s="30"/>
      <c r="IJC143" s="30"/>
      <c r="IJD143" s="30"/>
      <c r="IJE143" s="30"/>
      <c r="IJF143" s="30"/>
      <c r="IJG143" s="30"/>
      <c r="IJH143" s="30"/>
      <c r="IJI143" s="30"/>
      <c r="IJJ143" s="30"/>
      <c r="IJK143" s="30"/>
      <c r="IJL143" s="30"/>
      <c r="IJM143" s="30"/>
      <c r="IJN143" s="30"/>
      <c r="IJO143" s="30"/>
      <c r="IJP143" s="30"/>
      <c r="IJQ143" s="30"/>
      <c r="IJR143" s="30"/>
      <c r="IJS143" s="30"/>
      <c r="IJT143" s="30"/>
      <c r="IJU143" s="30"/>
      <c r="IJV143" s="30"/>
      <c r="IJW143" s="30"/>
      <c r="IJX143" s="30"/>
      <c r="IJY143" s="30"/>
      <c r="IJZ143" s="30"/>
      <c r="IKA143" s="30"/>
      <c r="IKB143" s="30"/>
      <c r="IKC143" s="30"/>
      <c r="IKD143" s="30"/>
      <c r="IKE143" s="30"/>
      <c r="IKF143" s="30"/>
      <c r="IKG143" s="30"/>
      <c r="IKH143" s="30"/>
      <c r="IKI143" s="30"/>
      <c r="IKJ143" s="30"/>
      <c r="IKK143" s="30"/>
      <c r="IKL143" s="30"/>
      <c r="IKM143" s="30"/>
      <c r="IKN143" s="30"/>
      <c r="IKO143" s="30"/>
      <c r="IKP143" s="30"/>
      <c r="IKQ143" s="30"/>
      <c r="IKR143" s="30"/>
      <c r="IKS143" s="30"/>
      <c r="IKT143" s="30"/>
      <c r="IKU143" s="30"/>
      <c r="IKV143" s="30"/>
      <c r="IKW143" s="30"/>
      <c r="IKX143" s="30"/>
      <c r="IKY143" s="30"/>
      <c r="IKZ143" s="30"/>
      <c r="ILA143" s="30"/>
      <c r="ILB143" s="30"/>
      <c r="ILC143" s="30"/>
      <c r="ILD143" s="30"/>
      <c r="ILE143" s="30"/>
      <c r="ILF143" s="30"/>
      <c r="ILG143" s="30"/>
      <c r="ILH143" s="30"/>
      <c r="ILI143" s="30"/>
      <c r="ILJ143" s="30"/>
      <c r="ILK143" s="30"/>
      <c r="ILL143" s="30"/>
      <c r="ILM143" s="30"/>
      <c r="ILN143" s="30"/>
      <c r="ILO143" s="30"/>
      <c r="ILP143" s="30"/>
      <c r="ILQ143" s="30"/>
      <c r="ILR143" s="30"/>
      <c r="ILS143" s="30"/>
      <c r="ILT143" s="30"/>
      <c r="ILU143" s="30"/>
      <c r="ILV143" s="30"/>
      <c r="ILW143" s="30"/>
      <c r="ILX143" s="30"/>
      <c r="ILY143" s="30"/>
      <c r="ILZ143" s="30"/>
      <c r="IMA143" s="30"/>
      <c r="IMB143" s="30"/>
      <c r="IMC143" s="30"/>
      <c r="IMD143" s="30"/>
      <c r="IME143" s="30"/>
      <c r="IMF143" s="30"/>
      <c r="IMG143" s="30"/>
      <c r="IMH143" s="30"/>
      <c r="IMI143" s="30"/>
      <c r="IMJ143" s="30"/>
      <c r="IMK143" s="30"/>
      <c r="IML143" s="30"/>
      <c r="IMM143" s="30"/>
      <c r="IMN143" s="30"/>
      <c r="IMO143" s="30"/>
      <c r="IMP143" s="30"/>
      <c r="IMQ143" s="30"/>
      <c r="IMR143" s="30"/>
      <c r="IMS143" s="30"/>
      <c r="IMT143" s="30"/>
      <c r="IMU143" s="30"/>
      <c r="IMV143" s="30"/>
      <c r="IMW143" s="30"/>
      <c r="IMX143" s="30"/>
      <c r="IMY143" s="30"/>
      <c r="IMZ143" s="30"/>
      <c r="INA143" s="30"/>
      <c r="INB143" s="30"/>
      <c r="INC143" s="30"/>
      <c r="IND143" s="30"/>
      <c r="INE143" s="30"/>
      <c r="INF143" s="30"/>
      <c r="ING143" s="30"/>
      <c r="INH143" s="30"/>
      <c r="INI143" s="30"/>
      <c r="INJ143" s="30"/>
      <c r="INK143" s="30"/>
      <c r="INL143" s="30"/>
      <c r="INM143" s="30"/>
      <c r="INN143" s="30"/>
      <c r="INO143" s="30"/>
      <c r="INP143" s="30"/>
      <c r="INQ143" s="30"/>
      <c r="INR143" s="30"/>
      <c r="INS143" s="30"/>
      <c r="INT143" s="30"/>
      <c r="INU143" s="30"/>
      <c r="INV143" s="30"/>
      <c r="INW143" s="30"/>
      <c r="INX143" s="30"/>
      <c r="INY143" s="30"/>
      <c r="INZ143" s="30"/>
      <c r="IOA143" s="30"/>
      <c r="IOB143" s="30"/>
      <c r="IOC143" s="30"/>
      <c r="IOD143" s="30"/>
      <c r="IOE143" s="30"/>
      <c r="IOF143" s="30"/>
      <c r="IOG143" s="30"/>
      <c r="IOH143" s="30"/>
      <c r="IOI143" s="30"/>
      <c r="IOJ143" s="30"/>
      <c r="IOK143" s="30"/>
      <c r="IOL143" s="30"/>
      <c r="IOM143" s="30"/>
      <c r="ION143" s="30"/>
      <c r="IOO143" s="30"/>
      <c r="IOP143" s="30"/>
      <c r="IOQ143" s="30"/>
      <c r="IOR143" s="30"/>
      <c r="IOS143" s="30"/>
      <c r="IOT143" s="30"/>
      <c r="IOU143" s="30"/>
      <c r="IOV143" s="30"/>
      <c r="IOW143" s="30"/>
      <c r="IOX143" s="30"/>
      <c r="IOY143" s="30"/>
      <c r="IOZ143" s="30"/>
      <c r="IPA143" s="30"/>
      <c r="IPB143" s="30"/>
      <c r="IPC143" s="30"/>
      <c r="IPD143" s="30"/>
      <c r="IPE143" s="30"/>
      <c r="IPF143" s="30"/>
      <c r="IPG143" s="30"/>
      <c r="IPH143" s="30"/>
      <c r="IPI143" s="30"/>
      <c r="IPJ143" s="30"/>
      <c r="IPK143" s="30"/>
      <c r="IPL143" s="30"/>
      <c r="IPM143" s="30"/>
      <c r="IPN143" s="30"/>
      <c r="IPO143" s="30"/>
      <c r="IPP143" s="30"/>
      <c r="IPQ143" s="30"/>
      <c r="IPR143" s="30"/>
      <c r="IPS143" s="30"/>
      <c r="IPT143" s="30"/>
      <c r="IPU143" s="30"/>
      <c r="IPV143" s="30"/>
      <c r="IPW143" s="30"/>
      <c r="IPX143" s="30"/>
      <c r="IPY143" s="30"/>
      <c r="IPZ143" s="30"/>
      <c r="IQA143" s="30"/>
      <c r="IQB143" s="30"/>
      <c r="IQC143" s="30"/>
      <c r="IQD143" s="30"/>
      <c r="IQE143" s="30"/>
      <c r="IQF143" s="30"/>
      <c r="IQG143" s="30"/>
      <c r="IQH143" s="30"/>
      <c r="IQI143" s="30"/>
      <c r="IQJ143" s="30"/>
      <c r="IQK143" s="30"/>
      <c r="IQL143" s="30"/>
      <c r="IQM143" s="30"/>
      <c r="IQN143" s="30"/>
      <c r="IQO143" s="30"/>
      <c r="IQP143" s="30"/>
      <c r="IQQ143" s="30"/>
      <c r="IQR143" s="30"/>
      <c r="IQS143" s="30"/>
      <c r="IQT143" s="30"/>
      <c r="IQU143" s="30"/>
      <c r="IQV143" s="30"/>
      <c r="IQW143" s="30"/>
      <c r="IQX143" s="30"/>
      <c r="IQY143" s="30"/>
      <c r="IQZ143" s="30"/>
      <c r="IRA143" s="30"/>
      <c r="IRB143" s="30"/>
      <c r="IRC143" s="30"/>
      <c r="IRD143" s="30"/>
      <c r="IRE143" s="30"/>
      <c r="IRF143" s="30"/>
      <c r="IRG143" s="30"/>
      <c r="IRH143" s="30"/>
      <c r="IRI143" s="30"/>
      <c r="IRJ143" s="30"/>
      <c r="IRK143" s="30"/>
      <c r="IRL143" s="30"/>
      <c r="IRM143" s="30"/>
      <c r="IRN143" s="30"/>
      <c r="IRO143" s="30"/>
      <c r="IRP143" s="30"/>
      <c r="IRQ143" s="30"/>
      <c r="IRR143" s="30"/>
      <c r="IRS143" s="30"/>
      <c r="IRT143" s="30"/>
      <c r="IRU143" s="30"/>
      <c r="IRV143" s="30"/>
      <c r="IRW143" s="30"/>
      <c r="IRX143" s="30"/>
      <c r="IRY143" s="30"/>
      <c r="IRZ143" s="30"/>
      <c r="ISA143" s="30"/>
      <c r="ISB143" s="30"/>
      <c r="ISC143" s="30"/>
      <c r="ISD143" s="30"/>
      <c r="ISE143" s="30"/>
      <c r="ISF143" s="30"/>
      <c r="ISG143" s="30"/>
      <c r="ISH143" s="30"/>
      <c r="ISI143" s="30"/>
      <c r="ISJ143" s="30"/>
      <c r="ISK143" s="30"/>
      <c r="ISL143" s="30"/>
      <c r="ISM143" s="30"/>
      <c r="ISN143" s="30"/>
      <c r="ISO143" s="30"/>
      <c r="ISP143" s="30"/>
      <c r="ISQ143" s="30"/>
      <c r="ISR143" s="30"/>
      <c r="ISS143" s="30"/>
      <c r="IST143" s="30"/>
      <c r="ISU143" s="30"/>
      <c r="ISV143" s="30"/>
      <c r="ISW143" s="30"/>
      <c r="ISX143" s="30"/>
      <c r="ISY143" s="30"/>
      <c r="ISZ143" s="30"/>
      <c r="ITA143" s="30"/>
      <c r="ITB143" s="30"/>
      <c r="ITC143" s="30"/>
      <c r="ITD143" s="30"/>
      <c r="ITE143" s="30"/>
      <c r="ITF143" s="30"/>
      <c r="ITG143" s="30"/>
      <c r="ITH143" s="30"/>
      <c r="ITI143" s="30"/>
      <c r="ITJ143" s="30"/>
      <c r="ITK143" s="30"/>
      <c r="ITL143" s="30"/>
      <c r="ITM143" s="30"/>
      <c r="ITN143" s="30"/>
      <c r="ITO143" s="30"/>
      <c r="ITP143" s="30"/>
      <c r="ITQ143" s="30"/>
      <c r="ITR143" s="30"/>
      <c r="ITS143" s="30"/>
      <c r="ITT143" s="30"/>
      <c r="ITU143" s="30"/>
      <c r="ITV143" s="30"/>
      <c r="ITW143" s="30"/>
      <c r="ITX143" s="30"/>
      <c r="ITY143" s="30"/>
      <c r="ITZ143" s="30"/>
      <c r="IUA143" s="30"/>
      <c r="IUB143" s="30"/>
      <c r="IUC143" s="30"/>
      <c r="IUD143" s="30"/>
      <c r="IUE143" s="30"/>
      <c r="IUF143" s="30"/>
      <c r="IUG143" s="30"/>
      <c r="IUH143" s="30"/>
      <c r="IUI143" s="30"/>
      <c r="IUJ143" s="30"/>
      <c r="IUK143" s="30"/>
      <c r="IUL143" s="30"/>
      <c r="IUM143" s="30"/>
      <c r="IUN143" s="30"/>
      <c r="IUO143" s="30"/>
      <c r="IUP143" s="30"/>
      <c r="IUQ143" s="30"/>
      <c r="IUR143" s="30"/>
      <c r="IUS143" s="30"/>
      <c r="IUT143" s="30"/>
      <c r="IUU143" s="30"/>
      <c r="IUV143" s="30"/>
      <c r="IUW143" s="30"/>
      <c r="IUX143" s="30"/>
      <c r="IUY143" s="30"/>
      <c r="IUZ143" s="30"/>
      <c r="IVA143" s="30"/>
      <c r="IVB143" s="30"/>
      <c r="IVC143" s="30"/>
      <c r="IVD143" s="30"/>
      <c r="IVE143" s="30"/>
      <c r="IVF143" s="30"/>
      <c r="IVG143" s="30"/>
      <c r="IVH143" s="30"/>
      <c r="IVI143" s="30"/>
      <c r="IVJ143" s="30"/>
      <c r="IVK143" s="30"/>
      <c r="IVL143" s="30"/>
      <c r="IVM143" s="30"/>
      <c r="IVN143" s="30"/>
      <c r="IVO143" s="30"/>
      <c r="IVP143" s="30"/>
      <c r="IVQ143" s="30"/>
      <c r="IVR143" s="30"/>
      <c r="IVS143" s="30"/>
      <c r="IVT143" s="30"/>
      <c r="IVU143" s="30"/>
      <c r="IVV143" s="30"/>
      <c r="IVW143" s="30"/>
      <c r="IVX143" s="30"/>
      <c r="IVY143" s="30"/>
      <c r="IVZ143" s="30"/>
      <c r="IWA143" s="30"/>
      <c r="IWB143" s="30"/>
      <c r="IWC143" s="30"/>
      <c r="IWD143" s="30"/>
      <c r="IWE143" s="30"/>
      <c r="IWF143" s="30"/>
      <c r="IWG143" s="30"/>
      <c r="IWH143" s="30"/>
      <c r="IWI143" s="30"/>
      <c r="IWJ143" s="30"/>
      <c r="IWK143" s="30"/>
      <c r="IWL143" s="30"/>
      <c r="IWM143" s="30"/>
      <c r="IWN143" s="30"/>
      <c r="IWO143" s="30"/>
      <c r="IWP143" s="30"/>
      <c r="IWQ143" s="30"/>
      <c r="IWR143" s="30"/>
      <c r="IWS143" s="30"/>
      <c r="IWT143" s="30"/>
      <c r="IWU143" s="30"/>
      <c r="IWV143" s="30"/>
      <c r="IWW143" s="30"/>
      <c r="IWX143" s="30"/>
      <c r="IWY143" s="30"/>
      <c r="IWZ143" s="30"/>
      <c r="IXA143" s="30"/>
      <c r="IXB143" s="30"/>
      <c r="IXC143" s="30"/>
      <c r="IXD143" s="30"/>
      <c r="IXE143" s="30"/>
      <c r="IXF143" s="30"/>
      <c r="IXG143" s="30"/>
      <c r="IXH143" s="30"/>
      <c r="IXI143" s="30"/>
      <c r="IXJ143" s="30"/>
      <c r="IXK143" s="30"/>
      <c r="IXL143" s="30"/>
      <c r="IXM143" s="30"/>
      <c r="IXN143" s="30"/>
      <c r="IXO143" s="30"/>
      <c r="IXP143" s="30"/>
      <c r="IXQ143" s="30"/>
      <c r="IXR143" s="30"/>
      <c r="IXS143" s="30"/>
      <c r="IXT143" s="30"/>
      <c r="IXU143" s="30"/>
      <c r="IXV143" s="30"/>
      <c r="IXW143" s="30"/>
      <c r="IXX143" s="30"/>
      <c r="IXY143" s="30"/>
      <c r="IXZ143" s="30"/>
      <c r="IYA143" s="30"/>
      <c r="IYB143" s="30"/>
      <c r="IYC143" s="30"/>
      <c r="IYD143" s="30"/>
      <c r="IYE143" s="30"/>
      <c r="IYF143" s="30"/>
      <c r="IYG143" s="30"/>
      <c r="IYH143" s="30"/>
      <c r="IYI143" s="30"/>
      <c r="IYJ143" s="30"/>
      <c r="IYK143" s="30"/>
      <c r="IYL143" s="30"/>
      <c r="IYM143" s="30"/>
      <c r="IYN143" s="30"/>
      <c r="IYO143" s="30"/>
      <c r="IYP143" s="30"/>
      <c r="IYQ143" s="30"/>
      <c r="IYR143" s="30"/>
      <c r="IYS143" s="30"/>
      <c r="IYT143" s="30"/>
      <c r="IYU143" s="30"/>
      <c r="IYV143" s="30"/>
      <c r="IYW143" s="30"/>
      <c r="IYX143" s="30"/>
      <c r="IYY143" s="30"/>
      <c r="IYZ143" s="30"/>
      <c r="IZA143" s="30"/>
      <c r="IZB143" s="30"/>
      <c r="IZC143" s="30"/>
      <c r="IZD143" s="30"/>
      <c r="IZE143" s="30"/>
      <c r="IZF143" s="30"/>
      <c r="IZG143" s="30"/>
      <c r="IZH143" s="30"/>
      <c r="IZI143" s="30"/>
      <c r="IZJ143" s="30"/>
      <c r="IZK143" s="30"/>
      <c r="IZL143" s="30"/>
      <c r="IZM143" s="30"/>
      <c r="IZN143" s="30"/>
      <c r="IZO143" s="30"/>
      <c r="IZP143" s="30"/>
      <c r="IZQ143" s="30"/>
      <c r="IZR143" s="30"/>
      <c r="IZS143" s="30"/>
      <c r="IZT143" s="30"/>
      <c r="IZU143" s="30"/>
      <c r="IZV143" s="30"/>
      <c r="IZW143" s="30"/>
      <c r="IZX143" s="30"/>
      <c r="IZY143" s="30"/>
      <c r="IZZ143" s="30"/>
      <c r="JAA143" s="30"/>
      <c r="JAB143" s="30"/>
      <c r="JAC143" s="30"/>
      <c r="JAD143" s="30"/>
      <c r="JAE143" s="30"/>
      <c r="JAF143" s="30"/>
      <c r="JAG143" s="30"/>
      <c r="JAH143" s="30"/>
      <c r="JAI143" s="30"/>
      <c r="JAJ143" s="30"/>
      <c r="JAK143" s="30"/>
      <c r="JAL143" s="30"/>
      <c r="JAM143" s="30"/>
      <c r="JAN143" s="30"/>
      <c r="JAO143" s="30"/>
      <c r="JAP143" s="30"/>
      <c r="JAQ143" s="30"/>
      <c r="JAR143" s="30"/>
      <c r="JAS143" s="30"/>
      <c r="JAT143" s="30"/>
      <c r="JAU143" s="30"/>
      <c r="JAV143" s="30"/>
      <c r="JAW143" s="30"/>
      <c r="JAX143" s="30"/>
      <c r="JAY143" s="30"/>
      <c r="JAZ143" s="30"/>
      <c r="JBA143" s="30"/>
      <c r="JBB143" s="30"/>
      <c r="JBC143" s="30"/>
      <c r="JBD143" s="30"/>
      <c r="JBE143" s="30"/>
      <c r="JBF143" s="30"/>
      <c r="JBG143" s="30"/>
      <c r="JBH143" s="30"/>
      <c r="JBI143" s="30"/>
      <c r="JBJ143" s="30"/>
      <c r="JBK143" s="30"/>
      <c r="JBL143" s="30"/>
      <c r="JBM143" s="30"/>
      <c r="JBN143" s="30"/>
      <c r="JBO143" s="30"/>
      <c r="JBP143" s="30"/>
      <c r="JBQ143" s="30"/>
      <c r="JBR143" s="30"/>
      <c r="JBS143" s="30"/>
      <c r="JBT143" s="30"/>
      <c r="JBU143" s="30"/>
      <c r="JBV143" s="30"/>
      <c r="JBW143" s="30"/>
      <c r="JBX143" s="30"/>
      <c r="JBY143" s="30"/>
      <c r="JBZ143" s="30"/>
      <c r="JCA143" s="30"/>
      <c r="JCB143" s="30"/>
      <c r="JCC143" s="30"/>
      <c r="JCD143" s="30"/>
      <c r="JCE143" s="30"/>
      <c r="JCF143" s="30"/>
      <c r="JCG143" s="30"/>
      <c r="JCH143" s="30"/>
      <c r="JCI143" s="30"/>
      <c r="JCJ143" s="30"/>
      <c r="JCK143" s="30"/>
      <c r="JCL143" s="30"/>
      <c r="JCM143" s="30"/>
      <c r="JCN143" s="30"/>
      <c r="JCO143" s="30"/>
      <c r="JCP143" s="30"/>
      <c r="JCQ143" s="30"/>
      <c r="JCR143" s="30"/>
      <c r="JCS143" s="30"/>
      <c r="JCT143" s="30"/>
      <c r="JCU143" s="30"/>
      <c r="JCV143" s="30"/>
      <c r="JCW143" s="30"/>
      <c r="JCX143" s="30"/>
      <c r="JCY143" s="30"/>
      <c r="JCZ143" s="30"/>
      <c r="JDA143" s="30"/>
      <c r="JDB143" s="30"/>
      <c r="JDC143" s="30"/>
      <c r="JDD143" s="30"/>
      <c r="JDE143" s="30"/>
      <c r="JDF143" s="30"/>
      <c r="JDG143" s="30"/>
      <c r="JDH143" s="30"/>
      <c r="JDI143" s="30"/>
      <c r="JDJ143" s="30"/>
      <c r="JDK143" s="30"/>
      <c r="JDL143" s="30"/>
      <c r="JDM143" s="30"/>
      <c r="JDN143" s="30"/>
      <c r="JDO143" s="30"/>
      <c r="JDP143" s="30"/>
      <c r="JDQ143" s="30"/>
      <c r="JDR143" s="30"/>
      <c r="JDS143" s="30"/>
      <c r="JDT143" s="30"/>
      <c r="JDU143" s="30"/>
      <c r="JDV143" s="30"/>
      <c r="JDW143" s="30"/>
      <c r="JDX143" s="30"/>
      <c r="JDY143" s="30"/>
      <c r="JDZ143" s="30"/>
      <c r="JEA143" s="30"/>
      <c r="JEB143" s="30"/>
      <c r="JEC143" s="30"/>
      <c r="JED143" s="30"/>
      <c r="JEE143" s="30"/>
      <c r="JEF143" s="30"/>
      <c r="JEG143" s="30"/>
      <c r="JEH143" s="30"/>
      <c r="JEI143" s="30"/>
      <c r="JEJ143" s="30"/>
      <c r="JEK143" s="30"/>
      <c r="JEL143" s="30"/>
      <c r="JEM143" s="30"/>
      <c r="JEN143" s="30"/>
      <c r="JEO143" s="30"/>
      <c r="JEP143" s="30"/>
      <c r="JEQ143" s="30"/>
      <c r="JER143" s="30"/>
      <c r="JES143" s="30"/>
      <c r="JET143" s="30"/>
      <c r="JEU143" s="30"/>
      <c r="JEV143" s="30"/>
      <c r="JEW143" s="30"/>
      <c r="JEX143" s="30"/>
      <c r="JEY143" s="30"/>
      <c r="JEZ143" s="30"/>
      <c r="JFA143" s="30"/>
      <c r="JFB143" s="30"/>
      <c r="JFC143" s="30"/>
      <c r="JFD143" s="30"/>
      <c r="JFE143" s="30"/>
      <c r="JFF143" s="30"/>
      <c r="JFG143" s="30"/>
      <c r="JFH143" s="30"/>
      <c r="JFI143" s="30"/>
      <c r="JFJ143" s="30"/>
      <c r="JFK143" s="30"/>
      <c r="JFL143" s="30"/>
      <c r="JFM143" s="30"/>
      <c r="JFN143" s="30"/>
      <c r="JFO143" s="30"/>
      <c r="JFP143" s="30"/>
      <c r="JFQ143" s="30"/>
      <c r="JFR143" s="30"/>
      <c r="JFS143" s="30"/>
      <c r="JFT143" s="30"/>
      <c r="JFU143" s="30"/>
      <c r="JFV143" s="30"/>
      <c r="JFW143" s="30"/>
      <c r="JFX143" s="30"/>
      <c r="JFY143" s="30"/>
      <c r="JFZ143" s="30"/>
      <c r="JGA143" s="30"/>
      <c r="JGB143" s="30"/>
      <c r="JGC143" s="30"/>
      <c r="JGD143" s="30"/>
      <c r="JGE143" s="30"/>
      <c r="JGF143" s="30"/>
      <c r="JGG143" s="30"/>
      <c r="JGH143" s="30"/>
      <c r="JGI143" s="30"/>
      <c r="JGJ143" s="30"/>
      <c r="JGK143" s="30"/>
      <c r="JGL143" s="30"/>
      <c r="JGM143" s="30"/>
      <c r="JGN143" s="30"/>
      <c r="JGO143" s="30"/>
      <c r="JGP143" s="30"/>
      <c r="JGQ143" s="30"/>
      <c r="JGR143" s="30"/>
      <c r="JGS143" s="30"/>
      <c r="JGT143" s="30"/>
      <c r="JGU143" s="30"/>
      <c r="JGV143" s="30"/>
      <c r="JGW143" s="30"/>
      <c r="JGX143" s="30"/>
      <c r="JGY143" s="30"/>
      <c r="JGZ143" s="30"/>
      <c r="JHA143" s="30"/>
      <c r="JHB143" s="30"/>
      <c r="JHC143" s="30"/>
      <c r="JHD143" s="30"/>
      <c r="JHE143" s="30"/>
      <c r="JHF143" s="30"/>
      <c r="JHG143" s="30"/>
      <c r="JHH143" s="30"/>
      <c r="JHI143" s="30"/>
      <c r="JHJ143" s="30"/>
      <c r="JHK143" s="30"/>
      <c r="JHL143" s="30"/>
      <c r="JHM143" s="30"/>
      <c r="JHN143" s="30"/>
      <c r="JHO143" s="30"/>
      <c r="JHP143" s="30"/>
      <c r="JHQ143" s="30"/>
      <c r="JHR143" s="30"/>
      <c r="JHS143" s="30"/>
      <c r="JHT143" s="30"/>
      <c r="JHU143" s="30"/>
      <c r="JHV143" s="30"/>
      <c r="JHW143" s="30"/>
      <c r="JHX143" s="30"/>
      <c r="JHY143" s="30"/>
      <c r="JHZ143" s="30"/>
      <c r="JIA143" s="30"/>
      <c r="JIB143" s="30"/>
      <c r="JIC143" s="30"/>
      <c r="JID143" s="30"/>
      <c r="JIE143" s="30"/>
      <c r="JIF143" s="30"/>
      <c r="JIG143" s="30"/>
      <c r="JIH143" s="30"/>
      <c r="JII143" s="30"/>
      <c r="JIJ143" s="30"/>
      <c r="JIK143" s="30"/>
      <c r="JIL143" s="30"/>
      <c r="JIM143" s="30"/>
      <c r="JIN143" s="30"/>
      <c r="JIO143" s="30"/>
      <c r="JIP143" s="30"/>
      <c r="JIQ143" s="30"/>
      <c r="JIR143" s="30"/>
      <c r="JIS143" s="30"/>
      <c r="JIT143" s="30"/>
      <c r="JIU143" s="30"/>
      <c r="JIV143" s="30"/>
      <c r="JIW143" s="30"/>
      <c r="JIX143" s="30"/>
      <c r="JIY143" s="30"/>
      <c r="JIZ143" s="30"/>
      <c r="JJA143" s="30"/>
      <c r="JJB143" s="30"/>
      <c r="JJC143" s="30"/>
      <c r="JJD143" s="30"/>
      <c r="JJE143" s="30"/>
      <c r="JJF143" s="30"/>
      <c r="JJG143" s="30"/>
      <c r="JJH143" s="30"/>
      <c r="JJI143" s="30"/>
      <c r="JJJ143" s="30"/>
      <c r="JJK143" s="30"/>
      <c r="JJL143" s="30"/>
      <c r="JJM143" s="30"/>
      <c r="JJN143" s="30"/>
      <c r="JJO143" s="30"/>
      <c r="JJP143" s="30"/>
      <c r="JJQ143" s="30"/>
      <c r="JJR143" s="30"/>
      <c r="JJS143" s="30"/>
      <c r="JJT143" s="30"/>
      <c r="JJU143" s="30"/>
      <c r="JJV143" s="30"/>
      <c r="JJW143" s="30"/>
      <c r="JJX143" s="30"/>
      <c r="JJY143" s="30"/>
      <c r="JJZ143" s="30"/>
      <c r="JKA143" s="30"/>
      <c r="JKB143" s="30"/>
      <c r="JKC143" s="30"/>
      <c r="JKD143" s="30"/>
      <c r="JKE143" s="30"/>
      <c r="JKF143" s="30"/>
      <c r="JKG143" s="30"/>
      <c r="JKH143" s="30"/>
      <c r="JKI143" s="30"/>
      <c r="JKJ143" s="30"/>
      <c r="JKK143" s="30"/>
      <c r="JKL143" s="30"/>
      <c r="JKM143" s="30"/>
      <c r="JKN143" s="30"/>
      <c r="JKO143" s="30"/>
      <c r="JKP143" s="30"/>
      <c r="JKQ143" s="30"/>
      <c r="JKR143" s="30"/>
      <c r="JKS143" s="30"/>
      <c r="JKT143" s="30"/>
      <c r="JKU143" s="30"/>
      <c r="JKV143" s="30"/>
      <c r="JKW143" s="30"/>
      <c r="JKX143" s="30"/>
      <c r="JKY143" s="30"/>
      <c r="JKZ143" s="30"/>
      <c r="JLA143" s="30"/>
      <c r="JLB143" s="30"/>
      <c r="JLC143" s="30"/>
      <c r="JLD143" s="30"/>
      <c r="JLE143" s="30"/>
      <c r="JLF143" s="30"/>
      <c r="JLG143" s="30"/>
      <c r="JLH143" s="30"/>
      <c r="JLI143" s="30"/>
      <c r="JLJ143" s="30"/>
      <c r="JLK143" s="30"/>
      <c r="JLL143" s="30"/>
      <c r="JLM143" s="30"/>
      <c r="JLN143" s="30"/>
      <c r="JLO143" s="30"/>
      <c r="JLP143" s="30"/>
      <c r="JLQ143" s="30"/>
      <c r="JLR143" s="30"/>
      <c r="JLS143" s="30"/>
      <c r="JLT143" s="30"/>
      <c r="JLU143" s="30"/>
      <c r="JLV143" s="30"/>
      <c r="JLW143" s="30"/>
      <c r="JLX143" s="30"/>
      <c r="JLY143" s="30"/>
      <c r="JLZ143" s="30"/>
      <c r="JMA143" s="30"/>
      <c r="JMB143" s="30"/>
      <c r="JMC143" s="30"/>
      <c r="JMD143" s="30"/>
      <c r="JME143" s="30"/>
      <c r="JMF143" s="30"/>
      <c r="JMG143" s="30"/>
      <c r="JMH143" s="30"/>
      <c r="JMI143" s="30"/>
      <c r="JMJ143" s="30"/>
      <c r="JMK143" s="30"/>
      <c r="JML143" s="30"/>
      <c r="JMM143" s="30"/>
      <c r="JMN143" s="30"/>
      <c r="JMO143" s="30"/>
      <c r="JMP143" s="30"/>
      <c r="JMQ143" s="30"/>
      <c r="JMR143" s="30"/>
      <c r="JMS143" s="30"/>
      <c r="JMT143" s="30"/>
      <c r="JMU143" s="30"/>
      <c r="JMV143" s="30"/>
      <c r="JMW143" s="30"/>
      <c r="JMX143" s="30"/>
      <c r="JMY143" s="30"/>
      <c r="JMZ143" s="30"/>
      <c r="JNA143" s="30"/>
      <c r="JNB143" s="30"/>
      <c r="JNC143" s="30"/>
      <c r="JND143" s="30"/>
      <c r="JNE143" s="30"/>
      <c r="JNF143" s="30"/>
      <c r="JNG143" s="30"/>
      <c r="JNH143" s="30"/>
      <c r="JNI143" s="30"/>
      <c r="JNJ143" s="30"/>
      <c r="JNK143" s="30"/>
      <c r="JNL143" s="30"/>
      <c r="JNM143" s="30"/>
      <c r="JNN143" s="30"/>
      <c r="JNO143" s="30"/>
      <c r="JNP143" s="30"/>
      <c r="JNQ143" s="30"/>
      <c r="JNR143" s="30"/>
      <c r="JNS143" s="30"/>
      <c r="JNT143" s="30"/>
      <c r="JNU143" s="30"/>
      <c r="JNV143" s="30"/>
      <c r="JNW143" s="30"/>
      <c r="JNX143" s="30"/>
      <c r="JNY143" s="30"/>
      <c r="JNZ143" s="30"/>
      <c r="JOA143" s="30"/>
      <c r="JOB143" s="30"/>
      <c r="JOC143" s="30"/>
      <c r="JOD143" s="30"/>
      <c r="JOE143" s="30"/>
      <c r="JOF143" s="30"/>
      <c r="JOG143" s="30"/>
      <c r="JOH143" s="30"/>
      <c r="JOI143" s="30"/>
      <c r="JOJ143" s="30"/>
      <c r="JOK143" s="30"/>
      <c r="JOL143" s="30"/>
      <c r="JOM143" s="30"/>
      <c r="JON143" s="30"/>
      <c r="JOO143" s="30"/>
      <c r="JOP143" s="30"/>
      <c r="JOQ143" s="30"/>
      <c r="JOR143" s="30"/>
      <c r="JOS143" s="30"/>
      <c r="JOT143" s="30"/>
      <c r="JOU143" s="30"/>
      <c r="JOV143" s="30"/>
      <c r="JOW143" s="30"/>
      <c r="JOX143" s="30"/>
      <c r="JOY143" s="30"/>
      <c r="JOZ143" s="30"/>
      <c r="JPA143" s="30"/>
      <c r="JPB143" s="30"/>
      <c r="JPC143" s="30"/>
      <c r="JPD143" s="30"/>
      <c r="JPE143" s="30"/>
      <c r="JPF143" s="30"/>
      <c r="JPG143" s="30"/>
      <c r="JPH143" s="30"/>
      <c r="JPI143" s="30"/>
      <c r="JPJ143" s="30"/>
      <c r="JPK143" s="30"/>
      <c r="JPL143" s="30"/>
      <c r="JPM143" s="30"/>
      <c r="JPN143" s="30"/>
      <c r="JPO143" s="30"/>
      <c r="JPP143" s="30"/>
      <c r="JPQ143" s="30"/>
      <c r="JPR143" s="30"/>
      <c r="JPS143" s="30"/>
      <c r="JPT143" s="30"/>
      <c r="JPU143" s="30"/>
      <c r="JPV143" s="30"/>
      <c r="JPW143" s="30"/>
      <c r="JPX143" s="30"/>
      <c r="JPY143" s="30"/>
      <c r="JPZ143" s="30"/>
      <c r="JQA143" s="30"/>
      <c r="JQB143" s="30"/>
      <c r="JQC143" s="30"/>
      <c r="JQD143" s="30"/>
      <c r="JQE143" s="30"/>
      <c r="JQF143" s="30"/>
      <c r="JQG143" s="30"/>
      <c r="JQH143" s="30"/>
      <c r="JQI143" s="30"/>
      <c r="JQJ143" s="30"/>
      <c r="JQK143" s="30"/>
      <c r="JQL143" s="30"/>
      <c r="JQM143" s="30"/>
      <c r="JQN143" s="30"/>
      <c r="JQO143" s="30"/>
      <c r="JQP143" s="30"/>
      <c r="JQQ143" s="30"/>
      <c r="JQR143" s="30"/>
      <c r="JQS143" s="30"/>
      <c r="JQT143" s="30"/>
      <c r="JQU143" s="30"/>
      <c r="JQV143" s="30"/>
      <c r="JQW143" s="30"/>
      <c r="JQX143" s="30"/>
      <c r="JQY143" s="30"/>
      <c r="JQZ143" s="30"/>
      <c r="JRA143" s="30"/>
      <c r="JRB143" s="30"/>
      <c r="JRC143" s="30"/>
      <c r="JRD143" s="30"/>
      <c r="JRE143" s="30"/>
      <c r="JRF143" s="30"/>
      <c r="JRG143" s="30"/>
      <c r="JRH143" s="30"/>
      <c r="JRI143" s="30"/>
      <c r="JRJ143" s="30"/>
      <c r="JRK143" s="30"/>
      <c r="JRL143" s="30"/>
      <c r="JRM143" s="30"/>
      <c r="JRN143" s="30"/>
      <c r="JRO143" s="30"/>
      <c r="JRP143" s="30"/>
      <c r="JRQ143" s="30"/>
      <c r="JRR143" s="30"/>
      <c r="JRS143" s="30"/>
      <c r="JRT143" s="30"/>
      <c r="JRU143" s="30"/>
      <c r="JRV143" s="30"/>
      <c r="JRW143" s="30"/>
      <c r="JRX143" s="30"/>
      <c r="JRY143" s="30"/>
      <c r="JRZ143" s="30"/>
      <c r="JSA143" s="30"/>
      <c r="JSB143" s="30"/>
      <c r="JSC143" s="30"/>
      <c r="JSD143" s="30"/>
      <c r="JSE143" s="30"/>
      <c r="JSF143" s="30"/>
      <c r="JSG143" s="30"/>
      <c r="JSH143" s="30"/>
      <c r="JSI143" s="30"/>
      <c r="JSJ143" s="30"/>
      <c r="JSK143" s="30"/>
      <c r="JSL143" s="30"/>
      <c r="JSM143" s="30"/>
      <c r="JSN143" s="30"/>
      <c r="JSO143" s="30"/>
      <c r="JSP143" s="30"/>
      <c r="JSQ143" s="30"/>
      <c r="JSR143" s="30"/>
      <c r="JSS143" s="30"/>
      <c r="JST143" s="30"/>
      <c r="JSU143" s="30"/>
      <c r="JSV143" s="30"/>
      <c r="JSW143" s="30"/>
      <c r="JSX143" s="30"/>
      <c r="JSY143" s="30"/>
      <c r="JSZ143" s="30"/>
      <c r="JTA143" s="30"/>
      <c r="JTB143" s="30"/>
      <c r="JTC143" s="30"/>
      <c r="JTD143" s="30"/>
      <c r="JTE143" s="30"/>
      <c r="JTF143" s="30"/>
      <c r="JTG143" s="30"/>
      <c r="JTH143" s="30"/>
      <c r="JTI143" s="30"/>
      <c r="JTJ143" s="30"/>
      <c r="JTK143" s="30"/>
      <c r="JTL143" s="30"/>
      <c r="JTM143" s="30"/>
      <c r="JTN143" s="30"/>
      <c r="JTO143" s="30"/>
      <c r="JTP143" s="30"/>
      <c r="JTQ143" s="30"/>
      <c r="JTR143" s="30"/>
      <c r="JTS143" s="30"/>
      <c r="JTT143" s="30"/>
      <c r="JTU143" s="30"/>
      <c r="JTV143" s="30"/>
      <c r="JTW143" s="30"/>
      <c r="JTX143" s="30"/>
      <c r="JTY143" s="30"/>
      <c r="JTZ143" s="30"/>
      <c r="JUA143" s="30"/>
      <c r="JUB143" s="30"/>
      <c r="JUC143" s="30"/>
      <c r="JUD143" s="30"/>
      <c r="JUE143" s="30"/>
      <c r="JUF143" s="30"/>
      <c r="JUG143" s="30"/>
      <c r="JUH143" s="30"/>
      <c r="JUI143" s="30"/>
      <c r="JUJ143" s="30"/>
      <c r="JUK143" s="30"/>
      <c r="JUL143" s="30"/>
      <c r="JUM143" s="30"/>
      <c r="JUN143" s="30"/>
      <c r="JUO143" s="30"/>
      <c r="JUP143" s="30"/>
      <c r="JUQ143" s="30"/>
      <c r="JUR143" s="30"/>
      <c r="JUS143" s="30"/>
      <c r="JUT143" s="30"/>
      <c r="JUU143" s="30"/>
      <c r="JUV143" s="30"/>
      <c r="JUW143" s="30"/>
      <c r="JUX143" s="30"/>
      <c r="JUY143" s="30"/>
      <c r="JUZ143" s="30"/>
      <c r="JVA143" s="30"/>
      <c r="JVB143" s="30"/>
      <c r="JVC143" s="30"/>
      <c r="JVD143" s="30"/>
      <c r="JVE143" s="30"/>
      <c r="JVF143" s="30"/>
      <c r="JVG143" s="30"/>
      <c r="JVH143" s="30"/>
      <c r="JVI143" s="30"/>
      <c r="JVJ143" s="30"/>
      <c r="JVK143" s="30"/>
      <c r="JVL143" s="30"/>
      <c r="JVM143" s="30"/>
      <c r="JVN143" s="30"/>
      <c r="JVO143" s="30"/>
      <c r="JVP143" s="30"/>
      <c r="JVQ143" s="30"/>
      <c r="JVR143" s="30"/>
      <c r="JVS143" s="30"/>
      <c r="JVT143" s="30"/>
      <c r="JVU143" s="30"/>
      <c r="JVV143" s="30"/>
      <c r="JVW143" s="30"/>
      <c r="JVX143" s="30"/>
      <c r="JVY143" s="30"/>
      <c r="JVZ143" s="30"/>
      <c r="JWA143" s="30"/>
      <c r="JWB143" s="30"/>
      <c r="JWC143" s="30"/>
      <c r="JWD143" s="30"/>
      <c r="JWE143" s="30"/>
      <c r="JWF143" s="30"/>
      <c r="JWG143" s="30"/>
      <c r="JWH143" s="30"/>
      <c r="JWI143" s="30"/>
      <c r="JWJ143" s="30"/>
      <c r="JWK143" s="30"/>
      <c r="JWL143" s="30"/>
      <c r="JWM143" s="30"/>
      <c r="JWN143" s="30"/>
      <c r="JWO143" s="30"/>
      <c r="JWP143" s="30"/>
      <c r="JWQ143" s="30"/>
      <c r="JWR143" s="30"/>
      <c r="JWS143" s="30"/>
      <c r="JWT143" s="30"/>
      <c r="JWU143" s="30"/>
      <c r="JWV143" s="30"/>
      <c r="JWW143" s="30"/>
      <c r="JWX143" s="30"/>
      <c r="JWY143" s="30"/>
      <c r="JWZ143" s="30"/>
      <c r="JXA143" s="30"/>
      <c r="JXB143" s="30"/>
      <c r="JXC143" s="30"/>
      <c r="JXD143" s="30"/>
      <c r="JXE143" s="30"/>
      <c r="JXF143" s="30"/>
      <c r="JXG143" s="30"/>
      <c r="JXH143" s="30"/>
      <c r="JXI143" s="30"/>
      <c r="JXJ143" s="30"/>
      <c r="JXK143" s="30"/>
      <c r="JXL143" s="30"/>
      <c r="JXM143" s="30"/>
      <c r="JXN143" s="30"/>
      <c r="JXO143" s="30"/>
      <c r="JXP143" s="30"/>
      <c r="JXQ143" s="30"/>
      <c r="JXR143" s="30"/>
      <c r="JXS143" s="30"/>
      <c r="JXT143" s="30"/>
      <c r="JXU143" s="30"/>
      <c r="JXV143" s="30"/>
      <c r="JXW143" s="30"/>
      <c r="JXX143" s="30"/>
      <c r="JXY143" s="30"/>
      <c r="JXZ143" s="30"/>
      <c r="JYA143" s="30"/>
      <c r="JYB143" s="30"/>
      <c r="JYC143" s="30"/>
      <c r="JYD143" s="30"/>
      <c r="JYE143" s="30"/>
      <c r="JYF143" s="30"/>
      <c r="JYG143" s="30"/>
      <c r="JYH143" s="30"/>
      <c r="JYI143" s="30"/>
      <c r="JYJ143" s="30"/>
      <c r="JYK143" s="30"/>
      <c r="JYL143" s="30"/>
      <c r="JYM143" s="30"/>
      <c r="JYN143" s="30"/>
      <c r="JYO143" s="30"/>
      <c r="JYP143" s="30"/>
      <c r="JYQ143" s="30"/>
      <c r="JYR143" s="30"/>
      <c r="JYS143" s="30"/>
      <c r="JYT143" s="30"/>
      <c r="JYU143" s="30"/>
      <c r="JYV143" s="30"/>
      <c r="JYW143" s="30"/>
      <c r="JYX143" s="30"/>
      <c r="JYY143" s="30"/>
      <c r="JYZ143" s="30"/>
      <c r="JZA143" s="30"/>
      <c r="JZB143" s="30"/>
      <c r="JZC143" s="30"/>
      <c r="JZD143" s="30"/>
      <c r="JZE143" s="30"/>
      <c r="JZF143" s="30"/>
      <c r="JZG143" s="30"/>
      <c r="JZH143" s="30"/>
      <c r="JZI143" s="30"/>
      <c r="JZJ143" s="30"/>
      <c r="JZK143" s="30"/>
      <c r="JZL143" s="30"/>
      <c r="JZM143" s="30"/>
      <c r="JZN143" s="30"/>
      <c r="JZO143" s="30"/>
      <c r="JZP143" s="30"/>
      <c r="JZQ143" s="30"/>
      <c r="JZR143" s="30"/>
      <c r="JZS143" s="30"/>
      <c r="JZT143" s="30"/>
      <c r="JZU143" s="30"/>
      <c r="JZV143" s="30"/>
      <c r="JZW143" s="30"/>
      <c r="JZX143" s="30"/>
      <c r="JZY143" s="30"/>
      <c r="JZZ143" s="30"/>
      <c r="KAA143" s="30"/>
      <c r="KAB143" s="30"/>
      <c r="KAC143" s="30"/>
      <c r="KAD143" s="30"/>
      <c r="KAE143" s="30"/>
      <c r="KAF143" s="30"/>
      <c r="KAG143" s="30"/>
      <c r="KAH143" s="30"/>
      <c r="KAI143" s="30"/>
      <c r="KAJ143" s="30"/>
      <c r="KAK143" s="30"/>
      <c r="KAL143" s="30"/>
      <c r="KAM143" s="30"/>
      <c r="KAN143" s="30"/>
      <c r="KAO143" s="30"/>
      <c r="KAP143" s="30"/>
      <c r="KAQ143" s="30"/>
      <c r="KAR143" s="30"/>
      <c r="KAS143" s="30"/>
      <c r="KAT143" s="30"/>
      <c r="KAU143" s="30"/>
      <c r="KAV143" s="30"/>
      <c r="KAW143" s="30"/>
      <c r="KAX143" s="30"/>
      <c r="KAY143" s="30"/>
      <c r="KAZ143" s="30"/>
      <c r="KBA143" s="30"/>
      <c r="KBB143" s="30"/>
      <c r="KBC143" s="30"/>
      <c r="KBD143" s="30"/>
      <c r="KBE143" s="30"/>
      <c r="KBF143" s="30"/>
      <c r="KBG143" s="30"/>
      <c r="KBH143" s="30"/>
      <c r="KBI143" s="30"/>
      <c r="KBJ143" s="30"/>
      <c r="KBK143" s="30"/>
      <c r="KBL143" s="30"/>
      <c r="KBM143" s="30"/>
      <c r="KBN143" s="30"/>
      <c r="KBO143" s="30"/>
      <c r="KBP143" s="30"/>
      <c r="KBQ143" s="30"/>
      <c r="KBR143" s="30"/>
      <c r="KBS143" s="30"/>
      <c r="KBT143" s="30"/>
      <c r="KBU143" s="30"/>
      <c r="KBV143" s="30"/>
      <c r="KBW143" s="30"/>
      <c r="KBX143" s="30"/>
      <c r="KBY143" s="30"/>
      <c r="KBZ143" s="30"/>
      <c r="KCA143" s="30"/>
      <c r="KCB143" s="30"/>
      <c r="KCC143" s="30"/>
      <c r="KCD143" s="30"/>
      <c r="KCE143" s="30"/>
      <c r="KCF143" s="30"/>
      <c r="KCG143" s="30"/>
      <c r="KCH143" s="30"/>
      <c r="KCI143" s="30"/>
      <c r="KCJ143" s="30"/>
      <c r="KCK143" s="30"/>
      <c r="KCL143" s="30"/>
      <c r="KCM143" s="30"/>
      <c r="KCN143" s="30"/>
      <c r="KCO143" s="30"/>
      <c r="KCP143" s="30"/>
      <c r="KCQ143" s="30"/>
      <c r="KCR143" s="30"/>
      <c r="KCS143" s="30"/>
      <c r="KCT143" s="30"/>
      <c r="KCU143" s="30"/>
      <c r="KCV143" s="30"/>
      <c r="KCW143" s="30"/>
      <c r="KCX143" s="30"/>
      <c r="KCY143" s="30"/>
      <c r="KCZ143" s="30"/>
      <c r="KDA143" s="30"/>
      <c r="KDB143" s="30"/>
      <c r="KDC143" s="30"/>
      <c r="KDD143" s="30"/>
      <c r="KDE143" s="30"/>
      <c r="KDF143" s="30"/>
      <c r="KDG143" s="30"/>
      <c r="KDH143" s="30"/>
      <c r="KDI143" s="30"/>
      <c r="KDJ143" s="30"/>
      <c r="KDK143" s="30"/>
      <c r="KDL143" s="30"/>
      <c r="KDM143" s="30"/>
      <c r="KDN143" s="30"/>
      <c r="KDO143" s="30"/>
      <c r="KDP143" s="30"/>
      <c r="KDQ143" s="30"/>
      <c r="KDR143" s="30"/>
      <c r="KDS143" s="30"/>
      <c r="KDT143" s="30"/>
      <c r="KDU143" s="30"/>
      <c r="KDV143" s="30"/>
      <c r="KDW143" s="30"/>
      <c r="KDX143" s="30"/>
      <c r="KDY143" s="30"/>
      <c r="KDZ143" s="30"/>
      <c r="KEA143" s="30"/>
      <c r="KEB143" s="30"/>
      <c r="KEC143" s="30"/>
      <c r="KED143" s="30"/>
      <c r="KEE143" s="30"/>
      <c r="KEF143" s="30"/>
      <c r="KEG143" s="30"/>
      <c r="KEH143" s="30"/>
      <c r="KEI143" s="30"/>
      <c r="KEJ143" s="30"/>
      <c r="KEK143" s="30"/>
      <c r="KEL143" s="30"/>
      <c r="KEM143" s="30"/>
      <c r="KEN143" s="30"/>
      <c r="KEO143" s="30"/>
      <c r="KEP143" s="30"/>
      <c r="KEQ143" s="30"/>
      <c r="KER143" s="30"/>
      <c r="KES143" s="30"/>
      <c r="KET143" s="30"/>
      <c r="KEU143" s="30"/>
      <c r="KEV143" s="30"/>
      <c r="KEW143" s="30"/>
      <c r="KEX143" s="30"/>
      <c r="KEY143" s="30"/>
      <c r="KEZ143" s="30"/>
      <c r="KFA143" s="30"/>
      <c r="KFB143" s="30"/>
      <c r="KFC143" s="30"/>
      <c r="KFD143" s="30"/>
      <c r="KFE143" s="30"/>
      <c r="KFF143" s="30"/>
      <c r="KFG143" s="30"/>
      <c r="KFH143" s="30"/>
      <c r="KFI143" s="30"/>
      <c r="KFJ143" s="30"/>
      <c r="KFK143" s="30"/>
      <c r="KFL143" s="30"/>
      <c r="KFM143" s="30"/>
      <c r="KFN143" s="30"/>
      <c r="KFO143" s="30"/>
      <c r="KFP143" s="30"/>
      <c r="KFQ143" s="30"/>
      <c r="KFR143" s="30"/>
      <c r="KFS143" s="30"/>
      <c r="KFT143" s="30"/>
      <c r="KFU143" s="30"/>
      <c r="KFV143" s="30"/>
      <c r="KFW143" s="30"/>
      <c r="KFX143" s="30"/>
      <c r="KFY143" s="30"/>
      <c r="KFZ143" s="30"/>
      <c r="KGA143" s="30"/>
      <c r="KGB143" s="30"/>
      <c r="KGC143" s="30"/>
      <c r="KGD143" s="30"/>
      <c r="KGE143" s="30"/>
      <c r="KGF143" s="30"/>
      <c r="KGG143" s="30"/>
      <c r="KGH143" s="30"/>
      <c r="KGI143" s="30"/>
      <c r="KGJ143" s="30"/>
      <c r="KGK143" s="30"/>
      <c r="KGL143" s="30"/>
      <c r="KGM143" s="30"/>
      <c r="KGN143" s="30"/>
      <c r="KGO143" s="30"/>
      <c r="KGP143" s="30"/>
      <c r="KGQ143" s="30"/>
      <c r="KGR143" s="30"/>
      <c r="KGS143" s="30"/>
      <c r="KGT143" s="30"/>
      <c r="KGU143" s="30"/>
      <c r="KGV143" s="30"/>
      <c r="KGW143" s="30"/>
      <c r="KGX143" s="30"/>
      <c r="KGY143" s="30"/>
      <c r="KGZ143" s="30"/>
      <c r="KHA143" s="30"/>
      <c r="KHB143" s="30"/>
      <c r="KHC143" s="30"/>
      <c r="KHD143" s="30"/>
      <c r="KHE143" s="30"/>
      <c r="KHF143" s="30"/>
      <c r="KHG143" s="30"/>
      <c r="KHH143" s="30"/>
      <c r="KHI143" s="30"/>
      <c r="KHJ143" s="30"/>
      <c r="KHK143" s="30"/>
      <c r="KHL143" s="30"/>
      <c r="KHM143" s="30"/>
      <c r="KHN143" s="30"/>
      <c r="KHO143" s="30"/>
      <c r="KHP143" s="30"/>
      <c r="KHQ143" s="30"/>
      <c r="KHR143" s="30"/>
      <c r="KHS143" s="30"/>
      <c r="KHT143" s="30"/>
      <c r="KHU143" s="30"/>
      <c r="KHV143" s="30"/>
      <c r="KHW143" s="30"/>
      <c r="KHX143" s="30"/>
      <c r="KHY143" s="30"/>
      <c r="KHZ143" s="30"/>
      <c r="KIA143" s="30"/>
      <c r="KIB143" s="30"/>
      <c r="KIC143" s="30"/>
      <c r="KID143" s="30"/>
      <c r="KIE143" s="30"/>
      <c r="KIF143" s="30"/>
      <c r="KIG143" s="30"/>
      <c r="KIH143" s="30"/>
      <c r="KII143" s="30"/>
      <c r="KIJ143" s="30"/>
      <c r="KIK143" s="30"/>
      <c r="KIL143" s="30"/>
      <c r="KIM143" s="30"/>
      <c r="KIN143" s="30"/>
      <c r="KIO143" s="30"/>
      <c r="KIP143" s="30"/>
      <c r="KIQ143" s="30"/>
      <c r="KIR143" s="30"/>
      <c r="KIS143" s="30"/>
      <c r="KIT143" s="30"/>
      <c r="KIU143" s="30"/>
      <c r="KIV143" s="30"/>
      <c r="KIW143" s="30"/>
      <c r="KIX143" s="30"/>
      <c r="KIY143" s="30"/>
      <c r="KIZ143" s="30"/>
      <c r="KJA143" s="30"/>
      <c r="KJB143" s="30"/>
      <c r="KJC143" s="30"/>
      <c r="KJD143" s="30"/>
      <c r="KJE143" s="30"/>
      <c r="KJF143" s="30"/>
      <c r="KJG143" s="30"/>
      <c r="KJH143" s="30"/>
      <c r="KJI143" s="30"/>
      <c r="KJJ143" s="30"/>
      <c r="KJK143" s="30"/>
      <c r="KJL143" s="30"/>
      <c r="KJM143" s="30"/>
      <c r="KJN143" s="30"/>
      <c r="KJO143" s="30"/>
      <c r="KJP143" s="30"/>
      <c r="KJQ143" s="30"/>
      <c r="KJR143" s="30"/>
      <c r="KJS143" s="30"/>
      <c r="KJT143" s="30"/>
      <c r="KJU143" s="30"/>
      <c r="KJV143" s="30"/>
      <c r="KJW143" s="30"/>
      <c r="KJX143" s="30"/>
      <c r="KJY143" s="30"/>
      <c r="KJZ143" s="30"/>
      <c r="KKA143" s="30"/>
      <c r="KKB143" s="30"/>
      <c r="KKC143" s="30"/>
      <c r="KKD143" s="30"/>
      <c r="KKE143" s="30"/>
      <c r="KKF143" s="30"/>
      <c r="KKG143" s="30"/>
      <c r="KKH143" s="30"/>
      <c r="KKI143" s="30"/>
      <c r="KKJ143" s="30"/>
      <c r="KKK143" s="30"/>
      <c r="KKL143" s="30"/>
      <c r="KKM143" s="30"/>
      <c r="KKN143" s="30"/>
      <c r="KKO143" s="30"/>
      <c r="KKP143" s="30"/>
      <c r="KKQ143" s="30"/>
      <c r="KKR143" s="30"/>
      <c r="KKS143" s="30"/>
      <c r="KKT143" s="30"/>
      <c r="KKU143" s="30"/>
      <c r="KKV143" s="30"/>
      <c r="KKW143" s="30"/>
      <c r="KKX143" s="30"/>
      <c r="KKY143" s="30"/>
      <c r="KKZ143" s="30"/>
      <c r="KLA143" s="30"/>
      <c r="KLB143" s="30"/>
      <c r="KLC143" s="30"/>
      <c r="KLD143" s="30"/>
      <c r="KLE143" s="30"/>
      <c r="KLF143" s="30"/>
      <c r="KLG143" s="30"/>
      <c r="KLH143" s="30"/>
      <c r="KLI143" s="30"/>
      <c r="KLJ143" s="30"/>
      <c r="KLK143" s="30"/>
      <c r="KLL143" s="30"/>
      <c r="KLM143" s="30"/>
      <c r="KLN143" s="30"/>
      <c r="KLO143" s="30"/>
      <c r="KLP143" s="30"/>
      <c r="KLQ143" s="30"/>
      <c r="KLR143" s="30"/>
      <c r="KLS143" s="30"/>
      <c r="KLT143" s="30"/>
      <c r="KLU143" s="30"/>
      <c r="KLV143" s="30"/>
      <c r="KLW143" s="30"/>
      <c r="KLX143" s="30"/>
      <c r="KLY143" s="30"/>
      <c r="KLZ143" s="30"/>
      <c r="KMA143" s="30"/>
      <c r="KMB143" s="30"/>
      <c r="KMC143" s="30"/>
      <c r="KMD143" s="30"/>
      <c r="KME143" s="30"/>
      <c r="KMF143" s="30"/>
      <c r="KMG143" s="30"/>
      <c r="KMH143" s="30"/>
      <c r="KMI143" s="30"/>
      <c r="KMJ143" s="30"/>
      <c r="KMK143" s="30"/>
      <c r="KML143" s="30"/>
      <c r="KMM143" s="30"/>
      <c r="KMN143" s="30"/>
      <c r="KMO143" s="30"/>
      <c r="KMP143" s="30"/>
      <c r="KMQ143" s="30"/>
      <c r="KMR143" s="30"/>
      <c r="KMS143" s="30"/>
      <c r="KMT143" s="30"/>
      <c r="KMU143" s="30"/>
      <c r="KMV143" s="30"/>
      <c r="KMW143" s="30"/>
      <c r="KMX143" s="30"/>
      <c r="KMY143" s="30"/>
      <c r="KMZ143" s="30"/>
      <c r="KNA143" s="30"/>
      <c r="KNB143" s="30"/>
      <c r="KNC143" s="30"/>
      <c r="KND143" s="30"/>
      <c r="KNE143" s="30"/>
      <c r="KNF143" s="30"/>
      <c r="KNG143" s="30"/>
      <c r="KNH143" s="30"/>
      <c r="KNI143" s="30"/>
      <c r="KNJ143" s="30"/>
      <c r="KNK143" s="30"/>
      <c r="KNL143" s="30"/>
      <c r="KNM143" s="30"/>
      <c r="KNN143" s="30"/>
      <c r="KNO143" s="30"/>
      <c r="KNP143" s="30"/>
      <c r="KNQ143" s="30"/>
      <c r="KNR143" s="30"/>
      <c r="KNS143" s="30"/>
      <c r="KNT143" s="30"/>
      <c r="KNU143" s="30"/>
      <c r="KNV143" s="30"/>
      <c r="KNW143" s="30"/>
      <c r="KNX143" s="30"/>
      <c r="KNY143" s="30"/>
      <c r="KNZ143" s="30"/>
      <c r="KOA143" s="30"/>
      <c r="KOB143" s="30"/>
      <c r="KOC143" s="30"/>
      <c r="KOD143" s="30"/>
      <c r="KOE143" s="30"/>
      <c r="KOF143" s="30"/>
      <c r="KOG143" s="30"/>
      <c r="KOH143" s="30"/>
      <c r="KOI143" s="30"/>
      <c r="KOJ143" s="30"/>
      <c r="KOK143" s="30"/>
      <c r="KOL143" s="30"/>
      <c r="KOM143" s="30"/>
      <c r="KON143" s="30"/>
      <c r="KOO143" s="30"/>
      <c r="KOP143" s="30"/>
      <c r="KOQ143" s="30"/>
      <c r="KOR143" s="30"/>
      <c r="KOS143" s="30"/>
      <c r="KOT143" s="30"/>
      <c r="KOU143" s="30"/>
      <c r="KOV143" s="30"/>
      <c r="KOW143" s="30"/>
      <c r="KOX143" s="30"/>
      <c r="KOY143" s="30"/>
      <c r="KOZ143" s="30"/>
      <c r="KPA143" s="30"/>
      <c r="KPB143" s="30"/>
      <c r="KPC143" s="30"/>
      <c r="KPD143" s="30"/>
      <c r="KPE143" s="30"/>
      <c r="KPF143" s="30"/>
      <c r="KPG143" s="30"/>
      <c r="KPH143" s="30"/>
      <c r="KPI143" s="30"/>
      <c r="KPJ143" s="30"/>
      <c r="KPK143" s="30"/>
      <c r="KPL143" s="30"/>
      <c r="KPM143" s="30"/>
      <c r="KPN143" s="30"/>
      <c r="KPO143" s="30"/>
      <c r="KPP143" s="30"/>
      <c r="KPQ143" s="30"/>
      <c r="KPR143" s="30"/>
      <c r="KPS143" s="30"/>
      <c r="KPT143" s="30"/>
      <c r="KPU143" s="30"/>
      <c r="KPV143" s="30"/>
      <c r="KPW143" s="30"/>
      <c r="KPX143" s="30"/>
      <c r="KPY143" s="30"/>
      <c r="KPZ143" s="30"/>
      <c r="KQA143" s="30"/>
      <c r="KQB143" s="30"/>
      <c r="KQC143" s="30"/>
      <c r="KQD143" s="30"/>
      <c r="KQE143" s="30"/>
      <c r="KQF143" s="30"/>
      <c r="KQG143" s="30"/>
      <c r="KQH143" s="30"/>
      <c r="KQI143" s="30"/>
      <c r="KQJ143" s="30"/>
      <c r="KQK143" s="30"/>
      <c r="KQL143" s="30"/>
      <c r="KQM143" s="30"/>
      <c r="KQN143" s="30"/>
      <c r="KQO143" s="30"/>
      <c r="KQP143" s="30"/>
      <c r="KQQ143" s="30"/>
      <c r="KQR143" s="30"/>
      <c r="KQS143" s="30"/>
      <c r="KQT143" s="30"/>
      <c r="KQU143" s="30"/>
      <c r="KQV143" s="30"/>
      <c r="KQW143" s="30"/>
      <c r="KQX143" s="30"/>
      <c r="KQY143" s="30"/>
      <c r="KQZ143" s="30"/>
      <c r="KRA143" s="30"/>
      <c r="KRB143" s="30"/>
      <c r="KRC143" s="30"/>
      <c r="KRD143" s="30"/>
      <c r="KRE143" s="30"/>
      <c r="KRF143" s="30"/>
      <c r="KRG143" s="30"/>
      <c r="KRH143" s="30"/>
      <c r="KRI143" s="30"/>
      <c r="KRJ143" s="30"/>
      <c r="KRK143" s="30"/>
      <c r="KRL143" s="30"/>
      <c r="KRM143" s="30"/>
      <c r="KRN143" s="30"/>
      <c r="KRO143" s="30"/>
      <c r="KRP143" s="30"/>
      <c r="KRQ143" s="30"/>
      <c r="KRR143" s="30"/>
      <c r="KRS143" s="30"/>
      <c r="KRT143" s="30"/>
      <c r="KRU143" s="30"/>
      <c r="KRV143" s="30"/>
      <c r="KRW143" s="30"/>
      <c r="KRX143" s="30"/>
      <c r="KRY143" s="30"/>
      <c r="KRZ143" s="30"/>
      <c r="KSA143" s="30"/>
      <c r="KSB143" s="30"/>
      <c r="KSC143" s="30"/>
      <c r="KSD143" s="30"/>
      <c r="KSE143" s="30"/>
      <c r="KSF143" s="30"/>
      <c r="KSG143" s="30"/>
      <c r="KSH143" s="30"/>
      <c r="KSI143" s="30"/>
      <c r="KSJ143" s="30"/>
      <c r="KSK143" s="30"/>
      <c r="KSL143" s="30"/>
      <c r="KSM143" s="30"/>
      <c r="KSN143" s="30"/>
      <c r="KSO143" s="30"/>
      <c r="KSP143" s="30"/>
      <c r="KSQ143" s="30"/>
      <c r="KSR143" s="30"/>
      <c r="KSS143" s="30"/>
      <c r="KST143" s="30"/>
      <c r="KSU143" s="30"/>
      <c r="KSV143" s="30"/>
      <c r="KSW143" s="30"/>
      <c r="KSX143" s="30"/>
      <c r="KSY143" s="30"/>
      <c r="KSZ143" s="30"/>
      <c r="KTA143" s="30"/>
      <c r="KTB143" s="30"/>
      <c r="KTC143" s="30"/>
      <c r="KTD143" s="30"/>
      <c r="KTE143" s="30"/>
      <c r="KTF143" s="30"/>
      <c r="KTG143" s="30"/>
      <c r="KTH143" s="30"/>
      <c r="KTI143" s="30"/>
      <c r="KTJ143" s="30"/>
      <c r="KTK143" s="30"/>
      <c r="KTL143" s="30"/>
      <c r="KTM143" s="30"/>
      <c r="KTN143" s="30"/>
      <c r="KTO143" s="30"/>
      <c r="KTP143" s="30"/>
      <c r="KTQ143" s="30"/>
      <c r="KTR143" s="30"/>
      <c r="KTS143" s="30"/>
      <c r="KTT143" s="30"/>
      <c r="KTU143" s="30"/>
      <c r="KTV143" s="30"/>
      <c r="KTW143" s="30"/>
      <c r="KTX143" s="30"/>
      <c r="KTY143" s="30"/>
      <c r="KTZ143" s="30"/>
      <c r="KUA143" s="30"/>
      <c r="KUB143" s="30"/>
      <c r="KUC143" s="30"/>
      <c r="KUD143" s="30"/>
      <c r="KUE143" s="30"/>
      <c r="KUF143" s="30"/>
      <c r="KUG143" s="30"/>
      <c r="KUH143" s="30"/>
      <c r="KUI143" s="30"/>
      <c r="KUJ143" s="30"/>
      <c r="KUK143" s="30"/>
      <c r="KUL143" s="30"/>
      <c r="KUM143" s="30"/>
      <c r="KUN143" s="30"/>
      <c r="KUO143" s="30"/>
      <c r="KUP143" s="30"/>
      <c r="KUQ143" s="30"/>
      <c r="KUR143" s="30"/>
      <c r="KUS143" s="30"/>
      <c r="KUT143" s="30"/>
      <c r="KUU143" s="30"/>
      <c r="KUV143" s="30"/>
      <c r="KUW143" s="30"/>
      <c r="KUX143" s="30"/>
      <c r="KUY143" s="30"/>
      <c r="KUZ143" s="30"/>
      <c r="KVA143" s="30"/>
      <c r="KVB143" s="30"/>
      <c r="KVC143" s="30"/>
      <c r="KVD143" s="30"/>
      <c r="KVE143" s="30"/>
      <c r="KVF143" s="30"/>
      <c r="KVG143" s="30"/>
      <c r="KVH143" s="30"/>
      <c r="KVI143" s="30"/>
      <c r="KVJ143" s="30"/>
      <c r="KVK143" s="30"/>
      <c r="KVL143" s="30"/>
      <c r="KVM143" s="30"/>
      <c r="KVN143" s="30"/>
      <c r="KVO143" s="30"/>
      <c r="KVP143" s="30"/>
      <c r="KVQ143" s="30"/>
      <c r="KVR143" s="30"/>
      <c r="KVS143" s="30"/>
      <c r="KVT143" s="30"/>
      <c r="KVU143" s="30"/>
      <c r="KVV143" s="30"/>
      <c r="KVW143" s="30"/>
      <c r="KVX143" s="30"/>
      <c r="KVY143" s="30"/>
      <c r="KVZ143" s="30"/>
      <c r="KWA143" s="30"/>
      <c r="KWB143" s="30"/>
      <c r="KWC143" s="30"/>
      <c r="KWD143" s="30"/>
      <c r="KWE143" s="30"/>
      <c r="KWF143" s="30"/>
      <c r="KWG143" s="30"/>
      <c r="KWH143" s="30"/>
      <c r="KWI143" s="30"/>
      <c r="KWJ143" s="30"/>
      <c r="KWK143" s="30"/>
      <c r="KWL143" s="30"/>
      <c r="KWM143" s="30"/>
      <c r="KWN143" s="30"/>
      <c r="KWO143" s="30"/>
      <c r="KWP143" s="30"/>
      <c r="KWQ143" s="30"/>
      <c r="KWR143" s="30"/>
      <c r="KWS143" s="30"/>
      <c r="KWT143" s="30"/>
      <c r="KWU143" s="30"/>
      <c r="KWV143" s="30"/>
      <c r="KWW143" s="30"/>
      <c r="KWX143" s="30"/>
      <c r="KWY143" s="30"/>
      <c r="KWZ143" s="30"/>
      <c r="KXA143" s="30"/>
      <c r="KXB143" s="30"/>
      <c r="KXC143" s="30"/>
      <c r="KXD143" s="30"/>
      <c r="KXE143" s="30"/>
      <c r="KXF143" s="30"/>
      <c r="KXG143" s="30"/>
      <c r="KXH143" s="30"/>
      <c r="KXI143" s="30"/>
      <c r="KXJ143" s="30"/>
      <c r="KXK143" s="30"/>
      <c r="KXL143" s="30"/>
      <c r="KXM143" s="30"/>
      <c r="KXN143" s="30"/>
      <c r="KXO143" s="30"/>
      <c r="KXP143" s="30"/>
      <c r="KXQ143" s="30"/>
      <c r="KXR143" s="30"/>
      <c r="KXS143" s="30"/>
      <c r="KXT143" s="30"/>
      <c r="KXU143" s="30"/>
      <c r="KXV143" s="30"/>
      <c r="KXW143" s="30"/>
      <c r="KXX143" s="30"/>
      <c r="KXY143" s="30"/>
      <c r="KXZ143" s="30"/>
      <c r="KYA143" s="30"/>
      <c r="KYB143" s="30"/>
      <c r="KYC143" s="30"/>
      <c r="KYD143" s="30"/>
      <c r="KYE143" s="30"/>
      <c r="KYF143" s="30"/>
      <c r="KYG143" s="30"/>
      <c r="KYH143" s="30"/>
      <c r="KYI143" s="30"/>
      <c r="KYJ143" s="30"/>
      <c r="KYK143" s="30"/>
      <c r="KYL143" s="30"/>
      <c r="KYM143" s="30"/>
      <c r="KYN143" s="30"/>
      <c r="KYO143" s="30"/>
      <c r="KYP143" s="30"/>
      <c r="KYQ143" s="30"/>
      <c r="KYR143" s="30"/>
      <c r="KYS143" s="30"/>
      <c r="KYT143" s="30"/>
      <c r="KYU143" s="30"/>
      <c r="KYV143" s="30"/>
      <c r="KYW143" s="30"/>
      <c r="KYX143" s="30"/>
      <c r="KYY143" s="30"/>
      <c r="KYZ143" s="30"/>
      <c r="KZA143" s="30"/>
      <c r="KZB143" s="30"/>
      <c r="KZC143" s="30"/>
      <c r="KZD143" s="30"/>
      <c r="KZE143" s="30"/>
      <c r="KZF143" s="30"/>
      <c r="KZG143" s="30"/>
      <c r="KZH143" s="30"/>
      <c r="KZI143" s="30"/>
      <c r="KZJ143" s="30"/>
      <c r="KZK143" s="30"/>
      <c r="KZL143" s="30"/>
      <c r="KZM143" s="30"/>
      <c r="KZN143" s="30"/>
      <c r="KZO143" s="30"/>
      <c r="KZP143" s="30"/>
      <c r="KZQ143" s="30"/>
      <c r="KZR143" s="30"/>
      <c r="KZS143" s="30"/>
      <c r="KZT143" s="30"/>
      <c r="KZU143" s="30"/>
      <c r="KZV143" s="30"/>
      <c r="KZW143" s="30"/>
      <c r="KZX143" s="30"/>
      <c r="KZY143" s="30"/>
      <c r="KZZ143" s="30"/>
      <c r="LAA143" s="30"/>
      <c r="LAB143" s="30"/>
      <c r="LAC143" s="30"/>
      <c r="LAD143" s="30"/>
      <c r="LAE143" s="30"/>
      <c r="LAF143" s="30"/>
      <c r="LAG143" s="30"/>
      <c r="LAH143" s="30"/>
      <c r="LAI143" s="30"/>
      <c r="LAJ143" s="30"/>
      <c r="LAK143" s="30"/>
      <c r="LAL143" s="30"/>
      <c r="LAM143" s="30"/>
      <c r="LAN143" s="30"/>
      <c r="LAO143" s="30"/>
      <c r="LAP143" s="30"/>
      <c r="LAQ143" s="30"/>
      <c r="LAR143" s="30"/>
      <c r="LAS143" s="30"/>
      <c r="LAT143" s="30"/>
      <c r="LAU143" s="30"/>
      <c r="LAV143" s="30"/>
      <c r="LAW143" s="30"/>
      <c r="LAX143" s="30"/>
      <c r="LAY143" s="30"/>
      <c r="LAZ143" s="30"/>
      <c r="LBA143" s="30"/>
      <c r="LBB143" s="30"/>
      <c r="LBC143" s="30"/>
      <c r="LBD143" s="30"/>
      <c r="LBE143" s="30"/>
      <c r="LBF143" s="30"/>
      <c r="LBG143" s="30"/>
      <c r="LBH143" s="30"/>
      <c r="LBI143" s="30"/>
      <c r="LBJ143" s="30"/>
      <c r="LBK143" s="30"/>
      <c r="LBL143" s="30"/>
      <c r="LBM143" s="30"/>
      <c r="LBN143" s="30"/>
      <c r="LBO143" s="30"/>
      <c r="LBP143" s="30"/>
      <c r="LBQ143" s="30"/>
      <c r="LBR143" s="30"/>
      <c r="LBS143" s="30"/>
      <c r="LBT143" s="30"/>
      <c r="LBU143" s="30"/>
      <c r="LBV143" s="30"/>
      <c r="LBW143" s="30"/>
      <c r="LBX143" s="30"/>
      <c r="LBY143" s="30"/>
      <c r="LBZ143" s="30"/>
      <c r="LCA143" s="30"/>
      <c r="LCB143" s="30"/>
      <c r="LCC143" s="30"/>
      <c r="LCD143" s="30"/>
      <c r="LCE143" s="30"/>
      <c r="LCF143" s="30"/>
      <c r="LCG143" s="30"/>
      <c r="LCH143" s="30"/>
      <c r="LCI143" s="30"/>
      <c r="LCJ143" s="30"/>
      <c r="LCK143" s="30"/>
      <c r="LCL143" s="30"/>
      <c r="LCM143" s="30"/>
      <c r="LCN143" s="30"/>
      <c r="LCO143" s="30"/>
      <c r="LCP143" s="30"/>
      <c r="LCQ143" s="30"/>
      <c r="LCR143" s="30"/>
      <c r="LCS143" s="30"/>
      <c r="LCT143" s="30"/>
      <c r="LCU143" s="30"/>
      <c r="LCV143" s="30"/>
      <c r="LCW143" s="30"/>
      <c r="LCX143" s="30"/>
      <c r="LCY143" s="30"/>
      <c r="LCZ143" s="30"/>
      <c r="LDA143" s="30"/>
      <c r="LDB143" s="30"/>
      <c r="LDC143" s="30"/>
      <c r="LDD143" s="30"/>
      <c r="LDE143" s="30"/>
      <c r="LDF143" s="30"/>
      <c r="LDG143" s="30"/>
      <c r="LDH143" s="30"/>
      <c r="LDI143" s="30"/>
      <c r="LDJ143" s="30"/>
      <c r="LDK143" s="30"/>
      <c r="LDL143" s="30"/>
      <c r="LDM143" s="30"/>
      <c r="LDN143" s="30"/>
      <c r="LDO143" s="30"/>
      <c r="LDP143" s="30"/>
      <c r="LDQ143" s="30"/>
      <c r="LDR143" s="30"/>
      <c r="LDS143" s="30"/>
      <c r="LDT143" s="30"/>
      <c r="LDU143" s="30"/>
      <c r="LDV143" s="30"/>
      <c r="LDW143" s="30"/>
      <c r="LDX143" s="30"/>
      <c r="LDY143" s="30"/>
      <c r="LDZ143" s="30"/>
      <c r="LEA143" s="30"/>
      <c r="LEB143" s="30"/>
      <c r="LEC143" s="30"/>
      <c r="LED143" s="30"/>
      <c r="LEE143" s="30"/>
      <c r="LEF143" s="30"/>
      <c r="LEG143" s="30"/>
      <c r="LEH143" s="30"/>
      <c r="LEI143" s="30"/>
      <c r="LEJ143" s="30"/>
      <c r="LEK143" s="30"/>
      <c r="LEL143" s="30"/>
      <c r="LEM143" s="30"/>
      <c r="LEN143" s="30"/>
      <c r="LEO143" s="30"/>
      <c r="LEP143" s="30"/>
      <c r="LEQ143" s="30"/>
      <c r="LER143" s="30"/>
      <c r="LES143" s="30"/>
      <c r="LET143" s="30"/>
      <c r="LEU143" s="30"/>
      <c r="LEV143" s="30"/>
      <c r="LEW143" s="30"/>
      <c r="LEX143" s="30"/>
      <c r="LEY143" s="30"/>
      <c r="LEZ143" s="30"/>
      <c r="LFA143" s="30"/>
      <c r="LFB143" s="30"/>
      <c r="LFC143" s="30"/>
      <c r="LFD143" s="30"/>
      <c r="LFE143" s="30"/>
      <c r="LFF143" s="30"/>
      <c r="LFG143" s="30"/>
      <c r="LFH143" s="30"/>
      <c r="LFI143" s="30"/>
      <c r="LFJ143" s="30"/>
      <c r="LFK143" s="30"/>
      <c r="LFL143" s="30"/>
      <c r="LFM143" s="30"/>
      <c r="LFN143" s="30"/>
      <c r="LFO143" s="30"/>
      <c r="LFP143" s="30"/>
      <c r="LFQ143" s="30"/>
      <c r="LFR143" s="30"/>
      <c r="LFS143" s="30"/>
      <c r="LFT143" s="30"/>
      <c r="LFU143" s="30"/>
      <c r="LFV143" s="30"/>
      <c r="LFW143" s="30"/>
      <c r="LFX143" s="30"/>
      <c r="LFY143" s="30"/>
      <c r="LFZ143" s="30"/>
      <c r="LGA143" s="30"/>
      <c r="LGB143" s="30"/>
      <c r="LGC143" s="30"/>
      <c r="LGD143" s="30"/>
      <c r="LGE143" s="30"/>
      <c r="LGF143" s="30"/>
      <c r="LGG143" s="30"/>
      <c r="LGH143" s="30"/>
      <c r="LGI143" s="30"/>
      <c r="LGJ143" s="30"/>
      <c r="LGK143" s="30"/>
      <c r="LGL143" s="30"/>
      <c r="LGM143" s="30"/>
      <c r="LGN143" s="30"/>
      <c r="LGO143" s="30"/>
      <c r="LGP143" s="30"/>
      <c r="LGQ143" s="30"/>
      <c r="LGR143" s="30"/>
      <c r="LGS143" s="30"/>
      <c r="LGT143" s="30"/>
      <c r="LGU143" s="30"/>
      <c r="LGV143" s="30"/>
      <c r="LGW143" s="30"/>
      <c r="LGX143" s="30"/>
      <c r="LGY143" s="30"/>
      <c r="LGZ143" s="30"/>
      <c r="LHA143" s="30"/>
      <c r="LHB143" s="30"/>
      <c r="LHC143" s="30"/>
      <c r="LHD143" s="30"/>
      <c r="LHE143" s="30"/>
      <c r="LHF143" s="30"/>
      <c r="LHG143" s="30"/>
      <c r="LHH143" s="30"/>
      <c r="LHI143" s="30"/>
      <c r="LHJ143" s="30"/>
      <c r="LHK143" s="30"/>
      <c r="LHL143" s="30"/>
      <c r="LHM143" s="30"/>
      <c r="LHN143" s="30"/>
      <c r="LHO143" s="30"/>
      <c r="LHP143" s="30"/>
      <c r="LHQ143" s="30"/>
      <c r="LHR143" s="30"/>
      <c r="LHS143" s="30"/>
      <c r="LHT143" s="30"/>
      <c r="LHU143" s="30"/>
      <c r="LHV143" s="30"/>
      <c r="LHW143" s="30"/>
      <c r="LHX143" s="30"/>
      <c r="LHY143" s="30"/>
      <c r="LHZ143" s="30"/>
      <c r="LIA143" s="30"/>
      <c r="LIB143" s="30"/>
      <c r="LIC143" s="30"/>
      <c r="LID143" s="30"/>
      <c r="LIE143" s="30"/>
      <c r="LIF143" s="30"/>
      <c r="LIG143" s="30"/>
      <c r="LIH143" s="30"/>
      <c r="LII143" s="30"/>
      <c r="LIJ143" s="30"/>
      <c r="LIK143" s="30"/>
      <c r="LIL143" s="30"/>
      <c r="LIM143" s="30"/>
      <c r="LIN143" s="30"/>
      <c r="LIO143" s="30"/>
      <c r="LIP143" s="30"/>
      <c r="LIQ143" s="30"/>
      <c r="LIR143" s="30"/>
      <c r="LIS143" s="30"/>
      <c r="LIT143" s="30"/>
      <c r="LIU143" s="30"/>
      <c r="LIV143" s="30"/>
      <c r="LIW143" s="30"/>
      <c r="LIX143" s="30"/>
      <c r="LIY143" s="30"/>
      <c r="LIZ143" s="30"/>
      <c r="LJA143" s="30"/>
      <c r="LJB143" s="30"/>
      <c r="LJC143" s="30"/>
      <c r="LJD143" s="30"/>
      <c r="LJE143" s="30"/>
      <c r="LJF143" s="30"/>
      <c r="LJG143" s="30"/>
      <c r="LJH143" s="30"/>
      <c r="LJI143" s="30"/>
      <c r="LJJ143" s="30"/>
      <c r="LJK143" s="30"/>
      <c r="LJL143" s="30"/>
      <c r="LJM143" s="30"/>
      <c r="LJN143" s="30"/>
      <c r="LJO143" s="30"/>
      <c r="LJP143" s="30"/>
      <c r="LJQ143" s="30"/>
      <c r="LJR143" s="30"/>
      <c r="LJS143" s="30"/>
      <c r="LJT143" s="30"/>
      <c r="LJU143" s="30"/>
      <c r="LJV143" s="30"/>
      <c r="LJW143" s="30"/>
      <c r="LJX143" s="30"/>
      <c r="LJY143" s="30"/>
      <c r="LJZ143" s="30"/>
      <c r="LKA143" s="30"/>
      <c r="LKB143" s="30"/>
      <c r="LKC143" s="30"/>
      <c r="LKD143" s="30"/>
      <c r="LKE143" s="30"/>
      <c r="LKF143" s="30"/>
      <c r="LKG143" s="30"/>
      <c r="LKH143" s="30"/>
      <c r="LKI143" s="30"/>
      <c r="LKJ143" s="30"/>
      <c r="LKK143" s="30"/>
      <c r="LKL143" s="30"/>
      <c r="LKM143" s="30"/>
      <c r="LKN143" s="30"/>
      <c r="LKO143" s="30"/>
      <c r="LKP143" s="30"/>
      <c r="LKQ143" s="30"/>
      <c r="LKR143" s="30"/>
      <c r="LKS143" s="30"/>
      <c r="LKT143" s="30"/>
      <c r="LKU143" s="30"/>
      <c r="LKV143" s="30"/>
      <c r="LKW143" s="30"/>
      <c r="LKX143" s="30"/>
      <c r="LKY143" s="30"/>
      <c r="LKZ143" s="30"/>
      <c r="LLA143" s="30"/>
      <c r="LLB143" s="30"/>
      <c r="LLC143" s="30"/>
      <c r="LLD143" s="30"/>
      <c r="LLE143" s="30"/>
      <c r="LLF143" s="30"/>
      <c r="LLG143" s="30"/>
      <c r="LLH143" s="30"/>
      <c r="LLI143" s="30"/>
      <c r="LLJ143" s="30"/>
      <c r="LLK143" s="30"/>
      <c r="LLL143" s="30"/>
      <c r="LLM143" s="30"/>
      <c r="LLN143" s="30"/>
      <c r="LLO143" s="30"/>
      <c r="LLP143" s="30"/>
      <c r="LLQ143" s="30"/>
      <c r="LLR143" s="30"/>
      <c r="LLS143" s="30"/>
      <c r="LLT143" s="30"/>
      <c r="LLU143" s="30"/>
      <c r="LLV143" s="30"/>
      <c r="LLW143" s="30"/>
      <c r="LLX143" s="30"/>
      <c r="LLY143" s="30"/>
      <c r="LLZ143" s="30"/>
      <c r="LMA143" s="30"/>
      <c r="LMB143" s="30"/>
      <c r="LMC143" s="30"/>
      <c r="LMD143" s="30"/>
      <c r="LME143" s="30"/>
      <c r="LMF143" s="30"/>
      <c r="LMG143" s="30"/>
      <c r="LMH143" s="30"/>
      <c r="LMI143" s="30"/>
      <c r="LMJ143" s="30"/>
      <c r="LMK143" s="30"/>
      <c r="LML143" s="30"/>
      <c r="LMM143" s="30"/>
      <c r="LMN143" s="30"/>
      <c r="LMO143" s="30"/>
      <c r="LMP143" s="30"/>
      <c r="LMQ143" s="30"/>
      <c r="LMR143" s="30"/>
      <c r="LMS143" s="30"/>
      <c r="LMT143" s="30"/>
      <c r="LMU143" s="30"/>
      <c r="LMV143" s="30"/>
      <c r="LMW143" s="30"/>
      <c r="LMX143" s="30"/>
      <c r="LMY143" s="30"/>
      <c r="LMZ143" s="30"/>
      <c r="LNA143" s="30"/>
      <c r="LNB143" s="30"/>
      <c r="LNC143" s="30"/>
      <c r="LND143" s="30"/>
      <c r="LNE143" s="30"/>
      <c r="LNF143" s="30"/>
      <c r="LNG143" s="30"/>
      <c r="LNH143" s="30"/>
      <c r="LNI143" s="30"/>
      <c r="LNJ143" s="30"/>
      <c r="LNK143" s="30"/>
      <c r="LNL143" s="30"/>
      <c r="LNM143" s="30"/>
      <c r="LNN143" s="30"/>
      <c r="LNO143" s="30"/>
      <c r="LNP143" s="30"/>
      <c r="LNQ143" s="30"/>
      <c r="LNR143" s="30"/>
      <c r="LNS143" s="30"/>
      <c r="LNT143" s="30"/>
      <c r="LNU143" s="30"/>
      <c r="LNV143" s="30"/>
      <c r="LNW143" s="30"/>
      <c r="LNX143" s="30"/>
      <c r="LNY143" s="30"/>
      <c r="LNZ143" s="30"/>
      <c r="LOA143" s="30"/>
      <c r="LOB143" s="30"/>
      <c r="LOC143" s="30"/>
      <c r="LOD143" s="30"/>
      <c r="LOE143" s="30"/>
      <c r="LOF143" s="30"/>
      <c r="LOG143" s="30"/>
      <c r="LOH143" s="30"/>
      <c r="LOI143" s="30"/>
      <c r="LOJ143" s="30"/>
      <c r="LOK143" s="30"/>
      <c r="LOL143" s="30"/>
      <c r="LOM143" s="30"/>
      <c r="LON143" s="30"/>
      <c r="LOO143" s="30"/>
      <c r="LOP143" s="30"/>
      <c r="LOQ143" s="30"/>
      <c r="LOR143" s="30"/>
      <c r="LOS143" s="30"/>
      <c r="LOT143" s="30"/>
      <c r="LOU143" s="30"/>
      <c r="LOV143" s="30"/>
      <c r="LOW143" s="30"/>
      <c r="LOX143" s="30"/>
      <c r="LOY143" s="30"/>
      <c r="LOZ143" s="30"/>
      <c r="LPA143" s="30"/>
      <c r="LPB143" s="30"/>
      <c r="LPC143" s="30"/>
      <c r="LPD143" s="30"/>
      <c r="LPE143" s="30"/>
      <c r="LPF143" s="30"/>
      <c r="LPG143" s="30"/>
      <c r="LPH143" s="30"/>
      <c r="LPI143" s="30"/>
      <c r="LPJ143" s="30"/>
      <c r="LPK143" s="30"/>
      <c r="LPL143" s="30"/>
      <c r="LPM143" s="30"/>
      <c r="LPN143" s="30"/>
      <c r="LPO143" s="30"/>
      <c r="LPP143" s="30"/>
      <c r="LPQ143" s="30"/>
      <c r="LPR143" s="30"/>
      <c r="LPS143" s="30"/>
      <c r="LPT143" s="30"/>
      <c r="LPU143" s="30"/>
      <c r="LPV143" s="30"/>
      <c r="LPW143" s="30"/>
      <c r="LPX143" s="30"/>
      <c r="LPY143" s="30"/>
      <c r="LPZ143" s="30"/>
      <c r="LQA143" s="30"/>
      <c r="LQB143" s="30"/>
      <c r="LQC143" s="30"/>
      <c r="LQD143" s="30"/>
      <c r="LQE143" s="30"/>
      <c r="LQF143" s="30"/>
      <c r="LQG143" s="30"/>
      <c r="LQH143" s="30"/>
      <c r="LQI143" s="30"/>
      <c r="LQJ143" s="30"/>
      <c r="LQK143" s="30"/>
      <c r="LQL143" s="30"/>
      <c r="LQM143" s="30"/>
      <c r="LQN143" s="30"/>
      <c r="LQO143" s="30"/>
      <c r="LQP143" s="30"/>
      <c r="LQQ143" s="30"/>
      <c r="LQR143" s="30"/>
      <c r="LQS143" s="30"/>
      <c r="LQT143" s="30"/>
      <c r="LQU143" s="30"/>
      <c r="LQV143" s="30"/>
      <c r="LQW143" s="30"/>
      <c r="LQX143" s="30"/>
      <c r="LQY143" s="30"/>
      <c r="LQZ143" s="30"/>
      <c r="LRA143" s="30"/>
      <c r="LRB143" s="30"/>
      <c r="LRC143" s="30"/>
      <c r="LRD143" s="30"/>
      <c r="LRE143" s="30"/>
      <c r="LRF143" s="30"/>
      <c r="LRG143" s="30"/>
      <c r="LRH143" s="30"/>
      <c r="LRI143" s="30"/>
      <c r="LRJ143" s="30"/>
      <c r="LRK143" s="30"/>
      <c r="LRL143" s="30"/>
      <c r="LRM143" s="30"/>
      <c r="LRN143" s="30"/>
      <c r="LRO143" s="30"/>
      <c r="LRP143" s="30"/>
      <c r="LRQ143" s="30"/>
      <c r="LRR143" s="30"/>
      <c r="LRS143" s="30"/>
      <c r="LRT143" s="30"/>
      <c r="LRU143" s="30"/>
      <c r="LRV143" s="30"/>
      <c r="LRW143" s="30"/>
      <c r="LRX143" s="30"/>
      <c r="LRY143" s="30"/>
      <c r="LRZ143" s="30"/>
      <c r="LSA143" s="30"/>
      <c r="LSB143" s="30"/>
      <c r="LSC143" s="30"/>
      <c r="LSD143" s="30"/>
      <c r="LSE143" s="30"/>
      <c r="LSF143" s="30"/>
      <c r="LSG143" s="30"/>
      <c r="LSH143" s="30"/>
      <c r="LSI143" s="30"/>
      <c r="LSJ143" s="30"/>
      <c r="LSK143" s="30"/>
      <c r="LSL143" s="30"/>
      <c r="LSM143" s="30"/>
      <c r="LSN143" s="30"/>
      <c r="LSO143" s="30"/>
      <c r="LSP143" s="30"/>
      <c r="LSQ143" s="30"/>
      <c r="LSR143" s="30"/>
      <c r="LSS143" s="30"/>
      <c r="LST143" s="30"/>
      <c r="LSU143" s="30"/>
      <c r="LSV143" s="30"/>
      <c r="LSW143" s="30"/>
      <c r="LSX143" s="30"/>
      <c r="LSY143" s="30"/>
      <c r="LSZ143" s="30"/>
      <c r="LTA143" s="30"/>
      <c r="LTB143" s="30"/>
      <c r="LTC143" s="30"/>
      <c r="LTD143" s="30"/>
      <c r="LTE143" s="30"/>
      <c r="LTF143" s="30"/>
      <c r="LTG143" s="30"/>
      <c r="LTH143" s="30"/>
      <c r="LTI143" s="30"/>
      <c r="LTJ143" s="30"/>
      <c r="LTK143" s="30"/>
      <c r="LTL143" s="30"/>
      <c r="LTM143" s="30"/>
      <c r="LTN143" s="30"/>
      <c r="LTO143" s="30"/>
      <c r="LTP143" s="30"/>
      <c r="LTQ143" s="30"/>
      <c r="LTR143" s="30"/>
      <c r="LTS143" s="30"/>
      <c r="LTT143" s="30"/>
      <c r="LTU143" s="30"/>
      <c r="LTV143" s="30"/>
      <c r="LTW143" s="30"/>
      <c r="LTX143" s="30"/>
      <c r="LTY143" s="30"/>
      <c r="LTZ143" s="30"/>
      <c r="LUA143" s="30"/>
      <c r="LUB143" s="30"/>
      <c r="LUC143" s="30"/>
      <c r="LUD143" s="30"/>
      <c r="LUE143" s="30"/>
      <c r="LUF143" s="30"/>
      <c r="LUG143" s="30"/>
      <c r="LUH143" s="30"/>
      <c r="LUI143" s="30"/>
      <c r="LUJ143" s="30"/>
      <c r="LUK143" s="30"/>
      <c r="LUL143" s="30"/>
      <c r="LUM143" s="30"/>
      <c r="LUN143" s="30"/>
      <c r="LUO143" s="30"/>
      <c r="LUP143" s="30"/>
      <c r="LUQ143" s="30"/>
      <c r="LUR143" s="30"/>
      <c r="LUS143" s="30"/>
      <c r="LUT143" s="30"/>
      <c r="LUU143" s="30"/>
      <c r="LUV143" s="30"/>
      <c r="LUW143" s="30"/>
      <c r="LUX143" s="30"/>
      <c r="LUY143" s="30"/>
      <c r="LUZ143" s="30"/>
      <c r="LVA143" s="30"/>
      <c r="LVB143" s="30"/>
      <c r="LVC143" s="30"/>
      <c r="LVD143" s="30"/>
      <c r="LVE143" s="30"/>
      <c r="LVF143" s="30"/>
      <c r="LVG143" s="30"/>
      <c r="LVH143" s="30"/>
      <c r="LVI143" s="30"/>
      <c r="LVJ143" s="30"/>
      <c r="LVK143" s="30"/>
      <c r="LVL143" s="30"/>
      <c r="LVM143" s="30"/>
      <c r="LVN143" s="30"/>
      <c r="LVO143" s="30"/>
      <c r="LVP143" s="30"/>
      <c r="LVQ143" s="30"/>
      <c r="LVR143" s="30"/>
      <c r="LVS143" s="30"/>
      <c r="LVT143" s="30"/>
      <c r="LVU143" s="30"/>
      <c r="LVV143" s="30"/>
      <c r="LVW143" s="30"/>
      <c r="LVX143" s="30"/>
      <c r="LVY143" s="30"/>
      <c r="LVZ143" s="30"/>
      <c r="LWA143" s="30"/>
      <c r="LWB143" s="30"/>
      <c r="LWC143" s="30"/>
      <c r="LWD143" s="30"/>
      <c r="LWE143" s="30"/>
      <c r="LWF143" s="30"/>
      <c r="LWG143" s="30"/>
      <c r="LWH143" s="30"/>
      <c r="LWI143" s="30"/>
      <c r="LWJ143" s="30"/>
      <c r="LWK143" s="30"/>
      <c r="LWL143" s="30"/>
      <c r="LWM143" s="30"/>
      <c r="LWN143" s="30"/>
      <c r="LWO143" s="30"/>
      <c r="LWP143" s="30"/>
      <c r="LWQ143" s="30"/>
      <c r="LWR143" s="30"/>
      <c r="LWS143" s="30"/>
      <c r="LWT143" s="30"/>
      <c r="LWU143" s="30"/>
      <c r="LWV143" s="30"/>
      <c r="LWW143" s="30"/>
      <c r="LWX143" s="30"/>
      <c r="LWY143" s="30"/>
      <c r="LWZ143" s="30"/>
      <c r="LXA143" s="30"/>
      <c r="LXB143" s="30"/>
      <c r="LXC143" s="30"/>
      <c r="LXD143" s="30"/>
      <c r="LXE143" s="30"/>
      <c r="LXF143" s="30"/>
      <c r="LXG143" s="30"/>
      <c r="LXH143" s="30"/>
      <c r="LXI143" s="30"/>
      <c r="LXJ143" s="30"/>
      <c r="LXK143" s="30"/>
      <c r="LXL143" s="30"/>
      <c r="LXM143" s="30"/>
      <c r="LXN143" s="30"/>
      <c r="LXO143" s="30"/>
      <c r="LXP143" s="30"/>
      <c r="LXQ143" s="30"/>
      <c r="LXR143" s="30"/>
      <c r="LXS143" s="30"/>
      <c r="LXT143" s="30"/>
      <c r="LXU143" s="30"/>
      <c r="LXV143" s="30"/>
      <c r="LXW143" s="30"/>
      <c r="LXX143" s="30"/>
      <c r="LXY143" s="30"/>
      <c r="LXZ143" s="30"/>
      <c r="LYA143" s="30"/>
      <c r="LYB143" s="30"/>
      <c r="LYC143" s="30"/>
      <c r="LYD143" s="30"/>
      <c r="LYE143" s="30"/>
      <c r="LYF143" s="30"/>
      <c r="LYG143" s="30"/>
      <c r="LYH143" s="30"/>
      <c r="LYI143" s="30"/>
      <c r="LYJ143" s="30"/>
      <c r="LYK143" s="30"/>
      <c r="LYL143" s="30"/>
      <c r="LYM143" s="30"/>
      <c r="LYN143" s="30"/>
      <c r="LYO143" s="30"/>
      <c r="LYP143" s="30"/>
      <c r="LYQ143" s="30"/>
      <c r="LYR143" s="30"/>
      <c r="LYS143" s="30"/>
      <c r="LYT143" s="30"/>
      <c r="LYU143" s="30"/>
      <c r="LYV143" s="30"/>
      <c r="LYW143" s="30"/>
      <c r="LYX143" s="30"/>
      <c r="LYY143" s="30"/>
      <c r="LYZ143" s="30"/>
      <c r="LZA143" s="30"/>
      <c r="LZB143" s="30"/>
      <c r="LZC143" s="30"/>
      <c r="LZD143" s="30"/>
      <c r="LZE143" s="30"/>
      <c r="LZF143" s="30"/>
      <c r="LZG143" s="30"/>
      <c r="LZH143" s="30"/>
      <c r="LZI143" s="30"/>
      <c r="LZJ143" s="30"/>
      <c r="LZK143" s="30"/>
      <c r="LZL143" s="30"/>
      <c r="LZM143" s="30"/>
      <c r="LZN143" s="30"/>
      <c r="LZO143" s="30"/>
      <c r="LZP143" s="30"/>
      <c r="LZQ143" s="30"/>
      <c r="LZR143" s="30"/>
      <c r="LZS143" s="30"/>
      <c r="LZT143" s="30"/>
      <c r="LZU143" s="30"/>
      <c r="LZV143" s="30"/>
      <c r="LZW143" s="30"/>
      <c r="LZX143" s="30"/>
      <c r="LZY143" s="30"/>
      <c r="LZZ143" s="30"/>
      <c r="MAA143" s="30"/>
      <c r="MAB143" s="30"/>
      <c r="MAC143" s="30"/>
      <c r="MAD143" s="30"/>
      <c r="MAE143" s="30"/>
      <c r="MAF143" s="30"/>
      <c r="MAG143" s="30"/>
      <c r="MAH143" s="30"/>
      <c r="MAI143" s="30"/>
      <c r="MAJ143" s="30"/>
      <c r="MAK143" s="30"/>
      <c r="MAL143" s="30"/>
      <c r="MAM143" s="30"/>
      <c r="MAN143" s="30"/>
      <c r="MAO143" s="30"/>
      <c r="MAP143" s="30"/>
      <c r="MAQ143" s="30"/>
      <c r="MAR143" s="30"/>
      <c r="MAS143" s="30"/>
      <c r="MAT143" s="30"/>
      <c r="MAU143" s="30"/>
      <c r="MAV143" s="30"/>
      <c r="MAW143" s="30"/>
      <c r="MAX143" s="30"/>
      <c r="MAY143" s="30"/>
      <c r="MAZ143" s="30"/>
      <c r="MBA143" s="30"/>
      <c r="MBB143" s="30"/>
      <c r="MBC143" s="30"/>
      <c r="MBD143" s="30"/>
      <c r="MBE143" s="30"/>
      <c r="MBF143" s="30"/>
      <c r="MBG143" s="30"/>
      <c r="MBH143" s="30"/>
      <c r="MBI143" s="30"/>
      <c r="MBJ143" s="30"/>
      <c r="MBK143" s="30"/>
      <c r="MBL143" s="30"/>
      <c r="MBM143" s="30"/>
      <c r="MBN143" s="30"/>
      <c r="MBO143" s="30"/>
      <c r="MBP143" s="30"/>
      <c r="MBQ143" s="30"/>
      <c r="MBR143" s="30"/>
      <c r="MBS143" s="30"/>
      <c r="MBT143" s="30"/>
      <c r="MBU143" s="30"/>
      <c r="MBV143" s="30"/>
      <c r="MBW143" s="30"/>
      <c r="MBX143" s="30"/>
      <c r="MBY143" s="30"/>
      <c r="MBZ143" s="30"/>
      <c r="MCA143" s="30"/>
      <c r="MCB143" s="30"/>
      <c r="MCC143" s="30"/>
      <c r="MCD143" s="30"/>
      <c r="MCE143" s="30"/>
      <c r="MCF143" s="30"/>
      <c r="MCG143" s="30"/>
      <c r="MCH143" s="30"/>
      <c r="MCI143" s="30"/>
      <c r="MCJ143" s="30"/>
      <c r="MCK143" s="30"/>
      <c r="MCL143" s="30"/>
      <c r="MCM143" s="30"/>
      <c r="MCN143" s="30"/>
      <c r="MCO143" s="30"/>
      <c r="MCP143" s="30"/>
      <c r="MCQ143" s="30"/>
      <c r="MCR143" s="30"/>
      <c r="MCS143" s="30"/>
      <c r="MCT143" s="30"/>
      <c r="MCU143" s="30"/>
      <c r="MCV143" s="30"/>
      <c r="MCW143" s="30"/>
      <c r="MCX143" s="30"/>
      <c r="MCY143" s="30"/>
      <c r="MCZ143" s="30"/>
      <c r="MDA143" s="30"/>
      <c r="MDB143" s="30"/>
      <c r="MDC143" s="30"/>
      <c r="MDD143" s="30"/>
      <c r="MDE143" s="30"/>
      <c r="MDF143" s="30"/>
      <c r="MDG143" s="30"/>
      <c r="MDH143" s="30"/>
      <c r="MDI143" s="30"/>
      <c r="MDJ143" s="30"/>
      <c r="MDK143" s="30"/>
      <c r="MDL143" s="30"/>
      <c r="MDM143" s="30"/>
      <c r="MDN143" s="30"/>
      <c r="MDO143" s="30"/>
      <c r="MDP143" s="30"/>
      <c r="MDQ143" s="30"/>
      <c r="MDR143" s="30"/>
      <c r="MDS143" s="30"/>
      <c r="MDT143" s="30"/>
      <c r="MDU143" s="30"/>
      <c r="MDV143" s="30"/>
      <c r="MDW143" s="30"/>
      <c r="MDX143" s="30"/>
      <c r="MDY143" s="30"/>
      <c r="MDZ143" s="30"/>
      <c r="MEA143" s="30"/>
      <c r="MEB143" s="30"/>
      <c r="MEC143" s="30"/>
      <c r="MED143" s="30"/>
      <c r="MEE143" s="30"/>
      <c r="MEF143" s="30"/>
      <c r="MEG143" s="30"/>
      <c r="MEH143" s="30"/>
      <c r="MEI143" s="30"/>
      <c r="MEJ143" s="30"/>
      <c r="MEK143" s="30"/>
      <c r="MEL143" s="30"/>
      <c r="MEM143" s="30"/>
      <c r="MEN143" s="30"/>
      <c r="MEO143" s="30"/>
      <c r="MEP143" s="30"/>
      <c r="MEQ143" s="30"/>
      <c r="MER143" s="30"/>
      <c r="MES143" s="30"/>
      <c r="MET143" s="30"/>
      <c r="MEU143" s="30"/>
      <c r="MEV143" s="30"/>
      <c r="MEW143" s="30"/>
      <c r="MEX143" s="30"/>
      <c r="MEY143" s="30"/>
      <c r="MEZ143" s="30"/>
      <c r="MFA143" s="30"/>
      <c r="MFB143" s="30"/>
      <c r="MFC143" s="30"/>
      <c r="MFD143" s="30"/>
      <c r="MFE143" s="30"/>
      <c r="MFF143" s="30"/>
      <c r="MFG143" s="30"/>
      <c r="MFH143" s="30"/>
      <c r="MFI143" s="30"/>
      <c r="MFJ143" s="30"/>
      <c r="MFK143" s="30"/>
      <c r="MFL143" s="30"/>
      <c r="MFM143" s="30"/>
      <c r="MFN143" s="30"/>
      <c r="MFO143" s="30"/>
      <c r="MFP143" s="30"/>
      <c r="MFQ143" s="30"/>
      <c r="MFR143" s="30"/>
      <c r="MFS143" s="30"/>
      <c r="MFT143" s="30"/>
      <c r="MFU143" s="30"/>
      <c r="MFV143" s="30"/>
      <c r="MFW143" s="30"/>
      <c r="MFX143" s="30"/>
      <c r="MFY143" s="30"/>
      <c r="MFZ143" s="30"/>
      <c r="MGA143" s="30"/>
      <c r="MGB143" s="30"/>
      <c r="MGC143" s="30"/>
      <c r="MGD143" s="30"/>
      <c r="MGE143" s="30"/>
      <c r="MGF143" s="30"/>
      <c r="MGG143" s="30"/>
      <c r="MGH143" s="30"/>
      <c r="MGI143" s="30"/>
      <c r="MGJ143" s="30"/>
      <c r="MGK143" s="30"/>
      <c r="MGL143" s="30"/>
      <c r="MGM143" s="30"/>
      <c r="MGN143" s="30"/>
      <c r="MGO143" s="30"/>
      <c r="MGP143" s="30"/>
      <c r="MGQ143" s="30"/>
      <c r="MGR143" s="30"/>
      <c r="MGS143" s="30"/>
      <c r="MGT143" s="30"/>
      <c r="MGU143" s="30"/>
      <c r="MGV143" s="30"/>
      <c r="MGW143" s="30"/>
      <c r="MGX143" s="30"/>
      <c r="MGY143" s="30"/>
      <c r="MGZ143" s="30"/>
      <c r="MHA143" s="30"/>
      <c r="MHB143" s="30"/>
      <c r="MHC143" s="30"/>
      <c r="MHD143" s="30"/>
      <c r="MHE143" s="30"/>
      <c r="MHF143" s="30"/>
      <c r="MHG143" s="30"/>
      <c r="MHH143" s="30"/>
      <c r="MHI143" s="30"/>
      <c r="MHJ143" s="30"/>
      <c r="MHK143" s="30"/>
      <c r="MHL143" s="30"/>
      <c r="MHM143" s="30"/>
      <c r="MHN143" s="30"/>
      <c r="MHO143" s="30"/>
      <c r="MHP143" s="30"/>
      <c r="MHQ143" s="30"/>
      <c r="MHR143" s="30"/>
      <c r="MHS143" s="30"/>
      <c r="MHT143" s="30"/>
      <c r="MHU143" s="30"/>
      <c r="MHV143" s="30"/>
      <c r="MHW143" s="30"/>
      <c r="MHX143" s="30"/>
      <c r="MHY143" s="30"/>
      <c r="MHZ143" s="30"/>
      <c r="MIA143" s="30"/>
      <c r="MIB143" s="30"/>
      <c r="MIC143" s="30"/>
      <c r="MID143" s="30"/>
      <c r="MIE143" s="30"/>
      <c r="MIF143" s="30"/>
      <c r="MIG143" s="30"/>
      <c r="MIH143" s="30"/>
      <c r="MII143" s="30"/>
      <c r="MIJ143" s="30"/>
      <c r="MIK143" s="30"/>
      <c r="MIL143" s="30"/>
      <c r="MIM143" s="30"/>
      <c r="MIN143" s="30"/>
      <c r="MIO143" s="30"/>
      <c r="MIP143" s="30"/>
      <c r="MIQ143" s="30"/>
      <c r="MIR143" s="30"/>
      <c r="MIS143" s="30"/>
      <c r="MIT143" s="30"/>
      <c r="MIU143" s="30"/>
      <c r="MIV143" s="30"/>
      <c r="MIW143" s="30"/>
      <c r="MIX143" s="30"/>
      <c r="MIY143" s="30"/>
      <c r="MIZ143" s="30"/>
      <c r="MJA143" s="30"/>
      <c r="MJB143" s="30"/>
      <c r="MJC143" s="30"/>
      <c r="MJD143" s="30"/>
      <c r="MJE143" s="30"/>
      <c r="MJF143" s="30"/>
      <c r="MJG143" s="30"/>
      <c r="MJH143" s="30"/>
      <c r="MJI143" s="30"/>
      <c r="MJJ143" s="30"/>
      <c r="MJK143" s="30"/>
      <c r="MJL143" s="30"/>
      <c r="MJM143" s="30"/>
      <c r="MJN143" s="30"/>
      <c r="MJO143" s="30"/>
      <c r="MJP143" s="30"/>
      <c r="MJQ143" s="30"/>
      <c r="MJR143" s="30"/>
      <c r="MJS143" s="30"/>
      <c r="MJT143" s="30"/>
      <c r="MJU143" s="30"/>
      <c r="MJV143" s="30"/>
      <c r="MJW143" s="30"/>
      <c r="MJX143" s="30"/>
      <c r="MJY143" s="30"/>
      <c r="MJZ143" s="30"/>
      <c r="MKA143" s="30"/>
      <c r="MKB143" s="30"/>
      <c r="MKC143" s="30"/>
      <c r="MKD143" s="30"/>
      <c r="MKE143" s="30"/>
      <c r="MKF143" s="30"/>
      <c r="MKG143" s="30"/>
      <c r="MKH143" s="30"/>
      <c r="MKI143" s="30"/>
      <c r="MKJ143" s="30"/>
      <c r="MKK143" s="30"/>
      <c r="MKL143" s="30"/>
      <c r="MKM143" s="30"/>
      <c r="MKN143" s="30"/>
      <c r="MKO143" s="30"/>
      <c r="MKP143" s="30"/>
      <c r="MKQ143" s="30"/>
      <c r="MKR143" s="30"/>
      <c r="MKS143" s="30"/>
      <c r="MKT143" s="30"/>
      <c r="MKU143" s="30"/>
      <c r="MKV143" s="30"/>
      <c r="MKW143" s="30"/>
      <c r="MKX143" s="30"/>
      <c r="MKY143" s="30"/>
      <c r="MKZ143" s="30"/>
      <c r="MLA143" s="30"/>
      <c r="MLB143" s="30"/>
      <c r="MLC143" s="30"/>
      <c r="MLD143" s="30"/>
      <c r="MLE143" s="30"/>
      <c r="MLF143" s="30"/>
      <c r="MLG143" s="30"/>
      <c r="MLH143" s="30"/>
      <c r="MLI143" s="30"/>
      <c r="MLJ143" s="30"/>
      <c r="MLK143" s="30"/>
      <c r="MLL143" s="30"/>
      <c r="MLM143" s="30"/>
      <c r="MLN143" s="30"/>
      <c r="MLO143" s="30"/>
      <c r="MLP143" s="30"/>
      <c r="MLQ143" s="30"/>
      <c r="MLR143" s="30"/>
      <c r="MLS143" s="30"/>
      <c r="MLT143" s="30"/>
      <c r="MLU143" s="30"/>
      <c r="MLV143" s="30"/>
      <c r="MLW143" s="30"/>
      <c r="MLX143" s="30"/>
      <c r="MLY143" s="30"/>
      <c r="MLZ143" s="30"/>
      <c r="MMA143" s="30"/>
      <c r="MMB143" s="30"/>
      <c r="MMC143" s="30"/>
      <c r="MMD143" s="30"/>
      <c r="MME143" s="30"/>
      <c r="MMF143" s="30"/>
      <c r="MMG143" s="30"/>
      <c r="MMH143" s="30"/>
      <c r="MMI143" s="30"/>
      <c r="MMJ143" s="30"/>
      <c r="MMK143" s="30"/>
      <c r="MML143" s="30"/>
      <c r="MMM143" s="30"/>
      <c r="MMN143" s="30"/>
      <c r="MMO143" s="30"/>
      <c r="MMP143" s="30"/>
      <c r="MMQ143" s="30"/>
      <c r="MMR143" s="30"/>
      <c r="MMS143" s="30"/>
      <c r="MMT143" s="30"/>
      <c r="MMU143" s="30"/>
      <c r="MMV143" s="30"/>
      <c r="MMW143" s="30"/>
      <c r="MMX143" s="30"/>
      <c r="MMY143" s="30"/>
      <c r="MMZ143" s="30"/>
      <c r="MNA143" s="30"/>
      <c r="MNB143" s="30"/>
      <c r="MNC143" s="30"/>
      <c r="MND143" s="30"/>
      <c r="MNE143" s="30"/>
      <c r="MNF143" s="30"/>
      <c r="MNG143" s="30"/>
      <c r="MNH143" s="30"/>
      <c r="MNI143" s="30"/>
      <c r="MNJ143" s="30"/>
      <c r="MNK143" s="30"/>
      <c r="MNL143" s="30"/>
      <c r="MNM143" s="30"/>
      <c r="MNN143" s="30"/>
      <c r="MNO143" s="30"/>
      <c r="MNP143" s="30"/>
      <c r="MNQ143" s="30"/>
      <c r="MNR143" s="30"/>
      <c r="MNS143" s="30"/>
      <c r="MNT143" s="30"/>
      <c r="MNU143" s="30"/>
      <c r="MNV143" s="30"/>
      <c r="MNW143" s="30"/>
      <c r="MNX143" s="30"/>
      <c r="MNY143" s="30"/>
      <c r="MNZ143" s="30"/>
      <c r="MOA143" s="30"/>
      <c r="MOB143" s="30"/>
      <c r="MOC143" s="30"/>
      <c r="MOD143" s="30"/>
      <c r="MOE143" s="30"/>
      <c r="MOF143" s="30"/>
      <c r="MOG143" s="30"/>
      <c r="MOH143" s="30"/>
      <c r="MOI143" s="30"/>
      <c r="MOJ143" s="30"/>
      <c r="MOK143" s="30"/>
      <c r="MOL143" s="30"/>
      <c r="MOM143" s="30"/>
      <c r="MON143" s="30"/>
      <c r="MOO143" s="30"/>
      <c r="MOP143" s="30"/>
      <c r="MOQ143" s="30"/>
      <c r="MOR143" s="30"/>
      <c r="MOS143" s="30"/>
      <c r="MOT143" s="30"/>
      <c r="MOU143" s="30"/>
      <c r="MOV143" s="30"/>
      <c r="MOW143" s="30"/>
      <c r="MOX143" s="30"/>
      <c r="MOY143" s="30"/>
      <c r="MOZ143" s="30"/>
      <c r="MPA143" s="30"/>
      <c r="MPB143" s="30"/>
      <c r="MPC143" s="30"/>
      <c r="MPD143" s="30"/>
      <c r="MPE143" s="30"/>
      <c r="MPF143" s="30"/>
      <c r="MPG143" s="30"/>
      <c r="MPH143" s="30"/>
      <c r="MPI143" s="30"/>
      <c r="MPJ143" s="30"/>
      <c r="MPK143" s="30"/>
      <c r="MPL143" s="30"/>
      <c r="MPM143" s="30"/>
      <c r="MPN143" s="30"/>
      <c r="MPO143" s="30"/>
      <c r="MPP143" s="30"/>
      <c r="MPQ143" s="30"/>
      <c r="MPR143" s="30"/>
      <c r="MPS143" s="30"/>
      <c r="MPT143" s="30"/>
      <c r="MPU143" s="30"/>
      <c r="MPV143" s="30"/>
      <c r="MPW143" s="30"/>
      <c r="MPX143" s="30"/>
      <c r="MPY143" s="30"/>
      <c r="MPZ143" s="30"/>
      <c r="MQA143" s="30"/>
      <c r="MQB143" s="30"/>
      <c r="MQC143" s="30"/>
      <c r="MQD143" s="30"/>
      <c r="MQE143" s="30"/>
      <c r="MQF143" s="30"/>
      <c r="MQG143" s="30"/>
      <c r="MQH143" s="30"/>
      <c r="MQI143" s="30"/>
      <c r="MQJ143" s="30"/>
      <c r="MQK143" s="30"/>
      <c r="MQL143" s="30"/>
      <c r="MQM143" s="30"/>
      <c r="MQN143" s="30"/>
      <c r="MQO143" s="30"/>
      <c r="MQP143" s="30"/>
      <c r="MQQ143" s="30"/>
      <c r="MQR143" s="30"/>
      <c r="MQS143" s="30"/>
      <c r="MQT143" s="30"/>
      <c r="MQU143" s="30"/>
      <c r="MQV143" s="30"/>
      <c r="MQW143" s="30"/>
      <c r="MQX143" s="30"/>
      <c r="MQY143" s="30"/>
      <c r="MQZ143" s="30"/>
      <c r="MRA143" s="30"/>
      <c r="MRB143" s="30"/>
      <c r="MRC143" s="30"/>
      <c r="MRD143" s="30"/>
      <c r="MRE143" s="30"/>
      <c r="MRF143" s="30"/>
      <c r="MRG143" s="30"/>
      <c r="MRH143" s="30"/>
      <c r="MRI143" s="30"/>
      <c r="MRJ143" s="30"/>
      <c r="MRK143" s="30"/>
      <c r="MRL143" s="30"/>
      <c r="MRM143" s="30"/>
      <c r="MRN143" s="30"/>
      <c r="MRO143" s="30"/>
      <c r="MRP143" s="30"/>
      <c r="MRQ143" s="30"/>
      <c r="MRR143" s="30"/>
      <c r="MRS143" s="30"/>
      <c r="MRT143" s="30"/>
      <c r="MRU143" s="30"/>
      <c r="MRV143" s="30"/>
      <c r="MRW143" s="30"/>
      <c r="MRX143" s="30"/>
      <c r="MRY143" s="30"/>
      <c r="MRZ143" s="30"/>
      <c r="MSA143" s="30"/>
      <c r="MSB143" s="30"/>
      <c r="MSC143" s="30"/>
      <c r="MSD143" s="30"/>
      <c r="MSE143" s="30"/>
      <c r="MSF143" s="30"/>
      <c r="MSG143" s="30"/>
      <c r="MSH143" s="30"/>
      <c r="MSI143" s="30"/>
      <c r="MSJ143" s="30"/>
      <c r="MSK143" s="30"/>
      <c r="MSL143" s="30"/>
      <c r="MSM143" s="30"/>
      <c r="MSN143" s="30"/>
      <c r="MSO143" s="30"/>
      <c r="MSP143" s="30"/>
      <c r="MSQ143" s="30"/>
      <c r="MSR143" s="30"/>
      <c r="MSS143" s="30"/>
      <c r="MST143" s="30"/>
      <c r="MSU143" s="30"/>
      <c r="MSV143" s="30"/>
      <c r="MSW143" s="30"/>
      <c r="MSX143" s="30"/>
      <c r="MSY143" s="30"/>
      <c r="MSZ143" s="30"/>
      <c r="MTA143" s="30"/>
      <c r="MTB143" s="30"/>
      <c r="MTC143" s="30"/>
      <c r="MTD143" s="30"/>
      <c r="MTE143" s="30"/>
      <c r="MTF143" s="30"/>
      <c r="MTG143" s="30"/>
      <c r="MTH143" s="30"/>
      <c r="MTI143" s="30"/>
      <c r="MTJ143" s="30"/>
      <c r="MTK143" s="30"/>
      <c r="MTL143" s="30"/>
      <c r="MTM143" s="30"/>
      <c r="MTN143" s="30"/>
      <c r="MTO143" s="30"/>
      <c r="MTP143" s="30"/>
      <c r="MTQ143" s="30"/>
      <c r="MTR143" s="30"/>
      <c r="MTS143" s="30"/>
      <c r="MTT143" s="30"/>
      <c r="MTU143" s="30"/>
      <c r="MTV143" s="30"/>
      <c r="MTW143" s="30"/>
      <c r="MTX143" s="30"/>
      <c r="MTY143" s="30"/>
      <c r="MTZ143" s="30"/>
      <c r="MUA143" s="30"/>
      <c r="MUB143" s="30"/>
      <c r="MUC143" s="30"/>
      <c r="MUD143" s="30"/>
      <c r="MUE143" s="30"/>
      <c r="MUF143" s="30"/>
      <c r="MUG143" s="30"/>
      <c r="MUH143" s="30"/>
      <c r="MUI143" s="30"/>
      <c r="MUJ143" s="30"/>
      <c r="MUK143" s="30"/>
      <c r="MUL143" s="30"/>
      <c r="MUM143" s="30"/>
      <c r="MUN143" s="30"/>
      <c r="MUO143" s="30"/>
      <c r="MUP143" s="30"/>
      <c r="MUQ143" s="30"/>
      <c r="MUR143" s="30"/>
      <c r="MUS143" s="30"/>
      <c r="MUT143" s="30"/>
      <c r="MUU143" s="30"/>
      <c r="MUV143" s="30"/>
      <c r="MUW143" s="30"/>
      <c r="MUX143" s="30"/>
      <c r="MUY143" s="30"/>
      <c r="MUZ143" s="30"/>
      <c r="MVA143" s="30"/>
      <c r="MVB143" s="30"/>
      <c r="MVC143" s="30"/>
      <c r="MVD143" s="30"/>
      <c r="MVE143" s="30"/>
      <c r="MVF143" s="30"/>
      <c r="MVG143" s="30"/>
      <c r="MVH143" s="30"/>
      <c r="MVI143" s="30"/>
      <c r="MVJ143" s="30"/>
      <c r="MVK143" s="30"/>
      <c r="MVL143" s="30"/>
      <c r="MVM143" s="30"/>
      <c r="MVN143" s="30"/>
      <c r="MVO143" s="30"/>
      <c r="MVP143" s="30"/>
      <c r="MVQ143" s="30"/>
      <c r="MVR143" s="30"/>
      <c r="MVS143" s="30"/>
      <c r="MVT143" s="30"/>
      <c r="MVU143" s="30"/>
      <c r="MVV143" s="30"/>
      <c r="MVW143" s="30"/>
      <c r="MVX143" s="30"/>
      <c r="MVY143" s="30"/>
      <c r="MVZ143" s="30"/>
      <c r="MWA143" s="30"/>
      <c r="MWB143" s="30"/>
      <c r="MWC143" s="30"/>
      <c r="MWD143" s="30"/>
      <c r="MWE143" s="30"/>
      <c r="MWF143" s="30"/>
      <c r="MWG143" s="30"/>
      <c r="MWH143" s="30"/>
      <c r="MWI143" s="30"/>
      <c r="MWJ143" s="30"/>
      <c r="MWK143" s="30"/>
      <c r="MWL143" s="30"/>
      <c r="MWM143" s="30"/>
      <c r="MWN143" s="30"/>
      <c r="MWO143" s="30"/>
      <c r="MWP143" s="30"/>
      <c r="MWQ143" s="30"/>
      <c r="MWR143" s="30"/>
      <c r="MWS143" s="30"/>
      <c r="MWT143" s="30"/>
      <c r="MWU143" s="30"/>
      <c r="MWV143" s="30"/>
      <c r="MWW143" s="30"/>
      <c r="MWX143" s="30"/>
      <c r="MWY143" s="30"/>
      <c r="MWZ143" s="30"/>
      <c r="MXA143" s="30"/>
      <c r="MXB143" s="30"/>
      <c r="MXC143" s="30"/>
      <c r="MXD143" s="30"/>
      <c r="MXE143" s="30"/>
      <c r="MXF143" s="30"/>
      <c r="MXG143" s="30"/>
      <c r="MXH143" s="30"/>
      <c r="MXI143" s="30"/>
      <c r="MXJ143" s="30"/>
      <c r="MXK143" s="30"/>
      <c r="MXL143" s="30"/>
      <c r="MXM143" s="30"/>
      <c r="MXN143" s="30"/>
      <c r="MXO143" s="30"/>
      <c r="MXP143" s="30"/>
      <c r="MXQ143" s="30"/>
      <c r="MXR143" s="30"/>
      <c r="MXS143" s="30"/>
      <c r="MXT143" s="30"/>
      <c r="MXU143" s="30"/>
      <c r="MXV143" s="30"/>
      <c r="MXW143" s="30"/>
      <c r="MXX143" s="30"/>
      <c r="MXY143" s="30"/>
      <c r="MXZ143" s="30"/>
      <c r="MYA143" s="30"/>
      <c r="MYB143" s="30"/>
      <c r="MYC143" s="30"/>
      <c r="MYD143" s="30"/>
      <c r="MYE143" s="30"/>
      <c r="MYF143" s="30"/>
      <c r="MYG143" s="30"/>
      <c r="MYH143" s="30"/>
      <c r="MYI143" s="30"/>
      <c r="MYJ143" s="30"/>
      <c r="MYK143" s="30"/>
      <c r="MYL143" s="30"/>
      <c r="MYM143" s="30"/>
      <c r="MYN143" s="30"/>
      <c r="MYO143" s="30"/>
      <c r="MYP143" s="30"/>
      <c r="MYQ143" s="30"/>
      <c r="MYR143" s="30"/>
      <c r="MYS143" s="30"/>
      <c r="MYT143" s="30"/>
      <c r="MYU143" s="30"/>
      <c r="MYV143" s="30"/>
      <c r="MYW143" s="30"/>
      <c r="MYX143" s="30"/>
      <c r="MYY143" s="30"/>
      <c r="MYZ143" s="30"/>
      <c r="MZA143" s="30"/>
      <c r="MZB143" s="30"/>
      <c r="MZC143" s="30"/>
      <c r="MZD143" s="30"/>
      <c r="MZE143" s="30"/>
      <c r="MZF143" s="30"/>
      <c r="MZG143" s="30"/>
      <c r="MZH143" s="30"/>
      <c r="MZI143" s="30"/>
      <c r="MZJ143" s="30"/>
      <c r="MZK143" s="30"/>
      <c r="MZL143" s="30"/>
      <c r="MZM143" s="30"/>
      <c r="MZN143" s="30"/>
      <c r="MZO143" s="30"/>
      <c r="MZP143" s="30"/>
      <c r="MZQ143" s="30"/>
      <c r="MZR143" s="30"/>
      <c r="MZS143" s="30"/>
      <c r="MZT143" s="30"/>
      <c r="MZU143" s="30"/>
      <c r="MZV143" s="30"/>
      <c r="MZW143" s="30"/>
      <c r="MZX143" s="30"/>
      <c r="MZY143" s="30"/>
      <c r="MZZ143" s="30"/>
      <c r="NAA143" s="30"/>
      <c r="NAB143" s="30"/>
      <c r="NAC143" s="30"/>
      <c r="NAD143" s="30"/>
      <c r="NAE143" s="30"/>
      <c r="NAF143" s="30"/>
      <c r="NAG143" s="30"/>
      <c r="NAH143" s="30"/>
      <c r="NAI143" s="30"/>
      <c r="NAJ143" s="30"/>
      <c r="NAK143" s="30"/>
      <c r="NAL143" s="30"/>
      <c r="NAM143" s="30"/>
      <c r="NAN143" s="30"/>
      <c r="NAO143" s="30"/>
      <c r="NAP143" s="30"/>
      <c r="NAQ143" s="30"/>
      <c r="NAR143" s="30"/>
      <c r="NAS143" s="30"/>
      <c r="NAT143" s="30"/>
      <c r="NAU143" s="30"/>
      <c r="NAV143" s="30"/>
      <c r="NAW143" s="30"/>
      <c r="NAX143" s="30"/>
      <c r="NAY143" s="30"/>
      <c r="NAZ143" s="30"/>
      <c r="NBA143" s="30"/>
      <c r="NBB143" s="30"/>
      <c r="NBC143" s="30"/>
      <c r="NBD143" s="30"/>
      <c r="NBE143" s="30"/>
      <c r="NBF143" s="30"/>
      <c r="NBG143" s="30"/>
      <c r="NBH143" s="30"/>
      <c r="NBI143" s="30"/>
      <c r="NBJ143" s="30"/>
      <c r="NBK143" s="30"/>
      <c r="NBL143" s="30"/>
      <c r="NBM143" s="30"/>
      <c r="NBN143" s="30"/>
      <c r="NBO143" s="30"/>
      <c r="NBP143" s="30"/>
      <c r="NBQ143" s="30"/>
      <c r="NBR143" s="30"/>
      <c r="NBS143" s="30"/>
      <c r="NBT143" s="30"/>
      <c r="NBU143" s="30"/>
      <c r="NBV143" s="30"/>
      <c r="NBW143" s="30"/>
      <c r="NBX143" s="30"/>
      <c r="NBY143" s="30"/>
      <c r="NBZ143" s="30"/>
      <c r="NCA143" s="30"/>
      <c r="NCB143" s="30"/>
      <c r="NCC143" s="30"/>
      <c r="NCD143" s="30"/>
      <c r="NCE143" s="30"/>
      <c r="NCF143" s="30"/>
      <c r="NCG143" s="30"/>
      <c r="NCH143" s="30"/>
      <c r="NCI143" s="30"/>
      <c r="NCJ143" s="30"/>
      <c r="NCK143" s="30"/>
      <c r="NCL143" s="30"/>
      <c r="NCM143" s="30"/>
      <c r="NCN143" s="30"/>
      <c r="NCO143" s="30"/>
      <c r="NCP143" s="30"/>
      <c r="NCQ143" s="30"/>
      <c r="NCR143" s="30"/>
      <c r="NCS143" s="30"/>
      <c r="NCT143" s="30"/>
      <c r="NCU143" s="30"/>
      <c r="NCV143" s="30"/>
      <c r="NCW143" s="30"/>
      <c r="NCX143" s="30"/>
      <c r="NCY143" s="30"/>
      <c r="NCZ143" s="30"/>
      <c r="NDA143" s="30"/>
      <c r="NDB143" s="30"/>
      <c r="NDC143" s="30"/>
      <c r="NDD143" s="30"/>
      <c r="NDE143" s="30"/>
      <c r="NDF143" s="30"/>
      <c r="NDG143" s="30"/>
      <c r="NDH143" s="30"/>
      <c r="NDI143" s="30"/>
      <c r="NDJ143" s="30"/>
      <c r="NDK143" s="30"/>
      <c r="NDL143" s="30"/>
      <c r="NDM143" s="30"/>
      <c r="NDN143" s="30"/>
      <c r="NDO143" s="30"/>
      <c r="NDP143" s="30"/>
      <c r="NDQ143" s="30"/>
      <c r="NDR143" s="30"/>
      <c r="NDS143" s="30"/>
      <c r="NDT143" s="30"/>
      <c r="NDU143" s="30"/>
      <c r="NDV143" s="30"/>
      <c r="NDW143" s="30"/>
      <c r="NDX143" s="30"/>
      <c r="NDY143" s="30"/>
      <c r="NDZ143" s="30"/>
      <c r="NEA143" s="30"/>
      <c r="NEB143" s="30"/>
      <c r="NEC143" s="30"/>
      <c r="NED143" s="30"/>
      <c r="NEE143" s="30"/>
      <c r="NEF143" s="30"/>
      <c r="NEG143" s="30"/>
      <c r="NEH143" s="30"/>
      <c r="NEI143" s="30"/>
      <c r="NEJ143" s="30"/>
      <c r="NEK143" s="30"/>
      <c r="NEL143" s="30"/>
      <c r="NEM143" s="30"/>
      <c r="NEN143" s="30"/>
      <c r="NEO143" s="30"/>
      <c r="NEP143" s="30"/>
      <c r="NEQ143" s="30"/>
      <c r="NER143" s="30"/>
      <c r="NES143" s="30"/>
      <c r="NET143" s="30"/>
      <c r="NEU143" s="30"/>
      <c r="NEV143" s="30"/>
      <c r="NEW143" s="30"/>
      <c r="NEX143" s="30"/>
      <c r="NEY143" s="30"/>
      <c r="NEZ143" s="30"/>
      <c r="NFA143" s="30"/>
      <c r="NFB143" s="30"/>
      <c r="NFC143" s="30"/>
      <c r="NFD143" s="30"/>
      <c r="NFE143" s="30"/>
      <c r="NFF143" s="30"/>
      <c r="NFG143" s="30"/>
      <c r="NFH143" s="30"/>
      <c r="NFI143" s="30"/>
      <c r="NFJ143" s="30"/>
      <c r="NFK143" s="30"/>
      <c r="NFL143" s="30"/>
      <c r="NFM143" s="30"/>
      <c r="NFN143" s="30"/>
      <c r="NFO143" s="30"/>
      <c r="NFP143" s="30"/>
      <c r="NFQ143" s="30"/>
      <c r="NFR143" s="30"/>
      <c r="NFS143" s="30"/>
      <c r="NFT143" s="30"/>
      <c r="NFU143" s="30"/>
      <c r="NFV143" s="30"/>
      <c r="NFW143" s="30"/>
      <c r="NFX143" s="30"/>
      <c r="NFY143" s="30"/>
      <c r="NFZ143" s="30"/>
      <c r="NGA143" s="30"/>
      <c r="NGB143" s="30"/>
      <c r="NGC143" s="30"/>
      <c r="NGD143" s="30"/>
      <c r="NGE143" s="30"/>
      <c r="NGF143" s="30"/>
      <c r="NGG143" s="30"/>
      <c r="NGH143" s="30"/>
      <c r="NGI143" s="30"/>
      <c r="NGJ143" s="30"/>
      <c r="NGK143" s="30"/>
      <c r="NGL143" s="30"/>
      <c r="NGM143" s="30"/>
      <c r="NGN143" s="30"/>
      <c r="NGO143" s="30"/>
      <c r="NGP143" s="30"/>
      <c r="NGQ143" s="30"/>
      <c r="NGR143" s="30"/>
      <c r="NGS143" s="30"/>
      <c r="NGT143" s="30"/>
      <c r="NGU143" s="30"/>
      <c r="NGV143" s="30"/>
      <c r="NGW143" s="30"/>
      <c r="NGX143" s="30"/>
      <c r="NGY143" s="30"/>
      <c r="NGZ143" s="30"/>
      <c r="NHA143" s="30"/>
      <c r="NHB143" s="30"/>
      <c r="NHC143" s="30"/>
      <c r="NHD143" s="30"/>
      <c r="NHE143" s="30"/>
      <c r="NHF143" s="30"/>
      <c r="NHG143" s="30"/>
      <c r="NHH143" s="30"/>
      <c r="NHI143" s="30"/>
      <c r="NHJ143" s="30"/>
      <c r="NHK143" s="30"/>
      <c r="NHL143" s="30"/>
      <c r="NHM143" s="30"/>
      <c r="NHN143" s="30"/>
      <c r="NHO143" s="30"/>
      <c r="NHP143" s="30"/>
      <c r="NHQ143" s="30"/>
      <c r="NHR143" s="30"/>
      <c r="NHS143" s="30"/>
      <c r="NHT143" s="30"/>
      <c r="NHU143" s="30"/>
      <c r="NHV143" s="30"/>
      <c r="NHW143" s="30"/>
      <c r="NHX143" s="30"/>
      <c r="NHY143" s="30"/>
      <c r="NHZ143" s="30"/>
      <c r="NIA143" s="30"/>
      <c r="NIB143" s="30"/>
      <c r="NIC143" s="30"/>
      <c r="NID143" s="30"/>
      <c r="NIE143" s="30"/>
      <c r="NIF143" s="30"/>
      <c r="NIG143" s="30"/>
      <c r="NIH143" s="30"/>
      <c r="NII143" s="30"/>
      <c r="NIJ143" s="30"/>
      <c r="NIK143" s="30"/>
      <c r="NIL143" s="30"/>
      <c r="NIM143" s="30"/>
      <c r="NIN143" s="30"/>
      <c r="NIO143" s="30"/>
      <c r="NIP143" s="30"/>
      <c r="NIQ143" s="30"/>
      <c r="NIR143" s="30"/>
      <c r="NIS143" s="30"/>
      <c r="NIT143" s="30"/>
      <c r="NIU143" s="30"/>
      <c r="NIV143" s="30"/>
      <c r="NIW143" s="30"/>
      <c r="NIX143" s="30"/>
      <c r="NIY143" s="30"/>
      <c r="NIZ143" s="30"/>
      <c r="NJA143" s="30"/>
      <c r="NJB143" s="30"/>
      <c r="NJC143" s="30"/>
      <c r="NJD143" s="30"/>
      <c r="NJE143" s="30"/>
      <c r="NJF143" s="30"/>
      <c r="NJG143" s="30"/>
      <c r="NJH143" s="30"/>
      <c r="NJI143" s="30"/>
      <c r="NJJ143" s="30"/>
      <c r="NJK143" s="30"/>
      <c r="NJL143" s="30"/>
      <c r="NJM143" s="30"/>
      <c r="NJN143" s="30"/>
      <c r="NJO143" s="30"/>
      <c r="NJP143" s="30"/>
      <c r="NJQ143" s="30"/>
      <c r="NJR143" s="30"/>
      <c r="NJS143" s="30"/>
      <c r="NJT143" s="30"/>
      <c r="NJU143" s="30"/>
      <c r="NJV143" s="30"/>
      <c r="NJW143" s="30"/>
      <c r="NJX143" s="30"/>
      <c r="NJY143" s="30"/>
      <c r="NJZ143" s="30"/>
      <c r="NKA143" s="30"/>
      <c r="NKB143" s="30"/>
      <c r="NKC143" s="30"/>
      <c r="NKD143" s="30"/>
      <c r="NKE143" s="30"/>
      <c r="NKF143" s="30"/>
      <c r="NKG143" s="30"/>
      <c r="NKH143" s="30"/>
      <c r="NKI143" s="30"/>
      <c r="NKJ143" s="30"/>
      <c r="NKK143" s="30"/>
      <c r="NKL143" s="30"/>
      <c r="NKM143" s="30"/>
      <c r="NKN143" s="30"/>
      <c r="NKO143" s="30"/>
      <c r="NKP143" s="30"/>
      <c r="NKQ143" s="30"/>
      <c r="NKR143" s="30"/>
      <c r="NKS143" s="30"/>
      <c r="NKT143" s="30"/>
      <c r="NKU143" s="30"/>
      <c r="NKV143" s="30"/>
      <c r="NKW143" s="30"/>
      <c r="NKX143" s="30"/>
      <c r="NKY143" s="30"/>
      <c r="NKZ143" s="30"/>
      <c r="NLA143" s="30"/>
      <c r="NLB143" s="30"/>
      <c r="NLC143" s="30"/>
      <c r="NLD143" s="30"/>
      <c r="NLE143" s="30"/>
      <c r="NLF143" s="30"/>
      <c r="NLG143" s="30"/>
      <c r="NLH143" s="30"/>
      <c r="NLI143" s="30"/>
      <c r="NLJ143" s="30"/>
      <c r="NLK143" s="30"/>
      <c r="NLL143" s="30"/>
      <c r="NLM143" s="30"/>
      <c r="NLN143" s="30"/>
      <c r="NLO143" s="30"/>
      <c r="NLP143" s="30"/>
      <c r="NLQ143" s="30"/>
      <c r="NLR143" s="30"/>
      <c r="NLS143" s="30"/>
      <c r="NLT143" s="30"/>
      <c r="NLU143" s="30"/>
      <c r="NLV143" s="30"/>
      <c r="NLW143" s="30"/>
      <c r="NLX143" s="30"/>
      <c r="NLY143" s="30"/>
      <c r="NLZ143" s="30"/>
      <c r="NMA143" s="30"/>
      <c r="NMB143" s="30"/>
      <c r="NMC143" s="30"/>
      <c r="NMD143" s="30"/>
      <c r="NME143" s="30"/>
      <c r="NMF143" s="30"/>
      <c r="NMG143" s="30"/>
      <c r="NMH143" s="30"/>
      <c r="NMI143" s="30"/>
      <c r="NMJ143" s="30"/>
      <c r="NMK143" s="30"/>
      <c r="NML143" s="30"/>
      <c r="NMM143" s="30"/>
      <c r="NMN143" s="30"/>
      <c r="NMO143" s="30"/>
      <c r="NMP143" s="30"/>
      <c r="NMQ143" s="30"/>
      <c r="NMR143" s="30"/>
      <c r="NMS143" s="30"/>
      <c r="NMT143" s="30"/>
      <c r="NMU143" s="30"/>
      <c r="NMV143" s="30"/>
      <c r="NMW143" s="30"/>
      <c r="NMX143" s="30"/>
      <c r="NMY143" s="30"/>
      <c r="NMZ143" s="30"/>
      <c r="NNA143" s="30"/>
      <c r="NNB143" s="30"/>
      <c r="NNC143" s="30"/>
      <c r="NND143" s="30"/>
      <c r="NNE143" s="30"/>
      <c r="NNF143" s="30"/>
      <c r="NNG143" s="30"/>
      <c r="NNH143" s="30"/>
      <c r="NNI143" s="30"/>
      <c r="NNJ143" s="30"/>
      <c r="NNK143" s="30"/>
      <c r="NNL143" s="30"/>
      <c r="NNM143" s="30"/>
      <c r="NNN143" s="30"/>
      <c r="NNO143" s="30"/>
      <c r="NNP143" s="30"/>
      <c r="NNQ143" s="30"/>
      <c r="NNR143" s="30"/>
      <c r="NNS143" s="30"/>
      <c r="NNT143" s="30"/>
      <c r="NNU143" s="30"/>
      <c r="NNV143" s="30"/>
      <c r="NNW143" s="30"/>
      <c r="NNX143" s="30"/>
      <c r="NNY143" s="30"/>
      <c r="NNZ143" s="30"/>
      <c r="NOA143" s="30"/>
      <c r="NOB143" s="30"/>
      <c r="NOC143" s="30"/>
      <c r="NOD143" s="30"/>
      <c r="NOE143" s="30"/>
      <c r="NOF143" s="30"/>
      <c r="NOG143" s="30"/>
      <c r="NOH143" s="30"/>
      <c r="NOI143" s="30"/>
      <c r="NOJ143" s="30"/>
      <c r="NOK143" s="30"/>
      <c r="NOL143" s="30"/>
      <c r="NOM143" s="30"/>
      <c r="NON143" s="30"/>
      <c r="NOO143" s="30"/>
      <c r="NOP143" s="30"/>
      <c r="NOQ143" s="30"/>
      <c r="NOR143" s="30"/>
      <c r="NOS143" s="30"/>
      <c r="NOT143" s="30"/>
      <c r="NOU143" s="30"/>
      <c r="NOV143" s="30"/>
      <c r="NOW143" s="30"/>
      <c r="NOX143" s="30"/>
      <c r="NOY143" s="30"/>
      <c r="NOZ143" s="30"/>
      <c r="NPA143" s="30"/>
      <c r="NPB143" s="30"/>
      <c r="NPC143" s="30"/>
      <c r="NPD143" s="30"/>
      <c r="NPE143" s="30"/>
      <c r="NPF143" s="30"/>
      <c r="NPG143" s="30"/>
      <c r="NPH143" s="30"/>
      <c r="NPI143" s="30"/>
      <c r="NPJ143" s="30"/>
      <c r="NPK143" s="30"/>
      <c r="NPL143" s="30"/>
      <c r="NPM143" s="30"/>
      <c r="NPN143" s="30"/>
      <c r="NPO143" s="30"/>
      <c r="NPP143" s="30"/>
      <c r="NPQ143" s="30"/>
      <c r="NPR143" s="30"/>
      <c r="NPS143" s="30"/>
      <c r="NPT143" s="30"/>
      <c r="NPU143" s="30"/>
      <c r="NPV143" s="30"/>
      <c r="NPW143" s="30"/>
      <c r="NPX143" s="30"/>
      <c r="NPY143" s="30"/>
      <c r="NPZ143" s="30"/>
      <c r="NQA143" s="30"/>
      <c r="NQB143" s="30"/>
      <c r="NQC143" s="30"/>
      <c r="NQD143" s="30"/>
      <c r="NQE143" s="30"/>
      <c r="NQF143" s="30"/>
      <c r="NQG143" s="30"/>
      <c r="NQH143" s="30"/>
      <c r="NQI143" s="30"/>
      <c r="NQJ143" s="30"/>
      <c r="NQK143" s="30"/>
      <c r="NQL143" s="30"/>
      <c r="NQM143" s="30"/>
      <c r="NQN143" s="30"/>
      <c r="NQO143" s="30"/>
      <c r="NQP143" s="30"/>
      <c r="NQQ143" s="30"/>
      <c r="NQR143" s="30"/>
      <c r="NQS143" s="30"/>
      <c r="NQT143" s="30"/>
      <c r="NQU143" s="30"/>
      <c r="NQV143" s="30"/>
      <c r="NQW143" s="30"/>
      <c r="NQX143" s="30"/>
      <c r="NQY143" s="30"/>
      <c r="NQZ143" s="30"/>
      <c r="NRA143" s="30"/>
      <c r="NRB143" s="30"/>
      <c r="NRC143" s="30"/>
      <c r="NRD143" s="30"/>
      <c r="NRE143" s="30"/>
      <c r="NRF143" s="30"/>
      <c r="NRG143" s="30"/>
      <c r="NRH143" s="30"/>
      <c r="NRI143" s="30"/>
      <c r="NRJ143" s="30"/>
      <c r="NRK143" s="30"/>
      <c r="NRL143" s="30"/>
      <c r="NRM143" s="30"/>
      <c r="NRN143" s="30"/>
      <c r="NRO143" s="30"/>
      <c r="NRP143" s="30"/>
      <c r="NRQ143" s="30"/>
      <c r="NRR143" s="30"/>
      <c r="NRS143" s="30"/>
      <c r="NRT143" s="30"/>
      <c r="NRU143" s="30"/>
      <c r="NRV143" s="30"/>
      <c r="NRW143" s="30"/>
      <c r="NRX143" s="30"/>
      <c r="NRY143" s="30"/>
      <c r="NRZ143" s="30"/>
      <c r="NSA143" s="30"/>
      <c r="NSB143" s="30"/>
      <c r="NSC143" s="30"/>
      <c r="NSD143" s="30"/>
      <c r="NSE143" s="30"/>
      <c r="NSF143" s="30"/>
      <c r="NSG143" s="30"/>
      <c r="NSH143" s="30"/>
      <c r="NSI143" s="30"/>
      <c r="NSJ143" s="30"/>
      <c r="NSK143" s="30"/>
      <c r="NSL143" s="30"/>
      <c r="NSM143" s="30"/>
      <c r="NSN143" s="30"/>
      <c r="NSO143" s="30"/>
      <c r="NSP143" s="30"/>
      <c r="NSQ143" s="30"/>
      <c r="NSR143" s="30"/>
      <c r="NSS143" s="30"/>
      <c r="NST143" s="30"/>
      <c r="NSU143" s="30"/>
      <c r="NSV143" s="30"/>
      <c r="NSW143" s="30"/>
      <c r="NSX143" s="30"/>
      <c r="NSY143" s="30"/>
      <c r="NSZ143" s="30"/>
      <c r="NTA143" s="30"/>
      <c r="NTB143" s="30"/>
      <c r="NTC143" s="30"/>
      <c r="NTD143" s="30"/>
      <c r="NTE143" s="30"/>
      <c r="NTF143" s="30"/>
      <c r="NTG143" s="30"/>
      <c r="NTH143" s="30"/>
      <c r="NTI143" s="30"/>
      <c r="NTJ143" s="30"/>
      <c r="NTK143" s="30"/>
      <c r="NTL143" s="30"/>
      <c r="NTM143" s="30"/>
      <c r="NTN143" s="30"/>
      <c r="NTO143" s="30"/>
      <c r="NTP143" s="30"/>
      <c r="NTQ143" s="30"/>
      <c r="NTR143" s="30"/>
      <c r="NTS143" s="30"/>
      <c r="NTT143" s="30"/>
      <c r="NTU143" s="30"/>
      <c r="NTV143" s="30"/>
      <c r="NTW143" s="30"/>
      <c r="NTX143" s="30"/>
      <c r="NTY143" s="30"/>
      <c r="NTZ143" s="30"/>
      <c r="NUA143" s="30"/>
      <c r="NUB143" s="30"/>
      <c r="NUC143" s="30"/>
      <c r="NUD143" s="30"/>
      <c r="NUE143" s="30"/>
      <c r="NUF143" s="30"/>
      <c r="NUG143" s="30"/>
      <c r="NUH143" s="30"/>
      <c r="NUI143" s="30"/>
      <c r="NUJ143" s="30"/>
      <c r="NUK143" s="30"/>
      <c r="NUL143" s="30"/>
      <c r="NUM143" s="30"/>
      <c r="NUN143" s="30"/>
      <c r="NUO143" s="30"/>
      <c r="NUP143" s="30"/>
      <c r="NUQ143" s="30"/>
      <c r="NUR143" s="30"/>
      <c r="NUS143" s="30"/>
      <c r="NUT143" s="30"/>
      <c r="NUU143" s="30"/>
      <c r="NUV143" s="30"/>
      <c r="NUW143" s="30"/>
      <c r="NUX143" s="30"/>
      <c r="NUY143" s="30"/>
      <c r="NUZ143" s="30"/>
      <c r="NVA143" s="30"/>
      <c r="NVB143" s="30"/>
      <c r="NVC143" s="30"/>
      <c r="NVD143" s="30"/>
      <c r="NVE143" s="30"/>
      <c r="NVF143" s="30"/>
      <c r="NVG143" s="30"/>
      <c r="NVH143" s="30"/>
      <c r="NVI143" s="30"/>
      <c r="NVJ143" s="30"/>
      <c r="NVK143" s="30"/>
      <c r="NVL143" s="30"/>
      <c r="NVM143" s="30"/>
      <c r="NVN143" s="30"/>
      <c r="NVO143" s="30"/>
      <c r="NVP143" s="30"/>
      <c r="NVQ143" s="30"/>
      <c r="NVR143" s="30"/>
      <c r="NVS143" s="30"/>
      <c r="NVT143" s="30"/>
      <c r="NVU143" s="30"/>
      <c r="NVV143" s="30"/>
      <c r="NVW143" s="30"/>
      <c r="NVX143" s="30"/>
      <c r="NVY143" s="30"/>
      <c r="NVZ143" s="30"/>
      <c r="NWA143" s="30"/>
      <c r="NWB143" s="30"/>
      <c r="NWC143" s="30"/>
      <c r="NWD143" s="30"/>
      <c r="NWE143" s="30"/>
      <c r="NWF143" s="30"/>
      <c r="NWG143" s="30"/>
      <c r="NWH143" s="30"/>
      <c r="NWI143" s="30"/>
      <c r="NWJ143" s="30"/>
      <c r="NWK143" s="30"/>
      <c r="NWL143" s="30"/>
      <c r="NWM143" s="30"/>
      <c r="NWN143" s="30"/>
      <c r="NWO143" s="30"/>
      <c r="NWP143" s="30"/>
      <c r="NWQ143" s="30"/>
      <c r="NWR143" s="30"/>
      <c r="NWS143" s="30"/>
      <c r="NWT143" s="30"/>
      <c r="NWU143" s="30"/>
      <c r="NWV143" s="30"/>
      <c r="NWW143" s="30"/>
      <c r="NWX143" s="30"/>
      <c r="NWY143" s="30"/>
      <c r="NWZ143" s="30"/>
      <c r="NXA143" s="30"/>
      <c r="NXB143" s="30"/>
      <c r="NXC143" s="30"/>
      <c r="NXD143" s="30"/>
      <c r="NXE143" s="30"/>
      <c r="NXF143" s="30"/>
      <c r="NXG143" s="30"/>
      <c r="NXH143" s="30"/>
      <c r="NXI143" s="30"/>
      <c r="NXJ143" s="30"/>
      <c r="NXK143" s="30"/>
      <c r="NXL143" s="30"/>
      <c r="NXM143" s="30"/>
      <c r="NXN143" s="30"/>
      <c r="NXO143" s="30"/>
      <c r="NXP143" s="30"/>
      <c r="NXQ143" s="30"/>
      <c r="NXR143" s="30"/>
      <c r="NXS143" s="30"/>
      <c r="NXT143" s="30"/>
      <c r="NXU143" s="30"/>
      <c r="NXV143" s="30"/>
      <c r="NXW143" s="30"/>
      <c r="NXX143" s="30"/>
      <c r="NXY143" s="30"/>
      <c r="NXZ143" s="30"/>
      <c r="NYA143" s="30"/>
      <c r="NYB143" s="30"/>
      <c r="NYC143" s="30"/>
      <c r="NYD143" s="30"/>
      <c r="NYE143" s="30"/>
      <c r="NYF143" s="30"/>
      <c r="NYG143" s="30"/>
      <c r="NYH143" s="30"/>
      <c r="NYI143" s="30"/>
      <c r="NYJ143" s="30"/>
      <c r="NYK143" s="30"/>
      <c r="NYL143" s="30"/>
      <c r="NYM143" s="30"/>
      <c r="NYN143" s="30"/>
      <c r="NYO143" s="30"/>
      <c r="NYP143" s="30"/>
      <c r="NYQ143" s="30"/>
      <c r="NYR143" s="30"/>
      <c r="NYS143" s="30"/>
      <c r="NYT143" s="30"/>
      <c r="NYU143" s="30"/>
      <c r="NYV143" s="30"/>
      <c r="NYW143" s="30"/>
      <c r="NYX143" s="30"/>
      <c r="NYY143" s="30"/>
      <c r="NYZ143" s="30"/>
      <c r="NZA143" s="30"/>
      <c r="NZB143" s="30"/>
      <c r="NZC143" s="30"/>
      <c r="NZD143" s="30"/>
      <c r="NZE143" s="30"/>
      <c r="NZF143" s="30"/>
      <c r="NZG143" s="30"/>
      <c r="NZH143" s="30"/>
      <c r="NZI143" s="30"/>
      <c r="NZJ143" s="30"/>
      <c r="NZK143" s="30"/>
      <c r="NZL143" s="30"/>
      <c r="NZM143" s="30"/>
      <c r="NZN143" s="30"/>
      <c r="NZO143" s="30"/>
      <c r="NZP143" s="30"/>
      <c r="NZQ143" s="30"/>
      <c r="NZR143" s="30"/>
      <c r="NZS143" s="30"/>
      <c r="NZT143" s="30"/>
      <c r="NZU143" s="30"/>
      <c r="NZV143" s="30"/>
      <c r="NZW143" s="30"/>
      <c r="NZX143" s="30"/>
      <c r="NZY143" s="30"/>
      <c r="NZZ143" s="30"/>
      <c r="OAA143" s="30"/>
      <c r="OAB143" s="30"/>
      <c r="OAC143" s="30"/>
      <c r="OAD143" s="30"/>
      <c r="OAE143" s="30"/>
      <c r="OAF143" s="30"/>
      <c r="OAG143" s="30"/>
      <c r="OAH143" s="30"/>
      <c r="OAI143" s="30"/>
      <c r="OAJ143" s="30"/>
      <c r="OAK143" s="30"/>
      <c r="OAL143" s="30"/>
      <c r="OAM143" s="30"/>
      <c r="OAN143" s="30"/>
      <c r="OAO143" s="30"/>
      <c r="OAP143" s="30"/>
      <c r="OAQ143" s="30"/>
      <c r="OAR143" s="30"/>
      <c r="OAS143" s="30"/>
      <c r="OAT143" s="30"/>
      <c r="OAU143" s="30"/>
      <c r="OAV143" s="30"/>
      <c r="OAW143" s="30"/>
      <c r="OAX143" s="30"/>
      <c r="OAY143" s="30"/>
      <c r="OAZ143" s="30"/>
      <c r="OBA143" s="30"/>
      <c r="OBB143" s="30"/>
      <c r="OBC143" s="30"/>
      <c r="OBD143" s="30"/>
      <c r="OBE143" s="30"/>
      <c r="OBF143" s="30"/>
      <c r="OBG143" s="30"/>
      <c r="OBH143" s="30"/>
      <c r="OBI143" s="30"/>
      <c r="OBJ143" s="30"/>
      <c r="OBK143" s="30"/>
      <c r="OBL143" s="30"/>
      <c r="OBM143" s="30"/>
      <c r="OBN143" s="30"/>
      <c r="OBO143" s="30"/>
      <c r="OBP143" s="30"/>
      <c r="OBQ143" s="30"/>
      <c r="OBR143" s="30"/>
      <c r="OBS143" s="30"/>
      <c r="OBT143" s="30"/>
      <c r="OBU143" s="30"/>
      <c r="OBV143" s="30"/>
      <c r="OBW143" s="30"/>
      <c r="OBX143" s="30"/>
      <c r="OBY143" s="30"/>
      <c r="OBZ143" s="30"/>
      <c r="OCA143" s="30"/>
      <c r="OCB143" s="30"/>
      <c r="OCC143" s="30"/>
      <c r="OCD143" s="30"/>
      <c r="OCE143" s="30"/>
      <c r="OCF143" s="30"/>
      <c r="OCG143" s="30"/>
      <c r="OCH143" s="30"/>
      <c r="OCI143" s="30"/>
      <c r="OCJ143" s="30"/>
      <c r="OCK143" s="30"/>
      <c r="OCL143" s="30"/>
      <c r="OCM143" s="30"/>
      <c r="OCN143" s="30"/>
      <c r="OCO143" s="30"/>
      <c r="OCP143" s="30"/>
      <c r="OCQ143" s="30"/>
      <c r="OCR143" s="30"/>
      <c r="OCS143" s="30"/>
      <c r="OCT143" s="30"/>
      <c r="OCU143" s="30"/>
      <c r="OCV143" s="30"/>
      <c r="OCW143" s="30"/>
      <c r="OCX143" s="30"/>
      <c r="OCY143" s="30"/>
      <c r="OCZ143" s="30"/>
      <c r="ODA143" s="30"/>
      <c r="ODB143" s="30"/>
      <c r="ODC143" s="30"/>
      <c r="ODD143" s="30"/>
      <c r="ODE143" s="30"/>
      <c r="ODF143" s="30"/>
      <c r="ODG143" s="30"/>
      <c r="ODH143" s="30"/>
      <c r="ODI143" s="30"/>
      <c r="ODJ143" s="30"/>
      <c r="ODK143" s="30"/>
      <c r="ODL143" s="30"/>
      <c r="ODM143" s="30"/>
      <c r="ODN143" s="30"/>
      <c r="ODO143" s="30"/>
      <c r="ODP143" s="30"/>
      <c r="ODQ143" s="30"/>
      <c r="ODR143" s="30"/>
      <c r="ODS143" s="30"/>
      <c r="ODT143" s="30"/>
      <c r="ODU143" s="30"/>
      <c r="ODV143" s="30"/>
      <c r="ODW143" s="30"/>
      <c r="ODX143" s="30"/>
      <c r="ODY143" s="30"/>
      <c r="ODZ143" s="30"/>
      <c r="OEA143" s="30"/>
      <c r="OEB143" s="30"/>
      <c r="OEC143" s="30"/>
      <c r="OED143" s="30"/>
      <c r="OEE143" s="30"/>
      <c r="OEF143" s="30"/>
      <c r="OEG143" s="30"/>
      <c r="OEH143" s="30"/>
      <c r="OEI143" s="30"/>
      <c r="OEJ143" s="30"/>
      <c r="OEK143" s="30"/>
      <c r="OEL143" s="30"/>
      <c r="OEM143" s="30"/>
      <c r="OEN143" s="30"/>
      <c r="OEO143" s="30"/>
      <c r="OEP143" s="30"/>
      <c r="OEQ143" s="30"/>
      <c r="OER143" s="30"/>
      <c r="OES143" s="30"/>
      <c r="OET143" s="30"/>
      <c r="OEU143" s="30"/>
      <c r="OEV143" s="30"/>
      <c r="OEW143" s="30"/>
      <c r="OEX143" s="30"/>
      <c r="OEY143" s="30"/>
      <c r="OEZ143" s="30"/>
      <c r="OFA143" s="30"/>
      <c r="OFB143" s="30"/>
      <c r="OFC143" s="30"/>
      <c r="OFD143" s="30"/>
      <c r="OFE143" s="30"/>
      <c r="OFF143" s="30"/>
      <c r="OFG143" s="30"/>
      <c r="OFH143" s="30"/>
      <c r="OFI143" s="30"/>
      <c r="OFJ143" s="30"/>
      <c r="OFK143" s="30"/>
      <c r="OFL143" s="30"/>
      <c r="OFM143" s="30"/>
      <c r="OFN143" s="30"/>
      <c r="OFO143" s="30"/>
      <c r="OFP143" s="30"/>
      <c r="OFQ143" s="30"/>
      <c r="OFR143" s="30"/>
      <c r="OFS143" s="30"/>
      <c r="OFT143" s="30"/>
      <c r="OFU143" s="30"/>
      <c r="OFV143" s="30"/>
      <c r="OFW143" s="30"/>
      <c r="OFX143" s="30"/>
      <c r="OFY143" s="30"/>
      <c r="OFZ143" s="30"/>
      <c r="OGA143" s="30"/>
      <c r="OGB143" s="30"/>
      <c r="OGC143" s="30"/>
      <c r="OGD143" s="30"/>
      <c r="OGE143" s="30"/>
      <c r="OGF143" s="30"/>
      <c r="OGG143" s="30"/>
      <c r="OGH143" s="30"/>
      <c r="OGI143" s="30"/>
      <c r="OGJ143" s="30"/>
      <c r="OGK143" s="30"/>
      <c r="OGL143" s="30"/>
      <c r="OGM143" s="30"/>
      <c r="OGN143" s="30"/>
      <c r="OGO143" s="30"/>
      <c r="OGP143" s="30"/>
      <c r="OGQ143" s="30"/>
      <c r="OGR143" s="30"/>
      <c r="OGS143" s="30"/>
      <c r="OGT143" s="30"/>
      <c r="OGU143" s="30"/>
      <c r="OGV143" s="30"/>
      <c r="OGW143" s="30"/>
      <c r="OGX143" s="30"/>
      <c r="OGY143" s="30"/>
      <c r="OGZ143" s="30"/>
      <c r="OHA143" s="30"/>
      <c r="OHB143" s="30"/>
      <c r="OHC143" s="30"/>
      <c r="OHD143" s="30"/>
      <c r="OHE143" s="30"/>
      <c r="OHF143" s="30"/>
      <c r="OHG143" s="30"/>
      <c r="OHH143" s="30"/>
      <c r="OHI143" s="30"/>
      <c r="OHJ143" s="30"/>
      <c r="OHK143" s="30"/>
      <c r="OHL143" s="30"/>
      <c r="OHM143" s="30"/>
      <c r="OHN143" s="30"/>
      <c r="OHO143" s="30"/>
      <c r="OHP143" s="30"/>
      <c r="OHQ143" s="30"/>
      <c r="OHR143" s="30"/>
      <c r="OHS143" s="30"/>
      <c r="OHT143" s="30"/>
      <c r="OHU143" s="30"/>
      <c r="OHV143" s="30"/>
      <c r="OHW143" s="30"/>
      <c r="OHX143" s="30"/>
      <c r="OHY143" s="30"/>
      <c r="OHZ143" s="30"/>
      <c r="OIA143" s="30"/>
      <c r="OIB143" s="30"/>
      <c r="OIC143" s="30"/>
      <c r="OID143" s="30"/>
      <c r="OIE143" s="30"/>
      <c r="OIF143" s="30"/>
      <c r="OIG143" s="30"/>
      <c r="OIH143" s="30"/>
      <c r="OII143" s="30"/>
      <c r="OIJ143" s="30"/>
      <c r="OIK143" s="30"/>
      <c r="OIL143" s="30"/>
      <c r="OIM143" s="30"/>
      <c r="OIN143" s="30"/>
      <c r="OIO143" s="30"/>
      <c r="OIP143" s="30"/>
      <c r="OIQ143" s="30"/>
      <c r="OIR143" s="30"/>
      <c r="OIS143" s="30"/>
      <c r="OIT143" s="30"/>
      <c r="OIU143" s="30"/>
      <c r="OIV143" s="30"/>
      <c r="OIW143" s="30"/>
      <c r="OIX143" s="30"/>
      <c r="OIY143" s="30"/>
      <c r="OIZ143" s="30"/>
      <c r="OJA143" s="30"/>
      <c r="OJB143" s="30"/>
      <c r="OJC143" s="30"/>
      <c r="OJD143" s="30"/>
      <c r="OJE143" s="30"/>
      <c r="OJF143" s="30"/>
      <c r="OJG143" s="30"/>
      <c r="OJH143" s="30"/>
      <c r="OJI143" s="30"/>
      <c r="OJJ143" s="30"/>
      <c r="OJK143" s="30"/>
      <c r="OJL143" s="30"/>
      <c r="OJM143" s="30"/>
      <c r="OJN143" s="30"/>
      <c r="OJO143" s="30"/>
      <c r="OJP143" s="30"/>
      <c r="OJQ143" s="30"/>
      <c r="OJR143" s="30"/>
      <c r="OJS143" s="30"/>
      <c r="OJT143" s="30"/>
      <c r="OJU143" s="30"/>
      <c r="OJV143" s="30"/>
      <c r="OJW143" s="30"/>
      <c r="OJX143" s="30"/>
      <c r="OJY143" s="30"/>
      <c r="OJZ143" s="30"/>
      <c r="OKA143" s="30"/>
      <c r="OKB143" s="30"/>
      <c r="OKC143" s="30"/>
      <c r="OKD143" s="30"/>
      <c r="OKE143" s="30"/>
      <c r="OKF143" s="30"/>
      <c r="OKG143" s="30"/>
      <c r="OKH143" s="30"/>
      <c r="OKI143" s="30"/>
      <c r="OKJ143" s="30"/>
      <c r="OKK143" s="30"/>
      <c r="OKL143" s="30"/>
      <c r="OKM143" s="30"/>
      <c r="OKN143" s="30"/>
      <c r="OKO143" s="30"/>
      <c r="OKP143" s="30"/>
      <c r="OKQ143" s="30"/>
      <c r="OKR143" s="30"/>
      <c r="OKS143" s="30"/>
      <c r="OKT143" s="30"/>
      <c r="OKU143" s="30"/>
      <c r="OKV143" s="30"/>
      <c r="OKW143" s="30"/>
      <c r="OKX143" s="30"/>
      <c r="OKY143" s="30"/>
      <c r="OKZ143" s="30"/>
      <c r="OLA143" s="30"/>
      <c r="OLB143" s="30"/>
      <c r="OLC143" s="30"/>
      <c r="OLD143" s="30"/>
      <c r="OLE143" s="30"/>
      <c r="OLF143" s="30"/>
      <c r="OLG143" s="30"/>
      <c r="OLH143" s="30"/>
      <c r="OLI143" s="30"/>
      <c r="OLJ143" s="30"/>
      <c r="OLK143" s="30"/>
      <c r="OLL143" s="30"/>
      <c r="OLM143" s="30"/>
      <c r="OLN143" s="30"/>
      <c r="OLO143" s="30"/>
      <c r="OLP143" s="30"/>
      <c r="OLQ143" s="30"/>
      <c r="OLR143" s="30"/>
      <c r="OLS143" s="30"/>
      <c r="OLT143" s="30"/>
      <c r="OLU143" s="30"/>
      <c r="OLV143" s="30"/>
      <c r="OLW143" s="30"/>
      <c r="OLX143" s="30"/>
      <c r="OLY143" s="30"/>
      <c r="OLZ143" s="30"/>
      <c r="OMA143" s="30"/>
      <c r="OMB143" s="30"/>
      <c r="OMC143" s="30"/>
      <c r="OMD143" s="30"/>
      <c r="OME143" s="30"/>
      <c r="OMF143" s="30"/>
      <c r="OMG143" s="30"/>
      <c r="OMH143" s="30"/>
      <c r="OMI143" s="30"/>
      <c r="OMJ143" s="30"/>
      <c r="OMK143" s="30"/>
      <c r="OML143" s="30"/>
      <c r="OMM143" s="30"/>
      <c r="OMN143" s="30"/>
      <c r="OMO143" s="30"/>
      <c r="OMP143" s="30"/>
      <c r="OMQ143" s="30"/>
      <c r="OMR143" s="30"/>
      <c r="OMS143" s="30"/>
      <c r="OMT143" s="30"/>
      <c r="OMU143" s="30"/>
      <c r="OMV143" s="30"/>
      <c r="OMW143" s="30"/>
      <c r="OMX143" s="30"/>
      <c r="OMY143" s="30"/>
      <c r="OMZ143" s="30"/>
      <c r="ONA143" s="30"/>
      <c r="ONB143" s="30"/>
      <c r="ONC143" s="30"/>
      <c r="OND143" s="30"/>
      <c r="ONE143" s="30"/>
      <c r="ONF143" s="30"/>
      <c r="ONG143" s="30"/>
      <c r="ONH143" s="30"/>
      <c r="ONI143" s="30"/>
      <c r="ONJ143" s="30"/>
      <c r="ONK143" s="30"/>
      <c r="ONL143" s="30"/>
      <c r="ONM143" s="30"/>
      <c r="ONN143" s="30"/>
      <c r="ONO143" s="30"/>
      <c r="ONP143" s="30"/>
      <c r="ONQ143" s="30"/>
      <c r="ONR143" s="30"/>
      <c r="ONS143" s="30"/>
      <c r="ONT143" s="30"/>
      <c r="ONU143" s="30"/>
      <c r="ONV143" s="30"/>
      <c r="ONW143" s="30"/>
      <c r="ONX143" s="30"/>
      <c r="ONY143" s="30"/>
      <c r="ONZ143" s="30"/>
      <c r="OOA143" s="30"/>
      <c r="OOB143" s="30"/>
      <c r="OOC143" s="30"/>
      <c r="OOD143" s="30"/>
      <c r="OOE143" s="30"/>
      <c r="OOF143" s="30"/>
      <c r="OOG143" s="30"/>
      <c r="OOH143" s="30"/>
      <c r="OOI143" s="30"/>
      <c r="OOJ143" s="30"/>
      <c r="OOK143" s="30"/>
      <c r="OOL143" s="30"/>
      <c r="OOM143" s="30"/>
      <c r="OON143" s="30"/>
      <c r="OOO143" s="30"/>
      <c r="OOP143" s="30"/>
      <c r="OOQ143" s="30"/>
      <c r="OOR143" s="30"/>
      <c r="OOS143" s="30"/>
      <c r="OOT143" s="30"/>
      <c r="OOU143" s="30"/>
      <c r="OOV143" s="30"/>
      <c r="OOW143" s="30"/>
      <c r="OOX143" s="30"/>
      <c r="OOY143" s="30"/>
      <c r="OOZ143" s="30"/>
      <c r="OPA143" s="30"/>
      <c r="OPB143" s="30"/>
      <c r="OPC143" s="30"/>
      <c r="OPD143" s="30"/>
      <c r="OPE143" s="30"/>
      <c r="OPF143" s="30"/>
      <c r="OPG143" s="30"/>
      <c r="OPH143" s="30"/>
      <c r="OPI143" s="30"/>
      <c r="OPJ143" s="30"/>
      <c r="OPK143" s="30"/>
      <c r="OPL143" s="30"/>
      <c r="OPM143" s="30"/>
      <c r="OPN143" s="30"/>
      <c r="OPO143" s="30"/>
      <c r="OPP143" s="30"/>
      <c r="OPQ143" s="30"/>
      <c r="OPR143" s="30"/>
      <c r="OPS143" s="30"/>
      <c r="OPT143" s="30"/>
      <c r="OPU143" s="30"/>
      <c r="OPV143" s="30"/>
      <c r="OPW143" s="30"/>
      <c r="OPX143" s="30"/>
      <c r="OPY143" s="30"/>
      <c r="OPZ143" s="30"/>
      <c r="OQA143" s="30"/>
      <c r="OQB143" s="30"/>
      <c r="OQC143" s="30"/>
      <c r="OQD143" s="30"/>
      <c r="OQE143" s="30"/>
      <c r="OQF143" s="30"/>
      <c r="OQG143" s="30"/>
      <c r="OQH143" s="30"/>
      <c r="OQI143" s="30"/>
      <c r="OQJ143" s="30"/>
      <c r="OQK143" s="30"/>
      <c r="OQL143" s="30"/>
      <c r="OQM143" s="30"/>
      <c r="OQN143" s="30"/>
      <c r="OQO143" s="30"/>
      <c r="OQP143" s="30"/>
      <c r="OQQ143" s="30"/>
      <c r="OQR143" s="30"/>
      <c r="OQS143" s="30"/>
      <c r="OQT143" s="30"/>
      <c r="OQU143" s="30"/>
      <c r="OQV143" s="30"/>
      <c r="OQW143" s="30"/>
      <c r="OQX143" s="30"/>
      <c r="OQY143" s="30"/>
      <c r="OQZ143" s="30"/>
      <c r="ORA143" s="30"/>
      <c r="ORB143" s="30"/>
      <c r="ORC143" s="30"/>
      <c r="ORD143" s="30"/>
      <c r="ORE143" s="30"/>
      <c r="ORF143" s="30"/>
      <c r="ORG143" s="30"/>
      <c r="ORH143" s="30"/>
      <c r="ORI143" s="30"/>
      <c r="ORJ143" s="30"/>
      <c r="ORK143" s="30"/>
      <c r="ORL143" s="30"/>
      <c r="ORM143" s="30"/>
      <c r="ORN143" s="30"/>
      <c r="ORO143" s="30"/>
      <c r="ORP143" s="30"/>
      <c r="ORQ143" s="30"/>
      <c r="ORR143" s="30"/>
      <c r="ORS143" s="30"/>
      <c r="ORT143" s="30"/>
      <c r="ORU143" s="30"/>
      <c r="ORV143" s="30"/>
      <c r="ORW143" s="30"/>
      <c r="ORX143" s="30"/>
      <c r="ORY143" s="30"/>
      <c r="ORZ143" s="30"/>
      <c r="OSA143" s="30"/>
      <c r="OSB143" s="30"/>
      <c r="OSC143" s="30"/>
      <c r="OSD143" s="30"/>
      <c r="OSE143" s="30"/>
      <c r="OSF143" s="30"/>
      <c r="OSG143" s="30"/>
      <c r="OSH143" s="30"/>
      <c r="OSI143" s="30"/>
      <c r="OSJ143" s="30"/>
      <c r="OSK143" s="30"/>
      <c r="OSL143" s="30"/>
      <c r="OSM143" s="30"/>
      <c r="OSN143" s="30"/>
      <c r="OSO143" s="30"/>
      <c r="OSP143" s="30"/>
      <c r="OSQ143" s="30"/>
      <c r="OSR143" s="30"/>
      <c r="OSS143" s="30"/>
      <c r="OST143" s="30"/>
      <c r="OSU143" s="30"/>
      <c r="OSV143" s="30"/>
      <c r="OSW143" s="30"/>
      <c r="OSX143" s="30"/>
      <c r="OSY143" s="30"/>
      <c r="OSZ143" s="30"/>
      <c r="OTA143" s="30"/>
      <c r="OTB143" s="30"/>
      <c r="OTC143" s="30"/>
      <c r="OTD143" s="30"/>
      <c r="OTE143" s="30"/>
      <c r="OTF143" s="30"/>
      <c r="OTG143" s="30"/>
      <c r="OTH143" s="30"/>
      <c r="OTI143" s="30"/>
      <c r="OTJ143" s="30"/>
      <c r="OTK143" s="30"/>
      <c r="OTL143" s="30"/>
      <c r="OTM143" s="30"/>
      <c r="OTN143" s="30"/>
      <c r="OTO143" s="30"/>
      <c r="OTP143" s="30"/>
      <c r="OTQ143" s="30"/>
      <c r="OTR143" s="30"/>
      <c r="OTS143" s="30"/>
      <c r="OTT143" s="30"/>
      <c r="OTU143" s="30"/>
      <c r="OTV143" s="30"/>
      <c r="OTW143" s="30"/>
      <c r="OTX143" s="30"/>
      <c r="OTY143" s="30"/>
      <c r="OTZ143" s="30"/>
      <c r="OUA143" s="30"/>
      <c r="OUB143" s="30"/>
      <c r="OUC143" s="30"/>
      <c r="OUD143" s="30"/>
      <c r="OUE143" s="30"/>
      <c r="OUF143" s="30"/>
      <c r="OUG143" s="30"/>
      <c r="OUH143" s="30"/>
      <c r="OUI143" s="30"/>
      <c r="OUJ143" s="30"/>
      <c r="OUK143" s="30"/>
      <c r="OUL143" s="30"/>
      <c r="OUM143" s="30"/>
      <c r="OUN143" s="30"/>
      <c r="OUO143" s="30"/>
      <c r="OUP143" s="30"/>
      <c r="OUQ143" s="30"/>
      <c r="OUR143" s="30"/>
      <c r="OUS143" s="30"/>
      <c r="OUT143" s="30"/>
      <c r="OUU143" s="30"/>
      <c r="OUV143" s="30"/>
      <c r="OUW143" s="30"/>
      <c r="OUX143" s="30"/>
      <c r="OUY143" s="30"/>
      <c r="OUZ143" s="30"/>
      <c r="OVA143" s="30"/>
      <c r="OVB143" s="30"/>
      <c r="OVC143" s="30"/>
      <c r="OVD143" s="30"/>
      <c r="OVE143" s="30"/>
      <c r="OVF143" s="30"/>
      <c r="OVG143" s="30"/>
      <c r="OVH143" s="30"/>
      <c r="OVI143" s="30"/>
      <c r="OVJ143" s="30"/>
      <c r="OVK143" s="30"/>
      <c r="OVL143" s="30"/>
      <c r="OVM143" s="30"/>
      <c r="OVN143" s="30"/>
      <c r="OVO143" s="30"/>
      <c r="OVP143" s="30"/>
      <c r="OVQ143" s="30"/>
      <c r="OVR143" s="30"/>
      <c r="OVS143" s="30"/>
      <c r="OVT143" s="30"/>
      <c r="OVU143" s="30"/>
      <c r="OVV143" s="30"/>
      <c r="OVW143" s="30"/>
      <c r="OVX143" s="30"/>
      <c r="OVY143" s="30"/>
      <c r="OVZ143" s="30"/>
      <c r="OWA143" s="30"/>
      <c r="OWB143" s="30"/>
      <c r="OWC143" s="30"/>
      <c r="OWD143" s="30"/>
      <c r="OWE143" s="30"/>
      <c r="OWF143" s="30"/>
      <c r="OWG143" s="30"/>
      <c r="OWH143" s="30"/>
      <c r="OWI143" s="30"/>
      <c r="OWJ143" s="30"/>
      <c r="OWK143" s="30"/>
      <c r="OWL143" s="30"/>
      <c r="OWM143" s="30"/>
      <c r="OWN143" s="30"/>
      <c r="OWO143" s="30"/>
      <c r="OWP143" s="30"/>
      <c r="OWQ143" s="30"/>
      <c r="OWR143" s="30"/>
      <c r="OWS143" s="30"/>
      <c r="OWT143" s="30"/>
      <c r="OWU143" s="30"/>
      <c r="OWV143" s="30"/>
      <c r="OWW143" s="30"/>
      <c r="OWX143" s="30"/>
      <c r="OWY143" s="30"/>
      <c r="OWZ143" s="30"/>
      <c r="OXA143" s="30"/>
      <c r="OXB143" s="30"/>
      <c r="OXC143" s="30"/>
      <c r="OXD143" s="30"/>
      <c r="OXE143" s="30"/>
      <c r="OXF143" s="30"/>
      <c r="OXG143" s="30"/>
      <c r="OXH143" s="30"/>
      <c r="OXI143" s="30"/>
      <c r="OXJ143" s="30"/>
      <c r="OXK143" s="30"/>
      <c r="OXL143" s="30"/>
      <c r="OXM143" s="30"/>
      <c r="OXN143" s="30"/>
      <c r="OXO143" s="30"/>
      <c r="OXP143" s="30"/>
      <c r="OXQ143" s="30"/>
      <c r="OXR143" s="30"/>
      <c r="OXS143" s="30"/>
      <c r="OXT143" s="30"/>
      <c r="OXU143" s="30"/>
      <c r="OXV143" s="30"/>
      <c r="OXW143" s="30"/>
      <c r="OXX143" s="30"/>
      <c r="OXY143" s="30"/>
      <c r="OXZ143" s="30"/>
      <c r="OYA143" s="30"/>
      <c r="OYB143" s="30"/>
      <c r="OYC143" s="30"/>
      <c r="OYD143" s="30"/>
      <c r="OYE143" s="30"/>
      <c r="OYF143" s="30"/>
      <c r="OYG143" s="30"/>
      <c r="OYH143" s="30"/>
      <c r="OYI143" s="30"/>
      <c r="OYJ143" s="30"/>
      <c r="OYK143" s="30"/>
      <c r="OYL143" s="30"/>
      <c r="OYM143" s="30"/>
      <c r="OYN143" s="30"/>
      <c r="OYO143" s="30"/>
      <c r="OYP143" s="30"/>
      <c r="OYQ143" s="30"/>
      <c r="OYR143" s="30"/>
      <c r="OYS143" s="30"/>
      <c r="OYT143" s="30"/>
      <c r="OYU143" s="30"/>
      <c r="OYV143" s="30"/>
      <c r="OYW143" s="30"/>
      <c r="OYX143" s="30"/>
      <c r="OYY143" s="30"/>
      <c r="OYZ143" s="30"/>
      <c r="OZA143" s="30"/>
      <c r="OZB143" s="30"/>
      <c r="OZC143" s="30"/>
      <c r="OZD143" s="30"/>
      <c r="OZE143" s="30"/>
      <c r="OZF143" s="30"/>
      <c r="OZG143" s="30"/>
      <c r="OZH143" s="30"/>
      <c r="OZI143" s="30"/>
      <c r="OZJ143" s="30"/>
      <c r="OZK143" s="30"/>
      <c r="OZL143" s="30"/>
      <c r="OZM143" s="30"/>
      <c r="OZN143" s="30"/>
      <c r="OZO143" s="30"/>
      <c r="OZP143" s="30"/>
      <c r="OZQ143" s="30"/>
      <c r="OZR143" s="30"/>
      <c r="OZS143" s="30"/>
      <c r="OZT143" s="30"/>
      <c r="OZU143" s="30"/>
      <c r="OZV143" s="30"/>
      <c r="OZW143" s="30"/>
      <c r="OZX143" s="30"/>
      <c r="OZY143" s="30"/>
      <c r="OZZ143" s="30"/>
      <c r="PAA143" s="30"/>
      <c r="PAB143" s="30"/>
      <c r="PAC143" s="30"/>
      <c r="PAD143" s="30"/>
      <c r="PAE143" s="30"/>
      <c r="PAF143" s="30"/>
      <c r="PAG143" s="30"/>
      <c r="PAH143" s="30"/>
      <c r="PAI143" s="30"/>
      <c r="PAJ143" s="30"/>
      <c r="PAK143" s="30"/>
      <c r="PAL143" s="30"/>
      <c r="PAM143" s="30"/>
      <c r="PAN143" s="30"/>
      <c r="PAO143" s="30"/>
      <c r="PAP143" s="30"/>
      <c r="PAQ143" s="30"/>
      <c r="PAR143" s="30"/>
      <c r="PAS143" s="30"/>
      <c r="PAT143" s="30"/>
      <c r="PAU143" s="30"/>
      <c r="PAV143" s="30"/>
      <c r="PAW143" s="30"/>
      <c r="PAX143" s="30"/>
      <c r="PAY143" s="30"/>
      <c r="PAZ143" s="30"/>
      <c r="PBA143" s="30"/>
      <c r="PBB143" s="30"/>
      <c r="PBC143" s="30"/>
      <c r="PBD143" s="30"/>
      <c r="PBE143" s="30"/>
      <c r="PBF143" s="30"/>
      <c r="PBG143" s="30"/>
      <c r="PBH143" s="30"/>
      <c r="PBI143" s="30"/>
      <c r="PBJ143" s="30"/>
      <c r="PBK143" s="30"/>
      <c r="PBL143" s="30"/>
      <c r="PBM143" s="30"/>
      <c r="PBN143" s="30"/>
      <c r="PBO143" s="30"/>
      <c r="PBP143" s="30"/>
      <c r="PBQ143" s="30"/>
      <c r="PBR143" s="30"/>
      <c r="PBS143" s="30"/>
      <c r="PBT143" s="30"/>
      <c r="PBU143" s="30"/>
      <c r="PBV143" s="30"/>
      <c r="PBW143" s="30"/>
      <c r="PBX143" s="30"/>
      <c r="PBY143" s="30"/>
      <c r="PBZ143" s="30"/>
      <c r="PCA143" s="30"/>
      <c r="PCB143" s="30"/>
      <c r="PCC143" s="30"/>
      <c r="PCD143" s="30"/>
      <c r="PCE143" s="30"/>
      <c r="PCF143" s="30"/>
      <c r="PCG143" s="30"/>
      <c r="PCH143" s="30"/>
      <c r="PCI143" s="30"/>
      <c r="PCJ143" s="30"/>
      <c r="PCK143" s="30"/>
      <c r="PCL143" s="30"/>
      <c r="PCM143" s="30"/>
      <c r="PCN143" s="30"/>
      <c r="PCO143" s="30"/>
      <c r="PCP143" s="30"/>
      <c r="PCQ143" s="30"/>
      <c r="PCR143" s="30"/>
      <c r="PCS143" s="30"/>
      <c r="PCT143" s="30"/>
      <c r="PCU143" s="30"/>
      <c r="PCV143" s="30"/>
      <c r="PCW143" s="30"/>
      <c r="PCX143" s="30"/>
      <c r="PCY143" s="30"/>
      <c r="PCZ143" s="30"/>
      <c r="PDA143" s="30"/>
      <c r="PDB143" s="30"/>
      <c r="PDC143" s="30"/>
      <c r="PDD143" s="30"/>
      <c r="PDE143" s="30"/>
      <c r="PDF143" s="30"/>
      <c r="PDG143" s="30"/>
      <c r="PDH143" s="30"/>
      <c r="PDI143" s="30"/>
      <c r="PDJ143" s="30"/>
      <c r="PDK143" s="30"/>
      <c r="PDL143" s="30"/>
      <c r="PDM143" s="30"/>
      <c r="PDN143" s="30"/>
      <c r="PDO143" s="30"/>
      <c r="PDP143" s="30"/>
      <c r="PDQ143" s="30"/>
      <c r="PDR143" s="30"/>
      <c r="PDS143" s="30"/>
      <c r="PDT143" s="30"/>
      <c r="PDU143" s="30"/>
      <c r="PDV143" s="30"/>
      <c r="PDW143" s="30"/>
      <c r="PDX143" s="30"/>
      <c r="PDY143" s="30"/>
      <c r="PDZ143" s="30"/>
      <c r="PEA143" s="30"/>
      <c r="PEB143" s="30"/>
      <c r="PEC143" s="30"/>
      <c r="PED143" s="30"/>
      <c r="PEE143" s="30"/>
      <c r="PEF143" s="30"/>
      <c r="PEG143" s="30"/>
      <c r="PEH143" s="30"/>
      <c r="PEI143" s="30"/>
      <c r="PEJ143" s="30"/>
      <c r="PEK143" s="30"/>
      <c r="PEL143" s="30"/>
      <c r="PEM143" s="30"/>
      <c r="PEN143" s="30"/>
      <c r="PEO143" s="30"/>
      <c r="PEP143" s="30"/>
      <c r="PEQ143" s="30"/>
      <c r="PER143" s="30"/>
      <c r="PES143" s="30"/>
      <c r="PET143" s="30"/>
      <c r="PEU143" s="30"/>
      <c r="PEV143" s="30"/>
      <c r="PEW143" s="30"/>
      <c r="PEX143" s="30"/>
      <c r="PEY143" s="30"/>
      <c r="PEZ143" s="30"/>
      <c r="PFA143" s="30"/>
      <c r="PFB143" s="30"/>
      <c r="PFC143" s="30"/>
      <c r="PFD143" s="30"/>
      <c r="PFE143" s="30"/>
      <c r="PFF143" s="30"/>
      <c r="PFG143" s="30"/>
      <c r="PFH143" s="30"/>
      <c r="PFI143" s="30"/>
      <c r="PFJ143" s="30"/>
      <c r="PFK143" s="30"/>
      <c r="PFL143" s="30"/>
      <c r="PFM143" s="30"/>
      <c r="PFN143" s="30"/>
      <c r="PFO143" s="30"/>
      <c r="PFP143" s="30"/>
      <c r="PFQ143" s="30"/>
      <c r="PFR143" s="30"/>
      <c r="PFS143" s="30"/>
      <c r="PFT143" s="30"/>
      <c r="PFU143" s="30"/>
      <c r="PFV143" s="30"/>
      <c r="PFW143" s="30"/>
      <c r="PFX143" s="30"/>
      <c r="PFY143" s="30"/>
      <c r="PFZ143" s="30"/>
      <c r="PGA143" s="30"/>
      <c r="PGB143" s="30"/>
      <c r="PGC143" s="30"/>
      <c r="PGD143" s="30"/>
      <c r="PGE143" s="30"/>
      <c r="PGF143" s="30"/>
      <c r="PGG143" s="30"/>
      <c r="PGH143" s="30"/>
      <c r="PGI143" s="30"/>
      <c r="PGJ143" s="30"/>
      <c r="PGK143" s="30"/>
      <c r="PGL143" s="30"/>
      <c r="PGM143" s="30"/>
      <c r="PGN143" s="30"/>
      <c r="PGO143" s="30"/>
      <c r="PGP143" s="30"/>
      <c r="PGQ143" s="30"/>
      <c r="PGR143" s="30"/>
      <c r="PGS143" s="30"/>
      <c r="PGT143" s="30"/>
      <c r="PGU143" s="30"/>
      <c r="PGV143" s="30"/>
      <c r="PGW143" s="30"/>
      <c r="PGX143" s="30"/>
      <c r="PGY143" s="30"/>
      <c r="PGZ143" s="30"/>
      <c r="PHA143" s="30"/>
      <c r="PHB143" s="30"/>
      <c r="PHC143" s="30"/>
      <c r="PHD143" s="30"/>
      <c r="PHE143" s="30"/>
      <c r="PHF143" s="30"/>
      <c r="PHG143" s="30"/>
      <c r="PHH143" s="30"/>
      <c r="PHI143" s="30"/>
      <c r="PHJ143" s="30"/>
      <c r="PHK143" s="30"/>
      <c r="PHL143" s="30"/>
      <c r="PHM143" s="30"/>
      <c r="PHN143" s="30"/>
      <c r="PHO143" s="30"/>
      <c r="PHP143" s="30"/>
      <c r="PHQ143" s="30"/>
      <c r="PHR143" s="30"/>
      <c r="PHS143" s="30"/>
      <c r="PHT143" s="30"/>
      <c r="PHU143" s="30"/>
      <c r="PHV143" s="30"/>
      <c r="PHW143" s="30"/>
      <c r="PHX143" s="30"/>
      <c r="PHY143" s="30"/>
      <c r="PHZ143" s="30"/>
      <c r="PIA143" s="30"/>
      <c r="PIB143" s="30"/>
      <c r="PIC143" s="30"/>
      <c r="PID143" s="30"/>
      <c r="PIE143" s="30"/>
      <c r="PIF143" s="30"/>
      <c r="PIG143" s="30"/>
      <c r="PIH143" s="30"/>
      <c r="PII143" s="30"/>
      <c r="PIJ143" s="30"/>
      <c r="PIK143" s="30"/>
      <c r="PIL143" s="30"/>
      <c r="PIM143" s="30"/>
      <c r="PIN143" s="30"/>
      <c r="PIO143" s="30"/>
      <c r="PIP143" s="30"/>
      <c r="PIQ143" s="30"/>
      <c r="PIR143" s="30"/>
      <c r="PIS143" s="30"/>
      <c r="PIT143" s="30"/>
      <c r="PIU143" s="30"/>
      <c r="PIV143" s="30"/>
      <c r="PIW143" s="30"/>
      <c r="PIX143" s="30"/>
      <c r="PIY143" s="30"/>
      <c r="PIZ143" s="30"/>
      <c r="PJA143" s="30"/>
      <c r="PJB143" s="30"/>
      <c r="PJC143" s="30"/>
      <c r="PJD143" s="30"/>
      <c r="PJE143" s="30"/>
      <c r="PJF143" s="30"/>
      <c r="PJG143" s="30"/>
      <c r="PJH143" s="30"/>
      <c r="PJI143" s="30"/>
      <c r="PJJ143" s="30"/>
      <c r="PJK143" s="30"/>
      <c r="PJL143" s="30"/>
      <c r="PJM143" s="30"/>
      <c r="PJN143" s="30"/>
      <c r="PJO143" s="30"/>
      <c r="PJP143" s="30"/>
      <c r="PJQ143" s="30"/>
      <c r="PJR143" s="30"/>
      <c r="PJS143" s="30"/>
      <c r="PJT143" s="30"/>
      <c r="PJU143" s="30"/>
      <c r="PJV143" s="30"/>
      <c r="PJW143" s="30"/>
      <c r="PJX143" s="30"/>
      <c r="PJY143" s="30"/>
      <c r="PJZ143" s="30"/>
      <c r="PKA143" s="30"/>
      <c r="PKB143" s="30"/>
      <c r="PKC143" s="30"/>
      <c r="PKD143" s="30"/>
      <c r="PKE143" s="30"/>
      <c r="PKF143" s="30"/>
      <c r="PKG143" s="30"/>
      <c r="PKH143" s="30"/>
      <c r="PKI143" s="30"/>
      <c r="PKJ143" s="30"/>
      <c r="PKK143" s="30"/>
      <c r="PKL143" s="30"/>
      <c r="PKM143" s="30"/>
      <c r="PKN143" s="30"/>
      <c r="PKO143" s="30"/>
      <c r="PKP143" s="30"/>
      <c r="PKQ143" s="30"/>
      <c r="PKR143" s="30"/>
      <c r="PKS143" s="30"/>
      <c r="PKT143" s="30"/>
      <c r="PKU143" s="30"/>
      <c r="PKV143" s="30"/>
      <c r="PKW143" s="30"/>
      <c r="PKX143" s="30"/>
      <c r="PKY143" s="30"/>
      <c r="PKZ143" s="30"/>
      <c r="PLA143" s="30"/>
      <c r="PLB143" s="30"/>
      <c r="PLC143" s="30"/>
      <c r="PLD143" s="30"/>
      <c r="PLE143" s="30"/>
      <c r="PLF143" s="30"/>
      <c r="PLG143" s="30"/>
      <c r="PLH143" s="30"/>
      <c r="PLI143" s="30"/>
      <c r="PLJ143" s="30"/>
      <c r="PLK143" s="30"/>
      <c r="PLL143" s="30"/>
      <c r="PLM143" s="30"/>
      <c r="PLN143" s="30"/>
      <c r="PLO143" s="30"/>
      <c r="PLP143" s="30"/>
      <c r="PLQ143" s="30"/>
      <c r="PLR143" s="30"/>
      <c r="PLS143" s="30"/>
      <c r="PLT143" s="30"/>
      <c r="PLU143" s="30"/>
      <c r="PLV143" s="30"/>
      <c r="PLW143" s="30"/>
      <c r="PLX143" s="30"/>
      <c r="PLY143" s="30"/>
      <c r="PLZ143" s="30"/>
      <c r="PMA143" s="30"/>
      <c r="PMB143" s="30"/>
      <c r="PMC143" s="30"/>
      <c r="PMD143" s="30"/>
      <c r="PME143" s="30"/>
      <c r="PMF143" s="30"/>
      <c r="PMG143" s="30"/>
      <c r="PMH143" s="30"/>
      <c r="PMI143" s="30"/>
      <c r="PMJ143" s="30"/>
      <c r="PMK143" s="30"/>
      <c r="PML143" s="30"/>
      <c r="PMM143" s="30"/>
      <c r="PMN143" s="30"/>
      <c r="PMO143" s="30"/>
      <c r="PMP143" s="30"/>
      <c r="PMQ143" s="30"/>
      <c r="PMR143" s="30"/>
      <c r="PMS143" s="30"/>
      <c r="PMT143" s="30"/>
      <c r="PMU143" s="30"/>
      <c r="PMV143" s="30"/>
      <c r="PMW143" s="30"/>
      <c r="PMX143" s="30"/>
      <c r="PMY143" s="30"/>
      <c r="PMZ143" s="30"/>
      <c r="PNA143" s="30"/>
      <c r="PNB143" s="30"/>
      <c r="PNC143" s="30"/>
      <c r="PND143" s="30"/>
      <c r="PNE143" s="30"/>
      <c r="PNF143" s="30"/>
      <c r="PNG143" s="30"/>
      <c r="PNH143" s="30"/>
      <c r="PNI143" s="30"/>
      <c r="PNJ143" s="30"/>
      <c r="PNK143" s="30"/>
      <c r="PNL143" s="30"/>
      <c r="PNM143" s="30"/>
      <c r="PNN143" s="30"/>
      <c r="PNO143" s="30"/>
      <c r="PNP143" s="30"/>
      <c r="PNQ143" s="30"/>
      <c r="PNR143" s="30"/>
      <c r="PNS143" s="30"/>
      <c r="PNT143" s="30"/>
      <c r="PNU143" s="30"/>
      <c r="PNV143" s="30"/>
      <c r="PNW143" s="30"/>
      <c r="PNX143" s="30"/>
      <c r="PNY143" s="30"/>
      <c r="PNZ143" s="30"/>
      <c r="POA143" s="30"/>
      <c r="POB143" s="30"/>
      <c r="POC143" s="30"/>
      <c r="POD143" s="30"/>
      <c r="POE143" s="30"/>
      <c r="POF143" s="30"/>
      <c r="POG143" s="30"/>
      <c r="POH143" s="30"/>
      <c r="POI143" s="30"/>
      <c r="POJ143" s="30"/>
      <c r="POK143" s="30"/>
      <c r="POL143" s="30"/>
      <c r="POM143" s="30"/>
      <c r="PON143" s="30"/>
      <c r="POO143" s="30"/>
      <c r="POP143" s="30"/>
      <c r="POQ143" s="30"/>
      <c r="POR143" s="30"/>
      <c r="POS143" s="30"/>
      <c r="POT143" s="30"/>
      <c r="POU143" s="30"/>
      <c r="POV143" s="30"/>
      <c r="POW143" s="30"/>
      <c r="POX143" s="30"/>
      <c r="POY143" s="30"/>
      <c r="POZ143" s="30"/>
      <c r="PPA143" s="30"/>
      <c r="PPB143" s="30"/>
      <c r="PPC143" s="30"/>
      <c r="PPD143" s="30"/>
      <c r="PPE143" s="30"/>
      <c r="PPF143" s="30"/>
      <c r="PPG143" s="30"/>
      <c r="PPH143" s="30"/>
      <c r="PPI143" s="30"/>
      <c r="PPJ143" s="30"/>
      <c r="PPK143" s="30"/>
      <c r="PPL143" s="30"/>
      <c r="PPM143" s="30"/>
      <c r="PPN143" s="30"/>
      <c r="PPO143" s="30"/>
      <c r="PPP143" s="30"/>
      <c r="PPQ143" s="30"/>
      <c r="PPR143" s="30"/>
      <c r="PPS143" s="30"/>
      <c r="PPT143" s="30"/>
      <c r="PPU143" s="30"/>
      <c r="PPV143" s="30"/>
      <c r="PPW143" s="30"/>
      <c r="PPX143" s="30"/>
      <c r="PPY143" s="30"/>
      <c r="PPZ143" s="30"/>
      <c r="PQA143" s="30"/>
      <c r="PQB143" s="30"/>
      <c r="PQC143" s="30"/>
      <c r="PQD143" s="30"/>
      <c r="PQE143" s="30"/>
      <c r="PQF143" s="30"/>
      <c r="PQG143" s="30"/>
      <c r="PQH143" s="30"/>
      <c r="PQI143" s="30"/>
      <c r="PQJ143" s="30"/>
      <c r="PQK143" s="30"/>
      <c r="PQL143" s="30"/>
      <c r="PQM143" s="30"/>
      <c r="PQN143" s="30"/>
      <c r="PQO143" s="30"/>
      <c r="PQP143" s="30"/>
      <c r="PQQ143" s="30"/>
      <c r="PQR143" s="30"/>
      <c r="PQS143" s="30"/>
      <c r="PQT143" s="30"/>
      <c r="PQU143" s="30"/>
      <c r="PQV143" s="30"/>
      <c r="PQW143" s="30"/>
      <c r="PQX143" s="30"/>
      <c r="PQY143" s="30"/>
      <c r="PQZ143" s="30"/>
      <c r="PRA143" s="30"/>
      <c r="PRB143" s="30"/>
      <c r="PRC143" s="30"/>
      <c r="PRD143" s="30"/>
      <c r="PRE143" s="30"/>
      <c r="PRF143" s="30"/>
      <c r="PRG143" s="30"/>
      <c r="PRH143" s="30"/>
      <c r="PRI143" s="30"/>
      <c r="PRJ143" s="30"/>
      <c r="PRK143" s="30"/>
      <c r="PRL143" s="30"/>
      <c r="PRM143" s="30"/>
      <c r="PRN143" s="30"/>
      <c r="PRO143" s="30"/>
      <c r="PRP143" s="30"/>
      <c r="PRQ143" s="30"/>
      <c r="PRR143" s="30"/>
      <c r="PRS143" s="30"/>
      <c r="PRT143" s="30"/>
      <c r="PRU143" s="30"/>
      <c r="PRV143" s="30"/>
      <c r="PRW143" s="30"/>
      <c r="PRX143" s="30"/>
      <c r="PRY143" s="30"/>
      <c r="PRZ143" s="30"/>
      <c r="PSA143" s="30"/>
      <c r="PSB143" s="30"/>
      <c r="PSC143" s="30"/>
      <c r="PSD143" s="30"/>
      <c r="PSE143" s="30"/>
      <c r="PSF143" s="30"/>
      <c r="PSG143" s="30"/>
      <c r="PSH143" s="30"/>
      <c r="PSI143" s="30"/>
      <c r="PSJ143" s="30"/>
      <c r="PSK143" s="30"/>
      <c r="PSL143" s="30"/>
      <c r="PSM143" s="30"/>
      <c r="PSN143" s="30"/>
      <c r="PSO143" s="30"/>
      <c r="PSP143" s="30"/>
      <c r="PSQ143" s="30"/>
      <c r="PSR143" s="30"/>
      <c r="PSS143" s="30"/>
      <c r="PST143" s="30"/>
      <c r="PSU143" s="30"/>
      <c r="PSV143" s="30"/>
      <c r="PSW143" s="30"/>
      <c r="PSX143" s="30"/>
      <c r="PSY143" s="30"/>
      <c r="PSZ143" s="30"/>
      <c r="PTA143" s="30"/>
      <c r="PTB143" s="30"/>
      <c r="PTC143" s="30"/>
      <c r="PTD143" s="30"/>
      <c r="PTE143" s="30"/>
      <c r="PTF143" s="30"/>
      <c r="PTG143" s="30"/>
      <c r="PTH143" s="30"/>
      <c r="PTI143" s="30"/>
      <c r="PTJ143" s="30"/>
      <c r="PTK143" s="30"/>
      <c r="PTL143" s="30"/>
      <c r="PTM143" s="30"/>
      <c r="PTN143" s="30"/>
      <c r="PTO143" s="30"/>
      <c r="PTP143" s="30"/>
      <c r="PTQ143" s="30"/>
      <c r="PTR143" s="30"/>
      <c r="PTS143" s="30"/>
      <c r="PTT143" s="30"/>
      <c r="PTU143" s="30"/>
      <c r="PTV143" s="30"/>
      <c r="PTW143" s="30"/>
      <c r="PTX143" s="30"/>
      <c r="PTY143" s="30"/>
      <c r="PTZ143" s="30"/>
      <c r="PUA143" s="30"/>
      <c r="PUB143" s="30"/>
      <c r="PUC143" s="30"/>
      <c r="PUD143" s="30"/>
      <c r="PUE143" s="30"/>
      <c r="PUF143" s="30"/>
      <c r="PUG143" s="30"/>
      <c r="PUH143" s="30"/>
      <c r="PUI143" s="30"/>
      <c r="PUJ143" s="30"/>
      <c r="PUK143" s="30"/>
      <c r="PUL143" s="30"/>
      <c r="PUM143" s="30"/>
      <c r="PUN143" s="30"/>
      <c r="PUO143" s="30"/>
      <c r="PUP143" s="30"/>
      <c r="PUQ143" s="30"/>
      <c r="PUR143" s="30"/>
      <c r="PUS143" s="30"/>
      <c r="PUT143" s="30"/>
      <c r="PUU143" s="30"/>
      <c r="PUV143" s="30"/>
      <c r="PUW143" s="30"/>
      <c r="PUX143" s="30"/>
      <c r="PUY143" s="30"/>
      <c r="PUZ143" s="30"/>
      <c r="PVA143" s="30"/>
      <c r="PVB143" s="30"/>
      <c r="PVC143" s="30"/>
      <c r="PVD143" s="30"/>
      <c r="PVE143" s="30"/>
      <c r="PVF143" s="30"/>
      <c r="PVG143" s="30"/>
      <c r="PVH143" s="30"/>
      <c r="PVI143" s="30"/>
      <c r="PVJ143" s="30"/>
      <c r="PVK143" s="30"/>
      <c r="PVL143" s="30"/>
      <c r="PVM143" s="30"/>
      <c r="PVN143" s="30"/>
      <c r="PVO143" s="30"/>
      <c r="PVP143" s="30"/>
      <c r="PVQ143" s="30"/>
      <c r="PVR143" s="30"/>
      <c r="PVS143" s="30"/>
      <c r="PVT143" s="30"/>
      <c r="PVU143" s="30"/>
      <c r="PVV143" s="30"/>
      <c r="PVW143" s="30"/>
      <c r="PVX143" s="30"/>
      <c r="PVY143" s="30"/>
      <c r="PVZ143" s="30"/>
      <c r="PWA143" s="30"/>
      <c r="PWB143" s="30"/>
      <c r="PWC143" s="30"/>
      <c r="PWD143" s="30"/>
      <c r="PWE143" s="30"/>
      <c r="PWF143" s="30"/>
      <c r="PWG143" s="30"/>
      <c r="PWH143" s="30"/>
      <c r="PWI143" s="30"/>
      <c r="PWJ143" s="30"/>
      <c r="PWK143" s="30"/>
      <c r="PWL143" s="30"/>
      <c r="PWM143" s="30"/>
      <c r="PWN143" s="30"/>
      <c r="PWO143" s="30"/>
      <c r="PWP143" s="30"/>
      <c r="PWQ143" s="30"/>
      <c r="PWR143" s="30"/>
      <c r="PWS143" s="30"/>
      <c r="PWT143" s="30"/>
      <c r="PWU143" s="30"/>
      <c r="PWV143" s="30"/>
      <c r="PWW143" s="30"/>
      <c r="PWX143" s="30"/>
      <c r="PWY143" s="30"/>
      <c r="PWZ143" s="30"/>
      <c r="PXA143" s="30"/>
      <c r="PXB143" s="30"/>
      <c r="PXC143" s="30"/>
      <c r="PXD143" s="30"/>
      <c r="PXE143" s="30"/>
      <c r="PXF143" s="30"/>
      <c r="PXG143" s="30"/>
      <c r="PXH143" s="30"/>
      <c r="PXI143" s="30"/>
      <c r="PXJ143" s="30"/>
      <c r="PXK143" s="30"/>
      <c r="PXL143" s="30"/>
      <c r="PXM143" s="30"/>
      <c r="PXN143" s="30"/>
      <c r="PXO143" s="30"/>
      <c r="PXP143" s="30"/>
      <c r="PXQ143" s="30"/>
      <c r="PXR143" s="30"/>
      <c r="PXS143" s="30"/>
      <c r="PXT143" s="30"/>
      <c r="PXU143" s="30"/>
      <c r="PXV143" s="30"/>
      <c r="PXW143" s="30"/>
      <c r="PXX143" s="30"/>
      <c r="PXY143" s="30"/>
      <c r="PXZ143" s="30"/>
      <c r="PYA143" s="30"/>
      <c r="PYB143" s="30"/>
      <c r="PYC143" s="30"/>
      <c r="PYD143" s="30"/>
      <c r="PYE143" s="30"/>
      <c r="PYF143" s="30"/>
      <c r="PYG143" s="30"/>
      <c r="PYH143" s="30"/>
      <c r="PYI143" s="30"/>
      <c r="PYJ143" s="30"/>
      <c r="PYK143" s="30"/>
      <c r="PYL143" s="30"/>
      <c r="PYM143" s="30"/>
      <c r="PYN143" s="30"/>
      <c r="PYO143" s="30"/>
      <c r="PYP143" s="30"/>
      <c r="PYQ143" s="30"/>
      <c r="PYR143" s="30"/>
      <c r="PYS143" s="30"/>
      <c r="PYT143" s="30"/>
      <c r="PYU143" s="30"/>
      <c r="PYV143" s="30"/>
      <c r="PYW143" s="30"/>
      <c r="PYX143" s="30"/>
      <c r="PYY143" s="30"/>
      <c r="PYZ143" s="30"/>
      <c r="PZA143" s="30"/>
      <c r="PZB143" s="30"/>
      <c r="PZC143" s="30"/>
      <c r="PZD143" s="30"/>
      <c r="PZE143" s="30"/>
      <c r="PZF143" s="30"/>
      <c r="PZG143" s="30"/>
      <c r="PZH143" s="30"/>
      <c r="PZI143" s="30"/>
      <c r="PZJ143" s="30"/>
      <c r="PZK143" s="30"/>
      <c r="PZL143" s="30"/>
      <c r="PZM143" s="30"/>
      <c r="PZN143" s="30"/>
      <c r="PZO143" s="30"/>
      <c r="PZP143" s="30"/>
      <c r="PZQ143" s="30"/>
      <c r="PZR143" s="30"/>
      <c r="PZS143" s="30"/>
      <c r="PZT143" s="30"/>
      <c r="PZU143" s="30"/>
      <c r="PZV143" s="30"/>
      <c r="PZW143" s="30"/>
      <c r="PZX143" s="30"/>
      <c r="PZY143" s="30"/>
      <c r="PZZ143" s="30"/>
      <c r="QAA143" s="30"/>
      <c r="QAB143" s="30"/>
      <c r="QAC143" s="30"/>
      <c r="QAD143" s="30"/>
      <c r="QAE143" s="30"/>
      <c r="QAF143" s="30"/>
      <c r="QAG143" s="30"/>
      <c r="QAH143" s="30"/>
      <c r="QAI143" s="30"/>
      <c r="QAJ143" s="30"/>
      <c r="QAK143" s="30"/>
      <c r="QAL143" s="30"/>
      <c r="QAM143" s="30"/>
      <c r="QAN143" s="30"/>
      <c r="QAO143" s="30"/>
      <c r="QAP143" s="30"/>
      <c r="QAQ143" s="30"/>
      <c r="QAR143" s="30"/>
      <c r="QAS143" s="30"/>
      <c r="QAT143" s="30"/>
      <c r="QAU143" s="30"/>
      <c r="QAV143" s="30"/>
      <c r="QAW143" s="30"/>
      <c r="QAX143" s="30"/>
      <c r="QAY143" s="30"/>
      <c r="QAZ143" s="30"/>
      <c r="QBA143" s="30"/>
      <c r="QBB143" s="30"/>
      <c r="QBC143" s="30"/>
      <c r="QBD143" s="30"/>
      <c r="QBE143" s="30"/>
      <c r="QBF143" s="30"/>
      <c r="QBG143" s="30"/>
      <c r="QBH143" s="30"/>
      <c r="QBI143" s="30"/>
      <c r="QBJ143" s="30"/>
      <c r="QBK143" s="30"/>
      <c r="QBL143" s="30"/>
      <c r="QBM143" s="30"/>
      <c r="QBN143" s="30"/>
      <c r="QBO143" s="30"/>
      <c r="QBP143" s="30"/>
      <c r="QBQ143" s="30"/>
      <c r="QBR143" s="30"/>
      <c r="QBS143" s="30"/>
      <c r="QBT143" s="30"/>
      <c r="QBU143" s="30"/>
      <c r="QBV143" s="30"/>
      <c r="QBW143" s="30"/>
      <c r="QBX143" s="30"/>
      <c r="QBY143" s="30"/>
      <c r="QBZ143" s="30"/>
      <c r="QCA143" s="30"/>
      <c r="QCB143" s="30"/>
      <c r="QCC143" s="30"/>
      <c r="QCD143" s="30"/>
      <c r="QCE143" s="30"/>
      <c r="QCF143" s="30"/>
      <c r="QCG143" s="30"/>
      <c r="QCH143" s="30"/>
      <c r="QCI143" s="30"/>
      <c r="QCJ143" s="30"/>
      <c r="QCK143" s="30"/>
      <c r="QCL143" s="30"/>
      <c r="QCM143" s="30"/>
      <c r="QCN143" s="30"/>
      <c r="QCO143" s="30"/>
      <c r="QCP143" s="30"/>
      <c r="QCQ143" s="30"/>
      <c r="QCR143" s="30"/>
      <c r="QCS143" s="30"/>
      <c r="QCT143" s="30"/>
      <c r="QCU143" s="30"/>
      <c r="QCV143" s="30"/>
      <c r="QCW143" s="30"/>
      <c r="QCX143" s="30"/>
      <c r="QCY143" s="30"/>
      <c r="QCZ143" s="30"/>
      <c r="QDA143" s="30"/>
      <c r="QDB143" s="30"/>
      <c r="QDC143" s="30"/>
      <c r="QDD143" s="30"/>
      <c r="QDE143" s="30"/>
      <c r="QDF143" s="30"/>
      <c r="QDG143" s="30"/>
      <c r="QDH143" s="30"/>
      <c r="QDI143" s="30"/>
      <c r="QDJ143" s="30"/>
      <c r="QDK143" s="30"/>
      <c r="QDL143" s="30"/>
      <c r="QDM143" s="30"/>
      <c r="QDN143" s="30"/>
      <c r="QDO143" s="30"/>
      <c r="QDP143" s="30"/>
      <c r="QDQ143" s="30"/>
      <c r="QDR143" s="30"/>
      <c r="QDS143" s="30"/>
      <c r="QDT143" s="30"/>
      <c r="QDU143" s="30"/>
      <c r="QDV143" s="30"/>
      <c r="QDW143" s="30"/>
      <c r="QDX143" s="30"/>
      <c r="QDY143" s="30"/>
      <c r="QDZ143" s="30"/>
      <c r="QEA143" s="30"/>
      <c r="QEB143" s="30"/>
      <c r="QEC143" s="30"/>
      <c r="QED143" s="30"/>
      <c r="QEE143" s="30"/>
      <c r="QEF143" s="30"/>
      <c r="QEG143" s="30"/>
      <c r="QEH143" s="30"/>
      <c r="QEI143" s="30"/>
      <c r="QEJ143" s="30"/>
      <c r="QEK143" s="30"/>
      <c r="QEL143" s="30"/>
      <c r="QEM143" s="30"/>
      <c r="QEN143" s="30"/>
      <c r="QEO143" s="30"/>
      <c r="QEP143" s="30"/>
      <c r="QEQ143" s="30"/>
      <c r="QER143" s="30"/>
      <c r="QES143" s="30"/>
      <c r="QET143" s="30"/>
      <c r="QEU143" s="30"/>
      <c r="QEV143" s="30"/>
      <c r="QEW143" s="30"/>
      <c r="QEX143" s="30"/>
      <c r="QEY143" s="30"/>
      <c r="QEZ143" s="30"/>
      <c r="QFA143" s="30"/>
      <c r="QFB143" s="30"/>
      <c r="QFC143" s="30"/>
      <c r="QFD143" s="30"/>
      <c r="QFE143" s="30"/>
      <c r="QFF143" s="30"/>
      <c r="QFG143" s="30"/>
      <c r="QFH143" s="30"/>
      <c r="QFI143" s="30"/>
      <c r="QFJ143" s="30"/>
      <c r="QFK143" s="30"/>
      <c r="QFL143" s="30"/>
      <c r="QFM143" s="30"/>
      <c r="QFN143" s="30"/>
      <c r="QFO143" s="30"/>
      <c r="QFP143" s="30"/>
      <c r="QFQ143" s="30"/>
      <c r="QFR143" s="30"/>
      <c r="QFS143" s="30"/>
      <c r="QFT143" s="30"/>
      <c r="QFU143" s="30"/>
      <c r="QFV143" s="30"/>
      <c r="QFW143" s="30"/>
      <c r="QFX143" s="30"/>
      <c r="QFY143" s="30"/>
      <c r="QFZ143" s="30"/>
      <c r="QGA143" s="30"/>
      <c r="QGB143" s="30"/>
      <c r="QGC143" s="30"/>
      <c r="QGD143" s="30"/>
      <c r="QGE143" s="30"/>
      <c r="QGF143" s="30"/>
      <c r="QGG143" s="30"/>
      <c r="QGH143" s="30"/>
      <c r="QGI143" s="30"/>
      <c r="QGJ143" s="30"/>
      <c r="QGK143" s="30"/>
      <c r="QGL143" s="30"/>
      <c r="QGM143" s="30"/>
      <c r="QGN143" s="30"/>
      <c r="QGO143" s="30"/>
      <c r="QGP143" s="30"/>
      <c r="QGQ143" s="30"/>
      <c r="QGR143" s="30"/>
      <c r="QGS143" s="30"/>
      <c r="QGT143" s="30"/>
      <c r="QGU143" s="30"/>
      <c r="QGV143" s="30"/>
      <c r="QGW143" s="30"/>
      <c r="QGX143" s="30"/>
      <c r="QGY143" s="30"/>
      <c r="QGZ143" s="30"/>
      <c r="QHA143" s="30"/>
      <c r="QHB143" s="30"/>
      <c r="QHC143" s="30"/>
      <c r="QHD143" s="30"/>
      <c r="QHE143" s="30"/>
      <c r="QHF143" s="30"/>
      <c r="QHG143" s="30"/>
      <c r="QHH143" s="30"/>
      <c r="QHI143" s="30"/>
      <c r="QHJ143" s="30"/>
      <c r="QHK143" s="30"/>
      <c r="QHL143" s="30"/>
      <c r="QHM143" s="30"/>
      <c r="QHN143" s="30"/>
      <c r="QHO143" s="30"/>
      <c r="QHP143" s="30"/>
      <c r="QHQ143" s="30"/>
      <c r="QHR143" s="30"/>
      <c r="QHS143" s="30"/>
      <c r="QHT143" s="30"/>
      <c r="QHU143" s="30"/>
      <c r="QHV143" s="30"/>
      <c r="QHW143" s="30"/>
      <c r="QHX143" s="30"/>
      <c r="QHY143" s="30"/>
      <c r="QHZ143" s="30"/>
      <c r="QIA143" s="30"/>
      <c r="QIB143" s="30"/>
      <c r="QIC143" s="30"/>
      <c r="QID143" s="30"/>
      <c r="QIE143" s="30"/>
      <c r="QIF143" s="30"/>
      <c r="QIG143" s="30"/>
      <c r="QIH143" s="30"/>
      <c r="QII143" s="30"/>
      <c r="QIJ143" s="30"/>
      <c r="QIK143" s="30"/>
      <c r="QIL143" s="30"/>
      <c r="QIM143" s="30"/>
      <c r="QIN143" s="30"/>
      <c r="QIO143" s="30"/>
      <c r="QIP143" s="30"/>
      <c r="QIQ143" s="30"/>
      <c r="QIR143" s="30"/>
      <c r="QIS143" s="30"/>
      <c r="QIT143" s="30"/>
      <c r="QIU143" s="30"/>
      <c r="QIV143" s="30"/>
      <c r="QIW143" s="30"/>
      <c r="QIX143" s="30"/>
      <c r="QIY143" s="30"/>
      <c r="QIZ143" s="30"/>
      <c r="QJA143" s="30"/>
      <c r="QJB143" s="30"/>
      <c r="QJC143" s="30"/>
      <c r="QJD143" s="30"/>
      <c r="QJE143" s="30"/>
      <c r="QJF143" s="30"/>
      <c r="QJG143" s="30"/>
      <c r="QJH143" s="30"/>
      <c r="QJI143" s="30"/>
      <c r="QJJ143" s="30"/>
      <c r="QJK143" s="30"/>
      <c r="QJL143" s="30"/>
      <c r="QJM143" s="30"/>
      <c r="QJN143" s="30"/>
      <c r="QJO143" s="30"/>
      <c r="QJP143" s="30"/>
      <c r="QJQ143" s="30"/>
      <c r="QJR143" s="30"/>
      <c r="QJS143" s="30"/>
      <c r="QJT143" s="30"/>
      <c r="QJU143" s="30"/>
      <c r="QJV143" s="30"/>
      <c r="QJW143" s="30"/>
      <c r="QJX143" s="30"/>
      <c r="QJY143" s="30"/>
      <c r="QJZ143" s="30"/>
      <c r="QKA143" s="30"/>
      <c r="QKB143" s="30"/>
      <c r="QKC143" s="30"/>
      <c r="QKD143" s="30"/>
      <c r="QKE143" s="30"/>
      <c r="QKF143" s="30"/>
      <c r="QKG143" s="30"/>
      <c r="QKH143" s="30"/>
      <c r="QKI143" s="30"/>
      <c r="QKJ143" s="30"/>
      <c r="QKK143" s="30"/>
      <c r="QKL143" s="30"/>
      <c r="QKM143" s="30"/>
      <c r="QKN143" s="30"/>
      <c r="QKO143" s="30"/>
      <c r="QKP143" s="30"/>
      <c r="QKQ143" s="30"/>
      <c r="QKR143" s="30"/>
      <c r="QKS143" s="30"/>
      <c r="QKT143" s="30"/>
      <c r="QKU143" s="30"/>
      <c r="QKV143" s="30"/>
      <c r="QKW143" s="30"/>
      <c r="QKX143" s="30"/>
      <c r="QKY143" s="30"/>
      <c r="QKZ143" s="30"/>
      <c r="QLA143" s="30"/>
      <c r="QLB143" s="30"/>
      <c r="QLC143" s="30"/>
      <c r="QLD143" s="30"/>
      <c r="QLE143" s="30"/>
      <c r="QLF143" s="30"/>
      <c r="QLG143" s="30"/>
      <c r="QLH143" s="30"/>
      <c r="QLI143" s="30"/>
      <c r="QLJ143" s="30"/>
      <c r="QLK143" s="30"/>
      <c r="QLL143" s="30"/>
      <c r="QLM143" s="30"/>
      <c r="QLN143" s="30"/>
      <c r="QLO143" s="30"/>
      <c r="QLP143" s="30"/>
      <c r="QLQ143" s="30"/>
      <c r="QLR143" s="30"/>
      <c r="QLS143" s="30"/>
      <c r="QLT143" s="30"/>
      <c r="QLU143" s="30"/>
      <c r="QLV143" s="30"/>
      <c r="QLW143" s="30"/>
      <c r="QLX143" s="30"/>
      <c r="QLY143" s="30"/>
      <c r="QLZ143" s="30"/>
      <c r="QMA143" s="30"/>
      <c r="QMB143" s="30"/>
      <c r="QMC143" s="30"/>
      <c r="QMD143" s="30"/>
      <c r="QME143" s="30"/>
      <c r="QMF143" s="30"/>
      <c r="QMG143" s="30"/>
      <c r="QMH143" s="30"/>
      <c r="QMI143" s="30"/>
      <c r="QMJ143" s="30"/>
      <c r="QMK143" s="30"/>
      <c r="QML143" s="30"/>
      <c r="QMM143" s="30"/>
      <c r="QMN143" s="30"/>
      <c r="QMO143" s="30"/>
      <c r="QMP143" s="30"/>
      <c r="QMQ143" s="30"/>
      <c r="QMR143" s="30"/>
      <c r="QMS143" s="30"/>
      <c r="QMT143" s="30"/>
      <c r="QMU143" s="30"/>
      <c r="QMV143" s="30"/>
      <c r="QMW143" s="30"/>
      <c r="QMX143" s="30"/>
      <c r="QMY143" s="30"/>
      <c r="QMZ143" s="30"/>
      <c r="QNA143" s="30"/>
      <c r="QNB143" s="30"/>
      <c r="QNC143" s="30"/>
      <c r="QND143" s="30"/>
      <c r="QNE143" s="30"/>
      <c r="QNF143" s="30"/>
      <c r="QNG143" s="30"/>
      <c r="QNH143" s="30"/>
      <c r="QNI143" s="30"/>
      <c r="QNJ143" s="30"/>
      <c r="QNK143" s="30"/>
      <c r="QNL143" s="30"/>
      <c r="QNM143" s="30"/>
      <c r="QNN143" s="30"/>
      <c r="QNO143" s="30"/>
      <c r="QNP143" s="30"/>
      <c r="QNQ143" s="30"/>
      <c r="QNR143" s="30"/>
      <c r="QNS143" s="30"/>
      <c r="QNT143" s="30"/>
      <c r="QNU143" s="30"/>
      <c r="QNV143" s="30"/>
      <c r="QNW143" s="30"/>
      <c r="QNX143" s="30"/>
      <c r="QNY143" s="30"/>
      <c r="QNZ143" s="30"/>
      <c r="QOA143" s="30"/>
      <c r="QOB143" s="30"/>
      <c r="QOC143" s="30"/>
      <c r="QOD143" s="30"/>
      <c r="QOE143" s="30"/>
      <c r="QOF143" s="30"/>
      <c r="QOG143" s="30"/>
      <c r="QOH143" s="30"/>
      <c r="QOI143" s="30"/>
      <c r="QOJ143" s="30"/>
      <c r="QOK143" s="30"/>
      <c r="QOL143" s="30"/>
      <c r="QOM143" s="30"/>
      <c r="QON143" s="30"/>
      <c r="QOO143" s="30"/>
      <c r="QOP143" s="30"/>
      <c r="QOQ143" s="30"/>
      <c r="QOR143" s="30"/>
      <c r="QOS143" s="30"/>
      <c r="QOT143" s="30"/>
      <c r="QOU143" s="30"/>
      <c r="QOV143" s="30"/>
      <c r="QOW143" s="30"/>
      <c r="QOX143" s="30"/>
      <c r="QOY143" s="30"/>
      <c r="QOZ143" s="30"/>
      <c r="QPA143" s="30"/>
      <c r="QPB143" s="30"/>
      <c r="QPC143" s="30"/>
      <c r="QPD143" s="30"/>
      <c r="QPE143" s="30"/>
      <c r="QPF143" s="30"/>
      <c r="QPG143" s="30"/>
      <c r="QPH143" s="30"/>
      <c r="QPI143" s="30"/>
      <c r="QPJ143" s="30"/>
      <c r="QPK143" s="30"/>
      <c r="QPL143" s="30"/>
      <c r="QPM143" s="30"/>
      <c r="QPN143" s="30"/>
      <c r="QPO143" s="30"/>
      <c r="QPP143" s="30"/>
      <c r="QPQ143" s="30"/>
      <c r="QPR143" s="30"/>
      <c r="QPS143" s="30"/>
      <c r="QPT143" s="30"/>
      <c r="QPU143" s="30"/>
      <c r="QPV143" s="30"/>
      <c r="QPW143" s="30"/>
      <c r="QPX143" s="30"/>
      <c r="QPY143" s="30"/>
      <c r="QPZ143" s="30"/>
      <c r="QQA143" s="30"/>
      <c r="QQB143" s="30"/>
      <c r="QQC143" s="30"/>
      <c r="QQD143" s="30"/>
      <c r="QQE143" s="30"/>
      <c r="QQF143" s="30"/>
      <c r="QQG143" s="30"/>
      <c r="QQH143" s="30"/>
      <c r="QQI143" s="30"/>
      <c r="QQJ143" s="30"/>
      <c r="QQK143" s="30"/>
      <c r="QQL143" s="30"/>
      <c r="QQM143" s="30"/>
      <c r="QQN143" s="30"/>
      <c r="QQO143" s="30"/>
      <c r="QQP143" s="30"/>
      <c r="QQQ143" s="30"/>
      <c r="QQR143" s="30"/>
      <c r="QQS143" s="30"/>
      <c r="QQT143" s="30"/>
      <c r="QQU143" s="30"/>
      <c r="QQV143" s="30"/>
      <c r="QQW143" s="30"/>
      <c r="QQX143" s="30"/>
      <c r="QQY143" s="30"/>
      <c r="QQZ143" s="30"/>
      <c r="QRA143" s="30"/>
      <c r="QRB143" s="30"/>
      <c r="QRC143" s="30"/>
      <c r="QRD143" s="30"/>
      <c r="QRE143" s="30"/>
      <c r="QRF143" s="30"/>
      <c r="QRG143" s="30"/>
      <c r="QRH143" s="30"/>
      <c r="QRI143" s="30"/>
      <c r="QRJ143" s="30"/>
      <c r="QRK143" s="30"/>
      <c r="QRL143" s="30"/>
      <c r="QRM143" s="30"/>
      <c r="QRN143" s="30"/>
      <c r="QRO143" s="30"/>
      <c r="QRP143" s="30"/>
      <c r="QRQ143" s="30"/>
      <c r="QRR143" s="30"/>
      <c r="QRS143" s="30"/>
      <c r="QRT143" s="30"/>
      <c r="QRU143" s="30"/>
      <c r="QRV143" s="30"/>
      <c r="QRW143" s="30"/>
      <c r="QRX143" s="30"/>
      <c r="QRY143" s="30"/>
      <c r="QRZ143" s="30"/>
      <c r="QSA143" s="30"/>
      <c r="QSB143" s="30"/>
      <c r="QSC143" s="30"/>
      <c r="QSD143" s="30"/>
      <c r="QSE143" s="30"/>
      <c r="QSF143" s="30"/>
      <c r="QSG143" s="30"/>
      <c r="QSH143" s="30"/>
      <c r="QSI143" s="30"/>
      <c r="QSJ143" s="30"/>
      <c r="QSK143" s="30"/>
      <c r="QSL143" s="30"/>
      <c r="QSM143" s="30"/>
      <c r="QSN143" s="30"/>
      <c r="QSO143" s="30"/>
      <c r="QSP143" s="30"/>
      <c r="QSQ143" s="30"/>
      <c r="QSR143" s="30"/>
      <c r="QSS143" s="30"/>
      <c r="QST143" s="30"/>
      <c r="QSU143" s="30"/>
      <c r="QSV143" s="30"/>
      <c r="QSW143" s="30"/>
      <c r="QSX143" s="30"/>
      <c r="QSY143" s="30"/>
      <c r="QSZ143" s="30"/>
      <c r="QTA143" s="30"/>
      <c r="QTB143" s="30"/>
      <c r="QTC143" s="30"/>
      <c r="QTD143" s="30"/>
      <c r="QTE143" s="30"/>
      <c r="QTF143" s="30"/>
      <c r="QTG143" s="30"/>
      <c r="QTH143" s="30"/>
      <c r="QTI143" s="30"/>
      <c r="QTJ143" s="30"/>
      <c r="QTK143" s="30"/>
      <c r="QTL143" s="30"/>
      <c r="QTM143" s="30"/>
      <c r="QTN143" s="30"/>
      <c r="QTO143" s="30"/>
      <c r="QTP143" s="30"/>
      <c r="QTQ143" s="30"/>
      <c r="QTR143" s="30"/>
      <c r="QTS143" s="30"/>
      <c r="QTT143" s="30"/>
      <c r="QTU143" s="30"/>
      <c r="QTV143" s="30"/>
      <c r="QTW143" s="30"/>
      <c r="QTX143" s="30"/>
      <c r="QTY143" s="30"/>
      <c r="QTZ143" s="30"/>
      <c r="QUA143" s="30"/>
      <c r="QUB143" s="30"/>
      <c r="QUC143" s="30"/>
      <c r="QUD143" s="30"/>
      <c r="QUE143" s="30"/>
      <c r="QUF143" s="30"/>
      <c r="QUG143" s="30"/>
      <c r="QUH143" s="30"/>
      <c r="QUI143" s="30"/>
      <c r="QUJ143" s="30"/>
      <c r="QUK143" s="30"/>
      <c r="QUL143" s="30"/>
      <c r="QUM143" s="30"/>
      <c r="QUN143" s="30"/>
      <c r="QUO143" s="30"/>
      <c r="QUP143" s="30"/>
      <c r="QUQ143" s="30"/>
      <c r="QUR143" s="30"/>
      <c r="QUS143" s="30"/>
      <c r="QUT143" s="30"/>
      <c r="QUU143" s="30"/>
      <c r="QUV143" s="30"/>
      <c r="QUW143" s="30"/>
      <c r="QUX143" s="30"/>
      <c r="QUY143" s="30"/>
      <c r="QUZ143" s="30"/>
      <c r="QVA143" s="30"/>
      <c r="QVB143" s="30"/>
      <c r="QVC143" s="30"/>
      <c r="QVD143" s="30"/>
      <c r="QVE143" s="30"/>
      <c r="QVF143" s="30"/>
      <c r="QVG143" s="30"/>
      <c r="QVH143" s="30"/>
      <c r="QVI143" s="30"/>
      <c r="QVJ143" s="30"/>
      <c r="QVK143" s="30"/>
      <c r="QVL143" s="30"/>
      <c r="QVM143" s="30"/>
      <c r="QVN143" s="30"/>
      <c r="QVO143" s="30"/>
      <c r="QVP143" s="30"/>
      <c r="QVQ143" s="30"/>
      <c r="QVR143" s="30"/>
      <c r="QVS143" s="30"/>
      <c r="QVT143" s="30"/>
      <c r="QVU143" s="30"/>
      <c r="QVV143" s="30"/>
      <c r="QVW143" s="30"/>
      <c r="QVX143" s="30"/>
      <c r="QVY143" s="30"/>
      <c r="QVZ143" s="30"/>
      <c r="QWA143" s="30"/>
      <c r="QWB143" s="30"/>
      <c r="QWC143" s="30"/>
      <c r="QWD143" s="30"/>
      <c r="QWE143" s="30"/>
      <c r="QWF143" s="30"/>
      <c r="QWG143" s="30"/>
      <c r="QWH143" s="30"/>
      <c r="QWI143" s="30"/>
      <c r="QWJ143" s="30"/>
      <c r="QWK143" s="30"/>
      <c r="QWL143" s="30"/>
      <c r="QWM143" s="30"/>
      <c r="QWN143" s="30"/>
      <c r="QWO143" s="30"/>
      <c r="QWP143" s="30"/>
      <c r="QWQ143" s="30"/>
      <c r="QWR143" s="30"/>
      <c r="QWS143" s="30"/>
      <c r="QWT143" s="30"/>
      <c r="QWU143" s="30"/>
      <c r="QWV143" s="30"/>
      <c r="QWW143" s="30"/>
      <c r="QWX143" s="30"/>
      <c r="QWY143" s="30"/>
      <c r="QWZ143" s="30"/>
      <c r="QXA143" s="30"/>
      <c r="QXB143" s="30"/>
      <c r="QXC143" s="30"/>
      <c r="QXD143" s="30"/>
      <c r="QXE143" s="30"/>
      <c r="QXF143" s="30"/>
      <c r="QXG143" s="30"/>
      <c r="QXH143" s="30"/>
      <c r="QXI143" s="30"/>
      <c r="QXJ143" s="30"/>
      <c r="QXK143" s="30"/>
      <c r="QXL143" s="30"/>
      <c r="QXM143" s="30"/>
      <c r="QXN143" s="30"/>
      <c r="QXO143" s="30"/>
      <c r="QXP143" s="30"/>
      <c r="QXQ143" s="30"/>
      <c r="QXR143" s="30"/>
      <c r="QXS143" s="30"/>
      <c r="QXT143" s="30"/>
      <c r="QXU143" s="30"/>
      <c r="QXV143" s="30"/>
      <c r="QXW143" s="30"/>
      <c r="QXX143" s="30"/>
      <c r="QXY143" s="30"/>
      <c r="QXZ143" s="30"/>
      <c r="QYA143" s="30"/>
      <c r="QYB143" s="30"/>
      <c r="QYC143" s="30"/>
      <c r="QYD143" s="30"/>
      <c r="QYE143" s="30"/>
      <c r="QYF143" s="30"/>
      <c r="QYG143" s="30"/>
      <c r="QYH143" s="30"/>
      <c r="QYI143" s="30"/>
      <c r="QYJ143" s="30"/>
      <c r="QYK143" s="30"/>
      <c r="QYL143" s="30"/>
      <c r="QYM143" s="30"/>
      <c r="QYN143" s="30"/>
      <c r="QYO143" s="30"/>
      <c r="QYP143" s="30"/>
      <c r="QYQ143" s="30"/>
      <c r="QYR143" s="30"/>
      <c r="QYS143" s="30"/>
      <c r="QYT143" s="30"/>
      <c r="QYU143" s="30"/>
      <c r="QYV143" s="30"/>
      <c r="QYW143" s="30"/>
      <c r="QYX143" s="30"/>
      <c r="QYY143" s="30"/>
      <c r="QYZ143" s="30"/>
      <c r="QZA143" s="30"/>
      <c r="QZB143" s="30"/>
      <c r="QZC143" s="30"/>
      <c r="QZD143" s="30"/>
      <c r="QZE143" s="30"/>
      <c r="QZF143" s="30"/>
      <c r="QZG143" s="30"/>
      <c r="QZH143" s="30"/>
      <c r="QZI143" s="30"/>
      <c r="QZJ143" s="30"/>
      <c r="QZK143" s="30"/>
      <c r="QZL143" s="30"/>
      <c r="QZM143" s="30"/>
      <c r="QZN143" s="30"/>
      <c r="QZO143" s="30"/>
      <c r="QZP143" s="30"/>
      <c r="QZQ143" s="30"/>
      <c r="QZR143" s="30"/>
      <c r="QZS143" s="30"/>
      <c r="QZT143" s="30"/>
      <c r="QZU143" s="30"/>
      <c r="QZV143" s="30"/>
      <c r="QZW143" s="30"/>
      <c r="QZX143" s="30"/>
      <c r="QZY143" s="30"/>
      <c r="QZZ143" s="30"/>
      <c r="RAA143" s="30"/>
      <c r="RAB143" s="30"/>
      <c r="RAC143" s="30"/>
      <c r="RAD143" s="30"/>
      <c r="RAE143" s="30"/>
      <c r="RAF143" s="30"/>
      <c r="RAG143" s="30"/>
      <c r="RAH143" s="30"/>
      <c r="RAI143" s="30"/>
      <c r="RAJ143" s="30"/>
      <c r="RAK143" s="30"/>
      <c r="RAL143" s="30"/>
      <c r="RAM143" s="30"/>
      <c r="RAN143" s="30"/>
      <c r="RAO143" s="30"/>
      <c r="RAP143" s="30"/>
      <c r="RAQ143" s="30"/>
      <c r="RAR143" s="30"/>
      <c r="RAS143" s="30"/>
      <c r="RAT143" s="30"/>
      <c r="RAU143" s="30"/>
      <c r="RAV143" s="30"/>
      <c r="RAW143" s="30"/>
      <c r="RAX143" s="30"/>
      <c r="RAY143" s="30"/>
      <c r="RAZ143" s="30"/>
      <c r="RBA143" s="30"/>
      <c r="RBB143" s="30"/>
      <c r="RBC143" s="30"/>
      <c r="RBD143" s="30"/>
      <c r="RBE143" s="30"/>
      <c r="RBF143" s="30"/>
      <c r="RBG143" s="30"/>
      <c r="RBH143" s="30"/>
      <c r="RBI143" s="30"/>
      <c r="RBJ143" s="30"/>
      <c r="RBK143" s="30"/>
      <c r="RBL143" s="30"/>
      <c r="RBM143" s="30"/>
      <c r="RBN143" s="30"/>
      <c r="RBO143" s="30"/>
      <c r="RBP143" s="30"/>
      <c r="RBQ143" s="30"/>
      <c r="RBR143" s="30"/>
      <c r="RBS143" s="30"/>
      <c r="RBT143" s="30"/>
      <c r="RBU143" s="30"/>
      <c r="RBV143" s="30"/>
      <c r="RBW143" s="30"/>
      <c r="RBX143" s="30"/>
      <c r="RBY143" s="30"/>
      <c r="RBZ143" s="30"/>
      <c r="RCA143" s="30"/>
      <c r="RCB143" s="30"/>
      <c r="RCC143" s="30"/>
      <c r="RCD143" s="30"/>
      <c r="RCE143" s="30"/>
      <c r="RCF143" s="30"/>
      <c r="RCG143" s="30"/>
      <c r="RCH143" s="30"/>
      <c r="RCI143" s="30"/>
      <c r="RCJ143" s="30"/>
      <c r="RCK143" s="30"/>
      <c r="RCL143" s="30"/>
      <c r="RCM143" s="30"/>
      <c r="RCN143" s="30"/>
      <c r="RCO143" s="30"/>
      <c r="RCP143" s="30"/>
      <c r="RCQ143" s="30"/>
      <c r="RCR143" s="30"/>
      <c r="RCS143" s="30"/>
      <c r="RCT143" s="30"/>
      <c r="RCU143" s="30"/>
      <c r="RCV143" s="30"/>
      <c r="RCW143" s="30"/>
      <c r="RCX143" s="30"/>
      <c r="RCY143" s="30"/>
      <c r="RCZ143" s="30"/>
      <c r="RDA143" s="30"/>
      <c r="RDB143" s="30"/>
      <c r="RDC143" s="30"/>
      <c r="RDD143" s="30"/>
      <c r="RDE143" s="30"/>
      <c r="RDF143" s="30"/>
      <c r="RDG143" s="30"/>
      <c r="RDH143" s="30"/>
      <c r="RDI143" s="30"/>
      <c r="RDJ143" s="30"/>
      <c r="RDK143" s="30"/>
      <c r="RDL143" s="30"/>
      <c r="RDM143" s="30"/>
      <c r="RDN143" s="30"/>
      <c r="RDO143" s="30"/>
      <c r="RDP143" s="30"/>
      <c r="RDQ143" s="30"/>
      <c r="RDR143" s="30"/>
      <c r="RDS143" s="30"/>
      <c r="RDT143" s="30"/>
      <c r="RDU143" s="30"/>
      <c r="RDV143" s="30"/>
      <c r="RDW143" s="30"/>
      <c r="RDX143" s="30"/>
      <c r="RDY143" s="30"/>
      <c r="RDZ143" s="30"/>
      <c r="REA143" s="30"/>
      <c r="REB143" s="30"/>
      <c r="REC143" s="30"/>
      <c r="RED143" s="30"/>
      <c r="REE143" s="30"/>
      <c r="REF143" s="30"/>
      <c r="REG143" s="30"/>
      <c r="REH143" s="30"/>
      <c r="REI143" s="30"/>
      <c r="REJ143" s="30"/>
      <c r="REK143" s="30"/>
      <c r="REL143" s="30"/>
      <c r="REM143" s="30"/>
      <c r="REN143" s="30"/>
      <c r="REO143" s="30"/>
      <c r="REP143" s="30"/>
      <c r="REQ143" s="30"/>
      <c r="RER143" s="30"/>
      <c r="RES143" s="30"/>
      <c r="RET143" s="30"/>
      <c r="REU143" s="30"/>
      <c r="REV143" s="30"/>
      <c r="REW143" s="30"/>
      <c r="REX143" s="30"/>
      <c r="REY143" s="30"/>
      <c r="REZ143" s="30"/>
      <c r="RFA143" s="30"/>
      <c r="RFB143" s="30"/>
      <c r="RFC143" s="30"/>
      <c r="RFD143" s="30"/>
      <c r="RFE143" s="30"/>
      <c r="RFF143" s="30"/>
      <c r="RFG143" s="30"/>
      <c r="RFH143" s="30"/>
      <c r="RFI143" s="30"/>
      <c r="RFJ143" s="30"/>
      <c r="RFK143" s="30"/>
      <c r="RFL143" s="30"/>
      <c r="RFM143" s="30"/>
      <c r="RFN143" s="30"/>
      <c r="RFO143" s="30"/>
      <c r="RFP143" s="30"/>
      <c r="RFQ143" s="30"/>
      <c r="RFR143" s="30"/>
      <c r="RFS143" s="30"/>
      <c r="RFT143" s="30"/>
      <c r="RFU143" s="30"/>
      <c r="RFV143" s="30"/>
      <c r="RFW143" s="30"/>
      <c r="RFX143" s="30"/>
      <c r="RFY143" s="30"/>
      <c r="RFZ143" s="30"/>
      <c r="RGA143" s="30"/>
      <c r="RGB143" s="30"/>
      <c r="RGC143" s="30"/>
      <c r="RGD143" s="30"/>
      <c r="RGE143" s="30"/>
      <c r="RGF143" s="30"/>
      <c r="RGG143" s="30"/>
      <c r="RGH143" s="30"/>
      <c r="RGI143" s="30"/>
      <c r="RGJ143" s="30"/>
      <c r="RGK143" s="30"/>
      <c r="RGL143" s="30"/>
      <c r="RGM143" s="30"/>
      <c r="RGN143" s="30"/>
      <c r="RGO143" s="30"/>
      <c r="RGP143" s="30"/>
      <c r="RGQ143" s="30"/>
      <c r="RGR143" s="30"/>
      <c r="RGS143" s="30"/>
      <c r="RGT143" s="30"/>
      <c r="RGU143" s="30"/>
      <c r="RGV143" s="30"/>
      <c r="RGW143" s="30"/>
      <c r="RGX143" s="30"/>
      <c r="RGY143" s="30"/>
      <c r="RGZ143" s="30"/>
      <c r="RHA143" s="30"/>
      <c r="RHB143" s="30"/>
      <c r="RHC143" s="30"/>
      <c r="RHD143" s="30"/>
      <c r="RHE143" s="30"/>
      <c r="RHF143" s="30"/>
      <c r="RHG143" s="30"/>
      <c r="RHH143" s="30"/>
      <c r="RHI143" s="30"/>
      <c r="RHJ143" s="30"/>
      <c r="RHK143" s="30"/>
      <c r="RHL143" s="30"/>
      <c r="RHM143" s="30"/>
      <c r="RHN143" s="30"/>
      <c r="RHO143" s="30"/>
      <c r="RHP143" s="30"/>
      <c r="RHQ143" s="30"/>
      <c r="RHR143" s="30"/>
      <c r="RHS143" s="30"/>
      <c r="RHT143" s="30"/>
      <c r="RHU143" s="30"/>
      <c r="RHV143" s="30"/>
      <c r="RHW143" s="30"/>
      <c r="RHX143" s="30"/>
      <c r="RHY143" s="30"/>
      <c r="RHZ143" s="30"/>
      <c r="RIA143" s="30"/>
      <c r="RIB143" s="30"/>
      <c r="RIC143" s="30"/>
      <c r="RID143" s="30"/>
      <c r="RIE143" s="30"/>
      <c r="RIF143" s="30"/>
      <c r="RIG143" s="30"/>
      <c r="RIH143" s="30"/>
      <c r="RII143" s="30"/>
      <c r="RIJ143" s="30"/>
      <c r="RIK143" s="30"/>
      <c r="RIL143" s="30"/>
      <c r="RIM143" s="30"/>
      <c r="RIN143" s="30"/>
      <c r="RIO143" s="30"/>
      <c r="RIP143" s="30"/>
      <c r="RIQ143" s="30"/>
      <c r="RIR143" s="30"/>
      <c r="RIS143" s="30"/>
      <c r="RIT143" s="30"/>
      <c r="RIU143" s="30"/>
      <c r="RIV143" s="30"/>
      <c r="RIW143" s="30"/>
      <c r="RIX143" s="30"/>
      <c r="RIY143" s="30"/>
      <c r="RIZ143" s="30"/>
      <c r="RJA143" s="30"/>
      <c r="RJB143" s="30"/>
      <c r="RJC143" s="30"/>
      <c r="RJD143" s="30"/>
      <c r="RJE143" s="30"/>
      <c r="RJF143" s="30"/>
      <c r="RJG143" s="30"/>
      <c r="RJH143" s="30"/>
      <c r="RJI143" s="30"/>
      <c r="RJJ143" s="30"/>
      <c r="RJK143" s="30"/>
      <c r="RJL143" s="30"/>
      <c r="RJM143" s="30"/>
      <c r="RJN143" s="30"/>
      <c r="RJO143" s="30"/>
      <c r="RJP143" s="30"/>
      <c r="RJQ143" s="30"/>
      <c r="RJR143" s="30"/>
      <c r="RJS143" s="30"/>
      <c r="RJT143" s="30"/>
      <c r="RJU143" s="30"/>
      <c r="RJV143" s="30"/>
      <c r="RJW143" s="30"/>
      <c r="RJX143" s="30"/>
      <c r="RJY143" s="30"/>
      <c r="RJZ143" s="30"/>
      <c r="RKA143" s="30"/>
      <c r="RKB143" s="30"/>
      <c r="RKC143" s="30"/>
      <c r="RKD143" s="30"/>
      <c r="RKE143" s="30"/>
      <c r="RKF143" s="30"/>
      <c r="RKG143" s="30"/>
      <c r="RKH143" s="30"/>
      <c r="RKI143" s="30"/>
      <c r="RKJ143" s="30"/>
      <c r="RKK143" s="30"/>
      <c r="RKL143" s="30"/>
      <c r="RKM143" s="30"/>
      <c r="RKN143" s="30"/>
      <c r="RKO143" s="30"/>
      <c r="RKP143" s="30"/>
      <c r="RKQ143" s="30"/>
      <c r="RKR143" s="30"/>
      <c r="RKS143" s="30"/>
      <c r="RKT143" s="30"/>
      <c r="RKU143" s="30"/>
      <c r="RKV143" s="30"/>
      <c r="RKW143" s="30"/>
      <c r="RKX143" s="30"/>
      <c r="RKY143" s="30"/>
      <c r="RKZ143" s="30"/>
      <c r="RLA143" s="30"/>
      <c r="RLB143" s="30"/>
      <c r="RLC143" s="30"/>
      <c r="RLD143" s="30"/>
      <c r="RLE143" s="30"/>
      <c r="RLF143" s="30"/>
      <c r="RLG143" s="30"/>
      <c r="RLH143" s="30"/>
      <c r="RLI143" s="30"/>
      <c r="RLJ143" s="30"/>
      <c r="RLK143" s="30"/>
      <c r="RLL143" s="30"/>
      <c r="RLM143" s="30"/>
      <c r="RLN143" s="30"/>
      <c r="RLO143" s="30"/>
      <c r="RLP143" s="30"/>
      <c r="RLQ143" s="30"/>
      <c r="RLR143" s="30"/>
      <c r="RLS143" s="30"/>
      <c r="RLT143" s="30"/>
      <c r="RLU143" s="30"/>
      <c r="RLV143" s="30"/>
      <c r="RLW143" s="30"/>
      <c r="RLX143" s="30"/>
      <c r="RLY143" s="30"/>
      <c r="RLZ143" s="30"/>
      <c r="RMA143" s="30"/>
      <c r="RMB143" s="30"/>
      <c r="RMC143" s="30"/>
      <c r="RMD143" s="30"/>
      <c r="RME143" s="30"/>
      <c r="RMF143" s="30"/>
      <c r="RMG143" s="30"/>
      <c r="RMH143" s="30"/>
      <c r="RMI143" s="30"/>
      <c r="RMJ143" s="30"/>
      <c r="RMK143" s="30"/>
      <c r="RML143" s="30"/>
      <c r="RMM143" s="30"/>
      <c r="RMN143" s="30"/>
      <c r="RMO143" s="30"/>
      <c r="RMP143" s="30"/>
      <c r="RMQ143" s="30"/>
      <c r="RMR143" s="30"/>
      <c r="RMS143" s="30"/>
      <c r="RMT143" s="30"/>
      <c r="RMU143" s="30"/>
      <c r="RMV143" s="30"/>
      <c r="RMW143" s="30"/>
      <c r="RMX143" s="30"/>
      <c r="RMY143" s="30"/>
      <c r="RMZ143" s="30"/>
      <c r="RNA143" s="30"/>
      <c r="RNB143" s="30"/>
      <c r="RNC143" s="30"/>
      <c r="RND143" s="30"/>
      <c r="RNE143" s="30"/>
      <c r="RNF143" s="30"/>
      <c r="RNG143" s="30"/>
      <c r="RNH143" s="30"/>
      <c r="RNI143" s="30"/>
      <c r="RNJ143" s="30"/>
      <c r="RNK143" s="30"/>
      <c r="RNL143" s="30"/>
      <c r="RNM143" s="30"/>
      <c r="RNN143" s="30"/>
      <c r="RNO143" s="30"/>
      <c r="RNP143" s="30"/>
      <c r="RNQ143" s="30"/>
      <c r="RNR143" s="30"/>
      <c r="RNS143" s="30"/>
      <c r="RNT143" s="30"/>
      <c r="RNU143" s="30"/>
      <c r="RNV143" s="30"/>
      <c r="RNW143" s="30"/>
      <c r="RNX143" s="30"/>
      <c r="RNY143" s="30"/>
      <c r="RNZ143" s="30"/>
      <c r="ROA143" s="30"/>
      <c r="ROB143" s="30"/>
      <c r="ROC143" s="30"/>
      <c r="ROD143" s="30"/>
      <c r="ROE143" s="30"/>
      <c r="ROF143" s="30"/>
      <c r="ROG143" s="30"/>
      <c r="ROH143" s="30"/>
      <c r="ROI143" s="30"/>
      <c r="ROJ143" s="30"/>
      <c r="ROK143" s="30"/>
      <c r="ROL143" s="30"/>
      <c r="ROM143" s="30"/>
      <c r="RON143" s="30"/>
      <c r="ROO143" s="30"/>
      <c r="ROP143" s="30"/>
      <c r="ROQ143" s="30"/>
      <c r="ROR143" s="30"/>
      <c r="ROS143" s="30"/>
      <c r="ROT143" s="30"/>
      <c r="ROU143" s="30"/>
      <c r="ROV143" s="30"/>
      <c r="ROW143" s="30"/>
      <c r="ROX143" s="30"/>
      <c r="ROY143" s="30"/>
      <c r="ROZ143" s="30"/>
      <c r="RPA143" s="30"/>
      <c r="RPB143" s="30"/>
      <c r="RPC143" s="30"/>
      <c r="RPD143" s="30"/>
      <c r="RPE143" s="30"/>
      <c r="RPF143" s="30"/>
      <c r="RPG143" s="30"/>
      <c r="RPH143" s="30"/>
      <c r="RPI143" s="30"/>
      <c r="RPJ143" s="30"/>
      <c r="RPK143" s="30"/>
      <c r="RPL143" s="30"/>
      <c r="RPM143" s="30"/>
      <c r="RPN143" s="30"/>
      <c r="RPO143" s="30"/>
      <c r="RPP143" s="30"/>
      <c r="RPQ143" s="30"/>
      <c r="RPR143" s="30"/>
      <c r="RPS143" s="30"/>
      <c r="RPT143" s="30"/>
      <c r="RPU143" s="30"/>
      <c r="RPV143" s="30"/>
      <c r="RPW143" s="30"/>
      <c r="RPX143" s="30"/>
      <c r="RPY143" s="30"/>
      <c r="RPZ143" s="30"/>
      <c r="RQA143" s="30"/>
      <c r="RQB143" s="30"/>
      <c r="RQC143" s="30"/>
      <c r="RQD143" s="30"/>
      <c r="RQE143" s="30"/>
      <c r="RQF143" s="30"/>
      <c r="RQG143" s="30"/>
      <c r="RQH143" s="30"/>
      <c r="RQI143" s="30"/>
      <c r="RQJ143" s="30"/>
      <c r="RQK143" s="30"/>
      <c r="RQL143" s="30"/>
      <c r="RQM143" s="30"/>
      <c r="RQN143" s="30"/>
      <c r="RQO143" s="30"/>
      <c r="RQP143" s="30"/>
      <c r="RQQ143" s="30"/>
      <c r="RQR143" s="30"/>
      <c r="RQS143" s="30"/>
      <c r="RQT143" s="30"/>
      <c r="RQU143" s="30"/>
      <c r="RQV143" s="30"/>
      <c r="RQW143" s="30"/>
      <c r="RQX143" s="30"/>
      <c r="RQY143" s="30"/>
      <c r="RQZ143" s="30"/>
      <c r="RRA143" s="30"/>
      <c r="RRB143" s="30"/>
      <c r="RRC143" s="30"/>
      <c r="RRD143" s="30"/>
      <c r="RRE143" s="30"/>
      <c r="RRF143" s="30"/>
      <c r="RRG143" s="30"/>
      <c r="RRH143" s="30"/>
      <c r="RRI143" s="30"/>
      <c r="RRJ143" s="30"/>
      <c r="RRK143" s="30"/>
      <c r="RRL143" s="30"/>
      <c r="RRM143" s="30"/>
      <c r="RRN143" s="30"/>
      <c r="RRO143" s="30"/>
      <c r="RRP143" s="30"/>
      <c r="RRQ143" s="30"/>
      <c r="RRR143" s="30"/>
      <c r="RRS143" s="30"/>
      <c r="RRT143" s="30"/>
      <c r="RRU143" s="30"/>
      <c r="RRV143" s="30"/>
      <c r="RRW143" s="30"/>
      <c r="RRX143" s="30"/>
      <c r="RRY143" s="30"/>
      <c r="RRZ143" s="30"/>
      <c r="RSA143" s="30"/>
      <c r="RSB143" s="30"/>
      <c r="RSC143" s="30"/>
      <c r="RSD143" s="30"/>
      <c r="RSE143" s="30"/>
      <c r="RSF143" s="30"/>
      <c r="RSG143" s="30"/>
      <c r="RSH143" s="30"/>
      <c r="RSI143" s="30"/>
      <c r="RSJ143" s="30"/>
      <c r="RSK143" s="30"/>
      <c r="RSL143" s="30"/>
      <c r="RSM143" s="30"/>
      <c r="RSN143" s="30"/>
      <c r="RSO143" s="30"/>
      <c r="RSP143" s="30"/>
      <c r="RSQ143" s="30"/>
      <c r="RSR143" s="30"/>
      <c r="RSS143" s="30"/>
      <c r="RST143" s="30"/>
      <c r="RSU143" s="30"/>
      <c r="RSV143" s="30"/>
      <c r="RSW143" s="30"/>
      <c r="RSX143" s="30"/>
      <c r="RSY143" s="30"/>
      <c r="RSZ143" s="30"/>
      <c r="RTA143" s="30"/>
      <c r="RTB143" s="30"/>
      <c r="RTC143" s="30"/>
      <c r="RTD143" s="30"/>
      <c r="RTE143" s="30"/>
      <c r="RTF143" s="30"/>
      <c r="RTG143" s="30"/>
      <c r="RTH143" s="30"/>
      <c r="RTI143" s="30"/>
      <c r="RTJ143" s="30"/>
      <c r="RTK143" s="30"/>
      <c r="RTL143" s="30"/>
      <c r="RTM143" s="30"/>
      <c r="RTN143" s="30"/>
      <c r="RTO143" s="30"/>
      <c r="RTP143" s="30"/>
      <c r="RTQ143" s="30"/>
      <c r="RTR143" s="30"/>
      <c r="RTS143" s="30"/>
      <c r="RTT143" s="30"/>
      <c r="RTU143" s="30"/>
      <c r="RTV143" s="30"/>
      <c r="RTW143" s="30"/>
      <c r="RTX143" s="30"/>
      <c r="RTY143" s="30"/>
      <c r="RTZ143" s="30"/>
      <c r="RUA143" s="30"/>
      <c r="RUB143" s="30"/>
      <c r="RUC143" s="30"/>
      <c r="RUD143" s="30"/>
      <c r="RUE143" s="30"/>
      <c r="RUF143" s="30"/>
      <c r="RUG143" s="30"/>
      <c r="RUH143" s="30"/>
      <c r="RUI143" s="30"/>
      <c r="RUJ143" s="30"/>
      <c r="RUK143" s="30"/>
      <c r="RUL143" s="30"/>
      <c r="RUM143" s="30"/>
      <c r="RUN143" s="30"/>
      <c r="RUO143" s="30"/>
      <c r="RUP143" s="30"/>
      <c r="RUQ143" s="30"/>
      <c r="RUR143" s="30"/>
      <c r="RUS143" s="30"/>
      <c r="RUT143" s="30"/>
      <c r="RUU143" s="30"/>
      <c r="RUV143" s="30"/>
      <c r="RUW143" s="30"/>
      <c r="RUX143" s="30"/>
      <c r="RUY143" s="30"/>
      <c r="RUZ143" s="30"/>
      <c r="RVA143" s="30"/>
      <c r="RVB143" s="30"/>
      <c r="RVC143" s="30"/>
      <c r="RVD143" s="30"/>
      <c r="RVE143" s="30"/>
      <c r="RVF143" s="30"/>
      <c r="RVG143" s="30"/>
      <c r="RVH143" s="30"/>
      <c r="RVI143" s="30"/>
      <c r="RVJ143" s="30"/>
      <c r="RVK143" s="30"/>
      <c r="RVL143" s="30"/>
      <c r="RVM143" s="30"/>
      <c r="RVN143" s="30"/>
      <c r="RVO143" s="30"/>
      <c r="RVP143" s="30"/>
      <c r="RVQ143" s="30"/>
      <c r="RVR143" s="30"/>
      <c r="RVS143" s="30"/>
      <c r="RVT143" s="30"/>
      <c r="RVU143" s="30"/>
      <c r="RVV143" s="30"/>
      <c r="RVW143" s="30"/>
      <c r="RVX143" s="30"/>
      <c r="RVY143" s="30"/>
      <c r="RVZ143" s="30"/>
      <c r="RWA143" s="30"/>
      <c r="RWB143" s="30"/>
      <c r="RWC143" s="30"/>
      <c r="RWD143" s="30"/>
      <c r="RWE143" s="30"/>
      <c r="RWF143" s="30"/>
      <c r="RWG143" s="30"/>
      <c r="RWH143" s="30"/>
      <c r="RWI143" s="30"/>
      <c r="RWJ143" s="30"/>
      <c r="RWK143" s="30"/>
      <c r="RWL143" s="30"/>
      <c r="RWM143" s="30"/>
      <c r="RWN143" s="30"/>
      <c r="RWO143" s="30"/>
      <c r="RWP143" s="30"/>
      <c r="RWQ143" s="30"/>
      <c r="RWR143" s="30"/>
      <c r="RWS143" s="30"/>
      <c r="RWT143" s="30"/>
      <c r="RWU143" s="30"/>
      <c r="RWV143" s="30"/>
      <c r="RWW143" s="30"/>
      <c r="RWX143" s="30"/>
      <c r="RWY143" s="30"/>
      <c r="RWZ143" s="30"/>
      <c r="RXA143" s="30"/>
      <c r="RXB143" s="30"/>
      <c r="RXC143" s="30"/>
      <c r="RXD143" s="30"/>
      <c r="RXE143" s="30"/>
      <c r="RXF143" s="30"/>
      <c r="RXG143" s="30"/>
      <c r="RXH143" s="30"/>
      <c r="RXI143" s="30"/>
      <c r="RXJ143" s="30"/>
      <c r="RXK143" s="30"/>
      <c r="RXL143" s="30"/>
      <c r="RXM143" s="30"/>
      <c r="RXN143" s="30"/>
      <c r="RXO143" s="30"/>
      <c r="RXP143" s="30"/>
      <c r="RXQ143" s="30"/>
      <c r="RXR143" s="30"/>
      <c r="RXS143" s="30"/>
      <c r="RXT143" s="30"/>
      <c r="RXU143" s="30"/>
      <c r="RXV143" s="30"/>
      <c r="RXW143" s="30"/>
      <c r="RXX143" s="30"/>
      <c r="RXY143" s="30"/>
      <c r="RXZ143" s="30"/>
      <c r="RYA143" s="30"/>
      <c r="RYB143" s="30"/>
      <c r="RYC143" s="30"/>
      <c r="RYD143" s="30"/>
      <c r="RYE143" s="30"/>
      <c r="RYF143" s="30"/>
      <c r="RYG143" s="30"/>
      <c r="RYH143" s="30"/>
      <c r="RYI143" s="30"/>
      <c r="RYJ143" s="30"/>
      <c r="RYK143" s="30"/>
      <c r="RYL143" s="30"/>
      <c r="RYM143" s="30"/>
      <c r="RYN143" s="30"/>
      <c r="RYO143" s="30"/>
      <c r="RYP143" s="30"/>
      <c r="RYQ143" s="30"/>
      <c r="RYR143" s="30"/>
      <c r="RYS143" s="30"/>
      <c r="RYT143" s="30"/>
      <c r="RYU143" s="30"/>
      <c r="RYV143" s="30"/>
      <c r="RYW143" s="30"/>
      <c r="RYX143" s="30"/>
      <c r="RYY143" s="30"/>
      <c r="RYZ143" s="30"/>
      <c r="RZA143" s="30"/>
      <c r="RZB143" s="30"/>
      <c r="RZC143" s="30"/>
      <c r="RZD143" s="30"/>
      <c r="RZE143" s="30"/>
      <c r="RZF143" s="30"/>
      <c r="RZG143" s="30"/>
      <c r="RZH143" s="30"/>
      <c r="RZI143" s="30"/>
      <c r="RZJ143" s="30"/>
      <c r="RZK143" s="30"/>
      <c r="RZL143" s="30"/>
      <c r="RZM143" s="30"/>
      <c r="RZN143" s="30"/>
      <c r="RZO143" s="30"/>
      <c r="RZP143" s="30"/>
      <c r="RZQ143" s="30"/>
      <c r="RZR143" s="30"/>
      <c r="RZS143" s="30"/>
      <c r="RZT143" s="30"/>
      <c r="RZU143" s="30"/>
      <c r="RZV143" s="30"/>
      <c r="RZW143" s="30"/>
      <c r="RZX143" s="30"/>
      <c r="RZY143" s="30"/>
      <c r="RZZ143" s="30"/>
      <c r="SAA143" s="30"/>
      <c r="SAB143" s="30"/>
      <c r="SAC143" s="30"/>
      <c r="SAD143" s="30"/>
      <c r="SAE143" s="30"/>
      <c r="SAF143" s="30"/>
      <c r="SAG143" s="30"/>
      <c r="SAH143" s="30"/>
      <c r="SAI143" s="30"/>
      <c r="SAJ143" s="30"/>
      <c r="SAK143" s="30"/>
      <c r="SAL143" s="30"/>
      <c r="SAM143" s="30"/>
      <c r="SAN143" s="30"/>
      <c r="SAO143" s="30"/>
      <c r="SAP143" s="30"/>
      <c r="SAQ143" s="30"/>
      <c r="SAR143" s="30"/>
      <c r="SAS143" s="30"/>
      <c r="SAT143" s="30"/>
      <c r="SAU143" s="30"/>
      <c r="SAV143" s="30"/>
      <c r="SAW143" s="30"/>
      <c r="SAX143" s="30"/>
      <c r="SAY143" s="30"/>
      <c r="SAZ143" s="30"/>
      <c r="SBA143" s="30"/>
      <c r="SBB143" s="30"/>
      <c r="SBC143" s="30"/>
      <c r="SBD143" s="30"/>
      <c r="SBE143" s="30"/>
      <c r="SBF143" s="30"/>
      <c r="SBG143" s="30"/>
      <c r="SBH143" s="30"/>
      <c r="SBI143" s="30"/>
      <c r="SBJ143" s="30"/>
      <c r="SBK143" s="30"/>
      <c r="SBL143" s="30"/>
      <c r="SBM143" s="30"/>
      <c r="SBN143" s="30"/>
      <c r="SBO143" s="30"/>
      <c r="SBP143" s="30"/>
      <c r="SBQ143" s="30"/>
      <c r="SBR143" s="30"/>
      <c r="SBS143" s="30"/>
      <c r="SBT143" s="30"/>
      <c r="SBU143" s="30"/>
      <c r="SBV143" s="30"/>
      <c r="SBW143" s="30"/>
      <c r="SBX143" s="30"/>
      <c r="SBY143" s="30"/>
      <c r="SBZ143" s="30"/>
      <c r="SCA143" s="30"/>
      <c r="SCB143" s="30"/>
      <c r="SCC143" s="30"/>
      <c r="SCD143" s="30"/>
      <c r="SCE143" s="30"/>
      <c r="SCF143" s="30"/>
      <c r="SCG143" s="30"/>
      <c r="SCH143" s="30"/>
      <c r="SCI143" s="30"/>
      <c r="SCJ143" s="30"/>
      <c r="SCK143" s="30"/>
      <c r="SCL143" s="30"/>
      <c r="SCM143" s="30"/>
      <c r="SCN143" s="30"/>
      <c r="SCO143" s="30"/>
      <c r="SCP143" s="30"/>
      <c r="SCQ143" s="30"/>
      <c r="SCR143" s="30"/>
      <c r="SCS143" s="30"/>
      <c r="SCT143" s="30"/>
      <c r="SCU143" s="30"/>
      <c r="SCV143" s="30"/>
      <c r="SCW143" s="30"/>
      <c r="SCX143" s="30"/>
      <c r="SCY143" s="30"/>
      <c r="SCZ143" s="30"/>
      <c r="SDA143" s="30"/>
      <c r="SDB143" s="30"/>
      <c r="SDC143" s="30"/>
      <c r="SDD143" s="30"/>
      <c r="SDE143" s="30"/>
      <c r="SDF143" s="30"/>
      <c r="SDG143" s="30"/>
      <c r="SDH143" s="30"/>
      <c r="SDI143" s="30"/>
      <c r="SDJ143" s="30"/>
      <c r="SDK143" s="30"/>
      <c r="SDL143" s="30"/>
      <c r="SDM143" s="30"/>
      <c r="SDN143" s="30"/>
      <c r="SDO143" s="30"/>
      <c r="SDP143" s="30"/>
      <c r="SDQ143" s="30"/>
      <c r="SDR143" s="30"/>
      <c r="SDS143" s="30"/>
      <c r="SDT143" s="30"/>
      <c r="SDU143" s="30"/>
      <c r="SDV143" s="30"/>
      <c r="SDW143" s="30"/>
      <c r="SDX143" s="30"/>
      <c r="SDY143" s="30"/>
      <c r="SDZ143" s="30"/>
      <c r="SEA143" s="30"/>
      <c r="SEB143" s="30"/>
      <c r="SEC143" s="30"/>
      <c r="SED143" s="30"/>
      <c r="SEE143" s="30"/>
      <c r="SEF143" s="30"/>
      <c r="SEG143" s="30"/>
      <c r="SEH143" s="30"/>
      <c r="SEI143" s="30"/>
      <c r="SEJ143" s="30"/>
      <c r="SEK143" s="30"/>
      <c r="SEL143" s="30"/>
      <c r="SEM143" s="30"/>
      <c r="SEN143" s="30"/>
      <c r="SEO143" s="30"/>
      <c r="SEP143" s="30"/>
      <c r="SEQ143" s="30"/>
      <c r="SER143" s="30"/>
      <c r="SES143" s="30"/>
      <c r="SET143" s="30"/>
      <c r="SEU143" s="30"/>
      <c r="SEV143" s="30"/>
      <c r="SEW143" s="30"/>
      <c r="SEX143" s="30"/>
      <c r="SEY143" s="30"/>
      <c r="SEZ143" s="30"/>
      <c r="SFA143" s="30"/>
      <c r="SFB143" s="30"/>
      <c r="SFC143" s="30"/>
      <c r="SFD143" s="30"/>
      <c r="SFE143" s="30"/>
      <c r="SFF143" s="30"/>
      <c r="SFG143" s="30"/>
      <c r="SFH143" s="30"/>
      <c r="SFI143" s="30"/>
      <c r="SFJ143" s="30"/>
      <c r="SFK143" s="30"/>
      <c r="SFL143" s="30"/>
      <c r="SFM143" s="30"/>
      <c r="SFN143" s="30"/>
      <c r="SFO143" s="30"/>
      <c r="SFP143" s="30"/>
      <c r="SFQ143" s="30"/>
      <c r="SFR143" s="30"/>
      <c r="SFS143" s="30"/>
      <c r="SFT143" s="30"/>
      <c r="SFU143" s="30"/>
      <c r="SFV143" s="30"/>
      <c r="SFW143" s="30"/>
      <c r="SFX143" s="30"/>
      <c r="SFY143" s="30"/>
      <c r="SFZ143" s="30"/>
      <c r="SGA143" s="30"/>
      <c r="SGB143" s="30"/>
      <c r="SGC143" s="30"/>
      <c r="SGD143" s="30"/>
      <c r="SGE143" s="30"/>
      <c r="SGF143" s="30"/>
      <c r="SGG143" s="30"/>
      <c r="SGH143" s="30"/>
      <c r="SGI143" s="30"/>
      <c r="SGJ143" s="30"/>
      <c r="SGK143" s="30"/>
      <c r="SGL143" s="30"/>
      <c r="SGM143" s="30"/>
      <c r="SGN143" s="30"/>
      <c r="SGO143" s="30"/>
      <c r="SGP143" s="30"/>
      <c r="SGQ143" s="30"/>
      <c r="SGR143" s="30"/>
      <c r="SGS143" s="30"/>
      <c r="SGT143" s="30"/>
      <c r="SGU143" s="30"/>
      <c r="SGV143" s="30"/>
      <c r="SGW143" s="30"/>
      <c r="SGX143" s="30"/>
      <c r="SGY143" s="30"/>
      <c r="SGZ143" s="30"/>
      <c r="SHA143" s="30"/>
      <c r="SHB143" s="30"/>
      <c r="SHC143" s="30"/>
      <c r="SHD143" s="30"/>
      <c r="SHE143" s="30"/>
      <c r="SHF143" s="30"/>
      <c r="SHG143" s="30"/>
      <c r="SHH143" s="30"/>
      <c r="SHI143" s="30"/>
      <c r="SHJ143" s="30"/>
      <c r="SHK143" s="30"/>
      <c r="SHL143" s="30"/>
      <c r="SHM143" s="30"/>
      <c r="SHN143" s="30"/>
      <c r="SHO143" s="30"/>
      <c r="SHP143" s="30"/>
      <c r="SHQ143" s="30"/>
      <c r="SHR143" s="30"/>
      <c r="SHS143" s="30"/>
      <c r="SHT143" s="30"/>
      <c r="SHU143" s="30"/>
      <c r="SHV143" s="30"/>
      <c r="SHW143" s="30"/>
      <c r="SHX143" s="30"/>
      <c r="SHY143" s="30"/>
      <c r="SHZ143" s="30"/>
      <c r="SIA143" s="30"/>
      <c r="SIB143" s="30"/>
      <c r="SIC143" s="30"/>
      <c r="SID143" s="30"/>
      <c r="SIE143" s="30"/>
      <c r="SIF143" s="30"/>
      <c r="SIG143" s="30"/>
      <c r="SIH143" s="30"/>
      <c r="SII143" s="30"/>
      <c r="SIJ143" s="30"/>
      <c r="SIK143" s="30"/>
      <c r="SIL143" s="30"/>
      <c r="SIM143" s="30"/>
      <c r="SIN143" s="30"/>
      <c r="SIO143" s="30"/>
      <c r="SIP143" s="30"/>
      <c r="SIQ143" s="30"/>
      <c r="SIR143" s="30"/>
      <c r="SIS143" s="30"/>
      <c r="SIT143" s="30"/>
      <c r="SIU143" s="30"/>
      <c r="SIV143" s="30"/>
      <c r="SIW143" s="30"/>
      <c r="SIX143" s="30"/>
      <c r="SIY143" s="30"/>
      <c r="SIZ143" s="30"/>
      <c r="SJA143" s="30"/>
      <c r="SJB143" s="30"/>
      <c r="SJC143" s="30"/>
      <c r="SJD143" s="30"/>
      <c r="SJE143" s="30"/>
      <c r="SJF143" s="30"/>
      <c r="SJG143" s="30"/>
      <c r="SJH143" s="30"/>
      <c r="SJI143" s="30"/>
      <c r="SJJ143" s="30"/>
      <c r="SJK143" s="30"/>
      <c r="SJL143" s="30"/>
      <c r="SJM143" s="30"/>
      <c r="SJN143" s="30"/>
      <c r="SJO143" s="30"/>
      <c r="SJP143" s="30"/>
      <c r="SJQ143" s="30"/>
      <c r="SJR143" s="30"/>
      <c r="SJS143" s="30"/>
      <c r="SJT143" s="30"/>
      <c r="SJU143" s="30"/>
      <c r="SJV143" s="30"/>
      <c r="SJW143" s="30"/>
      <c r="SJX143" s="30"/>
      <c r="SJY143" s="30"/>
      <c r="SJZ143" s="30"/>
      <c r="SKA143" s="30"/>
      <c r="SKB143" s="30"/>
      <c r="SKC143" s="30"/>
      <c r="SKD143" s="30"/>
      <c r="SKE143" s="30"/>
      <c r="SKF143" s="30"/>
      <c r="SKG143" s="30"/>
      <c r="SKH143" s="30"/>
      <c r="SKI143" s="30"/>
      <c r="SKJ143" s="30"/>
      <c r="SKK143" s="30"/>
      <c r="SKL143" s="30"/>
      <c r="SKM143" s="30"/>
      <c r="SKN143" s="30"/>
      <c r="SKO143" s="30"/>
      <c r="SKP143" s="30"/>
      <c r="SKQ143" s="30"/>
      <c r="SKR143" s="30"/>
      <c r="SKS143" s="30"/>
      <c r="SKT143" s="30"/>
      <c r="SKU143" s="30"/>
      <c r="SKV143" s="30"/>
      <c r="SKW143" s="30"/>
      <c r="SKX143" s="30"/>
      <c r="SKY143" s="30"/>
      <c r="SKZ143" s="30"/>
      <c r="SLA143" s="30"/>
      <c r="SLB143" s="30"/>
      <c r="SLC143" s="30"/>
      <c r="SLD143" s="30"/>
      <c r="SLE143" s="30"/>
      <c r="SLF143" s="30"/>
      <c r="SLG143" s="30"/>
      <c r="SLH143" s="30"/>
      <c r="SLI143" s="30"/>
      <c r="SLJ143" s="30"/>
      <c r="SLK143" s="30"/>
      <c r="SLL143" s="30"/>
      <c r="SLM143" s="30"/>
      <c r="SLN143" s="30"/>
      <c r="SLO143" s="30"/>
      <c r="SLP143" s="30"/>
      <c r="SLQ143" s="30"/>
      <c r="SLR143" s="30"/>
      <c r="SLS143" s="30"/>
      <c r="SLT143" s="30"/>
      <c r="SLU143" s="30"/>
      <c r="SLV143" s="30"/>
      <c r="SLW143" s="30"/>
      <c r="SLX143" s="30"/>
      <c r="SLY143" s="30"/>
      <c r="SLZ143" s="30"/>
      <c r="SMA143" s="30"/>
      <c r="SMB143" s="30"/>
      <c r="SMC143" s="30"/>
      <c r="SMD143" s="30"/>
      <c r="SME143" s="30"/>
      <c r="SMF143" s="30"/>
      <c r="SMG143" s="30"/>
      <c r="SMH143" s="30"/>
      <c r="SMI143" s="30"/>
      <c r="SMJ143" s="30"/>
      <c r="SMK143" s="30"/>
      <c r="SML143" s="30"/>
      <c r="SMM143" s="30"/>
      <c r="SMN143" s="30"/>
      <c r="SMO143" s="30"/>
      <c r="SMP143" s="30"/>
      <c r="SMQ143" s="30"/>
      <c r="SMR143" s="30"/>
      <c r="SMS143" s="30"/>
      <c r="SMT143" s="30"/>
      <c r="SMU143" s="30"/>
      <c r="SMV143" s="30"/>
      <c r="SMW143" s="30"/>
      <c r="SMX143" s="30"/>
      <c r="SMY143" s="30"/>
      <c r="SMZ143" s="30"/>
      <c r="SNA143" s="30"/>
      <c r="SNB143" s="30"/>
      <c r="SNC143" s="30"/>
      <c r="SND143" s="30"/>
      <c r="SNE143" s="30"/>
      <c r="SNF143" s="30"/>
      <c r="SNG143" s="30"/>
      <c r="SNH143" s="30"/>
      <c r="SNI143" s="30"/>
      <c r="SNJ143" s="30"/>
      <c r="SNK143" s="30"/>
      <c r="SNL143" s="30"/>
      <c r="SNM143" s="30"/>
      <c r="SNN143" s="30"/>
      <c r="SNO143" s="30"/>
      <c r="SNP143" s="30"/>
      <c r="SNQ143" s="30"/>
      <c r="SNR143" s="30"/>
      <c r="SNS143" s="30"/>
      <c r="SNT143" s="30"/>
      <c r="SNU143" s="30"/>
      <c r="SNV143" s="30"/>
      <c r="SNW143" s="30"/>
      <c r="SNX143" s="30"/>
      <c r="SNY143" s="30"/>
      <c r="SNZ143" s="30"/>
      <c r="SOA143" s="30"/>
      <c r="SOB143" s="30"/>
      <c r="SOC143" s="30"/>
      <c r="SOD143" s="30"/>
      <c r="SOE143" s="30"/>
      <c r="SOF143" s="30"/>
      <c r="SOG143" s="30"/>
      <c r="SOH143" s="30"/>
      <c r="SOI143" s="30"/>
      <c r="SOJ143" s="30"/>
      <c r="SOK143" s="30"/>
      <c r="SOL143" s="30"/>
      <c r="SOM143" s="30"/>
      <c r="SON143" s="30"/>
      <c r="SOO143" s="30"/>
      <c r="SOP143" s="30"/>
      <c r="SOQ143" s="30"/>
      <c r="SOR143" s="30"/>
      <c r="SOS143" s="30"/>
      <c r="SOT143" s="30"/>
      <c r="SOU143" s="30"/>
      <c r="SOV143" s="30"/>
      <c r="SOW143" s="30"/>
      <c r="SOX143" s="30"/>
      <c r="SOY143" s="30"/>
      <c r="SOZ143" s="30"/>
      <c r="SPA143" s="30"/>
      <c r="SPB143" s="30"/>
      <c r="SPC143" s="30"/>
      <c r="SPD143" s="30"/>
      <c r="SPE143" s="30"/>
      <c r="SPF143" s="30"/>
      <c r="SPG143" s="30"/>
      <c r="SPH143" s="30"/>
      <c r="SPI143" s="30"/>
      <c r="SPJ143" s="30"/>
      <c r="SPK143" s="30"/>
      <c r="SPL143" s="30"/>
      <c r="SPM143" s="30"/>
      <c r="SPN143" s="30"/>
      <c r="SPO143" s="30"/>
      <c r="SPP143" s="30"/>
      <c r="SPQ143" s="30"/>
      <c r="SPR143" s="30"/>
      <c r="SPS143" s="30"/>
      <c r="SPT143" s="30"/>
      <c r="SPU143" s="30"/>
      <c r="SPV143" s="30"/>
      <c r="SPW143" s="30"/>
      <c r="SPX143" s="30"/>
      <c r="SPY143" s="30"/>
      <c r="SPZ143" s="30"/>
      <c r="SQA143" s="30"/>
      <c r="SQB143" s="30"/>
      <c r="SQC143" s="30"/>
      <c r="SQD143" s="30"/>
      <c r="SQE143" s="30"/>
      <c r="SQF143" s="30"/>
      <c r="SQG143" s="30"/>
      <c r="SQH143" s="30"/>
      <c r="SQI143" s="30"/>
      <c r="SQJ143" s="30"/>
      <c r="SQK143" s="30"/>
      <c r="SQL143" s="30"/>
      <c r="SQM143" s="30"/>
      <c r="SQN143" s="30"/>
      <c r="SQO143" s="30"/>
      <c r="SQP143" s="30"/>
      <c r="SQQ143" s="30"/>
      <c r="SQR143" s="30"/>
      <c r="SQS143" s="30"/>
      <c r="SQT143" s="30"/>
      <c r="SQU143" s="30"/>
      <c r="SQV143" s="30"/>
      <c r="SQW143" s="30"/>
      <c r="SQX143" s="30"/>
      <c r="SQY143" s="30"/>
      <c r="SQZ143" s="30"/>
      <c r="SRA143" s="30"/>
      <c r="SRB143" s="30"/>
      <c r="SRC143" s="30"/>
      <c r="SRD143" s="30"/>
      <c r="SRE143" s="30"/>
      <c r="SRF143" s="30"/>
      <c r="SRG143" s="30"/>
      <c r="SRH143" s="30"/>
      <c r="SRI143" s="30"/>
      <c r="SRJ143" s="30"/>
      <c r="SRK143" s="30"/>
      <c r="SRL143" s="30"/>
      <c r="SRM143" s="30"/>
      <c r="SRN143" s="30"/>
      <c r="SRO143" s="30"/>
      <c r="SRP143" s="30"/>
      <c r="SRQ143" s="30"/>
      <c r="SRR143" s="30"/>
      <c r="SRS143" s="30"/>
      <c r="SRT143" s="30"/>
      <c r="SRU143" s="30"/>
      <c r="SRV143" s="30"/>
      <c r="SRW143" s="30"/>
      <c r="SRX143" s="30"/>
      <c r="SRY143" s="30"/>
      <c r="SRZ143" s="30"/>
      <c r="SSA143" s="30"/>
      <c r="SSB143" s="30"/>
      <c r="SSC143" s="30"/>
      <c r="SSD143" s="30"/>
      <c r="SSE143" s="30"/>
      <c r="SSF143" s="30"/>
      <c r="SSG143" s="30"/>
      <c r="SSH143" s="30"/>
      <c r="SSI143" s="30"/>
      <c r="SSJ143" s="30"/>
      <c r="SSK143" s="30"/>
      <c r="SSL143" s="30"/>
      <c r="SSM143" s="30"/>
      <c r="SSN143" s="30"/>
      <c r="SSO143" s="30"/>
      <c r="SSP143" s="30"/>
      <c r="SSQ143" s="30"/>
      <c r="SSR143" s="30"/>
      <c r="SSS143" s="30"/>
      <c r="SST143" s="30"/>
      <c r="SSU143" s="30"/>
      <c r="SSV143" s="30"/>
      <c r="SSW143" s="30"/>
      <c r="SSX143" s="30"/>
      <c r="SSY143" s="30"/>
      <c r="SSZ143" s="30"/>
      <c r="STA143" s="30"/>
      <c r="STB143" s="30"/>
      <c r="STC143" s="30"/>
      <c r="STD143" s="30"/>
      <c r="STE143" s="30"/>
      <c r="STF143" s="30"/>
      <c r="STG143" s="30"/>
      <c r="STH143" s="30"/>
      <c r="STI143" s="30"/>
      <c r="STJ143" s="30"/>
      <c r="STK143" s="30"/>
      <c r="STL143" s="30"/>
      <c r="STM143" s="30"/>
      <c r="STN143" s="30"/>
      <c r="STO143" s="30"/>
      <c r="STP143" s="30"/>
      <c r="STQ143" s="30"/>
      <c r="STR143" s="30"/>
      <c r="STS143" s="30"/>
      <c r="STT143" s="30"/>
      <c r="STU143" s="30"/>
      <c r="STV143" s="30"/>
      <c r="STW143" s="30"/>
      <c r="STX143" s="30"/>
      <c r="STY143" s="30"/>
      <c r="STZ143" s="30"/>
      <c r="SUA143" s="30"/>
      <c r="SUB143" s="30"/>
      <c r="SUC143" s="30"/>
      <c r="SUD143" s="30"/>
      <c r="SUE143" s="30"/>
      <c r="SUF143" s="30"/>
      <c r="SUG143" s="30"/>
      <c r="SUH143" s="30"/>
      <c r="SUI143" s="30"/>
      <c r="SUJ143" s="30"/>
      <c r="SUK143" s="30"/>
      <c r="SUL143" s="30"/>
      <c r="SUM143" s="30"/>
      <c r="SUN143" s="30"/>
      <c r="SUO143" s="30"/>
      <c r="SUP143" s="30"/>
      <c r="SUQ143" s="30"/>
      <c r="SUR143" s="30"/>
      <c r="SUS143" s="30"/>
      <c r="SUT143" s="30"/>
      <c r="SUU143" s="30"/>
      <c r="SUV143" s="30"/>
      <c r="SUW143" s="30"/>
      <c r="SUX143" s="30"/>
      <c r="SUY143" s="30"/>
      <c r="SUZ143" s="30"/>
      <c r="SVA143" s="30"/>
      <c r="SVB143" s="30"/>
      <c r="SVC143" s="30"/>
      <c r="SVD143" s="30"/>
      <c r="SVE143" s="30"/>
      <c r="SVF143" s="30"/>
      <c r="SVG143" s="30"/>
      <c r="SVH143" s="30"/>
      <c r="SVI143" s="30"/>
      <c r="SVJ143" s="30"/>
      <c r="SVK143" s="30"/>
      <c r="SVL143" s="30"/>
      <c r="SVM143" s="30"/>
      <c r="SVN143" s="30"/>
      <c r="SVO143" s="30"/>
      <c r="SVP143" s="30"/>
      <c r="SVQ143" s="30"/>
      <c r="SVR143" s="30"/>
      <c r="SVS143" s="30"/>
      <c r="SVT143" s="30"/>
      <c r="SVU143" s="30"/>
      <c r="SVV143" s="30"/>
      <c r="SVW143" s="30"/>
      <c r="SVX143" s="30"/>
      <c r="SVY143" s="30"/>
      <c r="SVZ143" s="30"/>
      <c r="SWA143" s="30"/>
      <c r="SWB143" s="30"/>
      <c r="SWC143" s="30"/>
      <c r="SWD143" s="30"/>
      <c r="SWE143" s="30"/>
      <c r="SWF143" s="30"/>
      <c r="SWG143" s="30"/>
      <c r="SWH143" s="30"/>
      <c r="SWI143" s="30"/>
      <c r="SWJ143" s="30"/>
      <c r="SWK143" s="30"/>
      <c r="SWL143" s="30"/>
      <c r="SWM143" s="30"/>
      <c r="SWN143" s="30"/>
      <c r="SWO143" s="30"/>
      <c r="SWP143" s="30"/>
      <c r="SWQ143" s="30"/>
      <c r="SWR143" s="30"/>
      <c r="SWS143" s="30"/>
      <c r="SWT143" s="30"/>
      <c r="SWU143" s="30"/>
      <c r="SWV143" s="30"/>
      <c r="SWW143" s="30"/>
      <c r="SWX143" s="30"/>
      <c r="SWY143" s="30"/>
      <c r="SWZ143" s="30"/>
      <c r="SXA143" s="30"/>
      <c r="SXB143" s="30"/>
      <c r="SXC143" s="30"/>
      <c r="SXD143" s="30"/>
      <c r="SXE143" s="30"/>
      <c r="SXF143" s="30"/>
      <c r="SXG143" s="30"/>
      <c r="SXH143" s="30"/>
      <c r="SXI143" s="30"/>
      <c r="SXJ143" s="30"/>
      <c r="SXK143" s="30"/>
      <c r="SXL143" s="30"/>
      <c r="SXM143" s="30"/>
      <c r="SXN143" s="30"/>
      <c r="SXO143" s="30"/>
      <c r="SXP143" s="30"/>
      <c r="SXQ143" s="30"/>
      <c r="SXR143" s="30"/>
      <c r="SXS143" s="30"/>
      <c r="SXT143" s="30"/>
      <c r="SXU143" s="30"/>
      <c r="SXV143" s="30"/>
      <c r="SXW143" s="30"/>
      <c r="SXX143" s="30"/>
      <c r="SXY143" s="30"/>
      <c r="SXZ143" s="30"/>
      <c r="SYA143" s="30"/>
      <c r="SYB143" s="30"/>
      <c r="SYC143" s="30"/>
      <c r="SYD143" s="30"/>
      <c r="SYE143" s="30"/>
      <c r="SYF143" s="30"/>
      <c r="SYG143" s="30"/>
      <c r="SYH143" s="30"/>
      <c r="SYI143" s="30"/>
      <c r="SYJ143" s="30"/>
      <c r="SYK143" s="30"/>
      <c r="SYL143" s="30"/>
      <c r="SYM143" s="30"/>
      <c r="SYN143" s="30"/>
      <c r="SYO143" s="30"/>
      <c r="SYP143" s="30"/>
      <c r="SYQ143" s="30"/>
      <c r="SYR143" s="30"/>
      <c r="SYS143" s="30"/>
      <c r="SYT143" s="30"/>
      <c r="SYU143" s="30"/>
      <c r="SYV143" s="30"/>
      <c r="SYW143" s="30"/>
      <c r="SYX143" s="30"/>
      <c r="SYY143" s="30"/>
      <c r="SYZ143" s="30"/>
      <c r="SZA143" s="30"/>
      <c r="SZB143" s="30"/>
      <c r="SZC143" s="30"/>
      <c r="SZD143" s="30"/>
      <c r="SZE143" s="30"/>
      <c r="SZF143" s="30"/>
      <c r="SZG143" s="30"/>
      <c r="SZH143" s="30"/>
      <c r="SZI143" s="30"/>
      <c r="SZJ143" s="30"/>
      <c r="SZK143" s="30"/>
      <c r="SZL143" s="30"/>
      <c r="SZM143" s="30"/>
      <c r="SZN143" s="30"/>
      <c r="SZO143" s="30"/>
      <c r="SZP143" s="30"/>
      <c r="SZQ143" s="30"/>
      <c r="SZR143" s="30"/>
      <c r="SZS143" s="30"/>
      <c r="SZT143" s="30"/>
      <c r="SZU143" s="30"/>
      <c r="SZV143" s="30"/>
      <c r="SZW143" s="30"/>
      <c r="SZX143" s="30"/>
      <c r="SZY143" s="30"/>
      <c r="SZZ143" s="30"/>
      <c r="TAA143" s="30"/>
      <c r="TAB143" s="30"/>
      <c r="TAC143" s="30"/>
      <c r="TAD143" s="30"/>
      <c r="TAE143" s="30"/>
      <c r="TAF143" s="30"/>
      <c r="TAG143" s="30"/>
      <c r="TAH143" s="30"/>
      <c r="TAI143" s="30"/>
      <c r="TAJ143" s="30"/>
      <c r="TAK143" s="30"/>
      <c r="TAL143" s="30"/>
      <c r="TAM143" s="30"/>
      <c r="TAN143" s="30"/>
      <c r="TAO143" s="30"/>
      <c r="TAP143" s="30"/>
      <c r="TAQ143" s="30"/>
      <c r="TAR143" s="30"/>
      <c r="TAS143" s="30"/>
      <c r="TAT143" s="30"/>
      <c r="TAU143" s="30"/>
      <c r="TAV143" s="30"/>
      <c r="TAW143" s="30"/>
      <c r="TAX143" s="30"/>
      <c r="TAY143" s="30"/>
      <c r="TAZ143" s="30"/>
      <c r="TBA143" s="30"/>
      <c r="TBB143" s="30"/>
      <c r="TBC143" s="30"/>
      <c r="TBD143" s="30"/>
      <c r="TBE143" s="30"/>
      <c r="TBF143" s="30"/>
      <c r="TBG143" s="30"/>
      <c r="TBH143" s="30"/>
      <c r="TBI143" s="30"/>
      <c r="TBJ143" s="30"/>
      <c r="TBK143" s="30"/>
      <c r="TBL143" s="30"/>
      <c r="TBM143" s="30"/>
      <c r="TBN143" s="30"/>
      <c r="TBO143" s="30"/>
      <c r="TBP143" s="30"/>
      <c r="TBQ143" s="30"/>
      <c r="TBR143" s="30"/>
      <c r="TBS143" s="30"/>
      <c r="TBT143" s="30"/>
      <c r="TBU143" s="30"/>
      <c r="TBV143" s="30"/>
      <c r="TBW143" s="30"/>
      <c r="TBX143" s="30"/>
      <c r="TBY143" s="30"/>
      <c r="TBZ143" s="30"/>
      <c r="TCA143" s="30"/>
      <c r="TCB143" s="30"/>
      <c r="TCC143" s="30"/>
      <c r="TCD143" s="30"/>
      <c r="TCE143" s="30"/>
      <c r="TCF143" s="30"/>
      <c r="TCG143" s="30"/>
      <c r="TCH143" s="30"/>
      <c r="TCI143" s="30"/>
      <c r="TCJ143" s="30"/>
      <c r="TCK143" s="30"/>
      <c r="TCL143" s="30"/>
      <c r="TCM143" s="30"/>
      <c r="TCN143" s="30"/>
      <c r="TCO143" s="30"/>
      <c r="TCP143" s="30"/>
      <c r="TCQ143" s="30"/>
      <c r="TCR143" s="30"/>
      <c r="TCS143" s="30"/>
      <c r="TCT143" s="30"/>
      <c r="TCU143" s="30"/>
      <c r="TCV143" s="30"/>
      <c r="TCW143" s="30"/>
      <c r="TCX143" s="30"/>
      <c r="TCY143" s="30"/>
      <c r="TCZ143" s="30"/>
      <c r="TDA143" s="30"/>
      <c r="TDB143" s="30"/>
      <c r="TDC143" s="30"/>
      <c r="TDD143" s="30"/>
      <c r="TDE143" s="30"/>
      <c r="TDF143" s="30"/>
      <c r="TDG143" s="30"/>
      <c r="TDH143" s="30"/>
      <c r="TDI143" s="30"/>
      <c r="TDJ143" s="30"/>
      <c r="TDK143" s="30"/>
      <c r="TDL143" s="30"/>
      <c r="TDM143" s="30"/>
      <c r="TDN143" s="30"/>
      <c r="TDO143" s="30"/>
      <c r="TDP143" s="30"/>
      <c r="TDQ143" s="30"/>
      <c r="TDR143" s="30"/>
      <c r="TDS143" s="30"/>
      <c r="TDT143" s="30"/>
      <c r="TDU143" s="30"/>
      <c r="TDV143" s="30"/>
      <c r="TDW143" s="30"/>
      <c r="TDX143" s="30"/>
      <c r="TDY143" s="30"/>
      <c r="TDZ143" s="30"/>
      <c r="TEA143" s="30"/>
      <c r="TEB143" s="30"/>
      <c r="TEC143" s="30"/>
      <c r="TED143" s="30"/>
      <c r="TEE143" s="30"/>
      <c r="TEF143" s="30"/>
      <c r="TEG143" s="30"/>
      <c r="TEH143" s="30"/>
      <c r="TEI143" s="30"/>
      <c r="TEJ143" s="30"/>
      <c r="TEK143" s="30"/>
      <c r="TEL143" s="30"/>
      <c r="TEM143" s="30"/>
      <c r="TEN143" s="30"/>
      <c r="TEO143" s="30"/>
      <c r="TEP143" s="30"/>
      <c r="TEQ143" s="30"/>
      <c r="TER143" s="30"/>
      <c r="TES143" s="30"/>
      <c r="TET143" s="30"/>
      <c r="TEU143" s="30"/>
      <c r="TEV143" s="30"/>
      <c r="TEW143" s="30"/>
      <c r="TEX143" s="30"/>
      <c r="TEY143" s="30"/>
      <c r="TEZ143" s="30"/>
      <c r="TFA143" s="30"/>
      <c r="TFB143" s="30"/>
      <c r="TFC143" s="30"/>
      <c r="TFD143" s="30"/>
      <c r="TFE143" s="30"/>
      <c r="TFF143" s="30"/>
      <c r="TFG143" s="30"/>
      <c r="TFH143" s="30"/>
      <c r="TFI143" s="30"/>
      <c r="TFJ143" s="30"/>
      <c r="TFK143" s="30"/>
      <c r="TFL143" s="30"/>
      <c r="TFM143" s="30"/>
      <c r="TFN143" s="30"/>
      <c r="TFO143" s="30"/>
      <c r="TFP143" s="30"/>
      <c r="TFQ143" s="30"/>
      <c r="TFR143" s="30"/>
      <c r="TFS143" s="30"/>
      <c r="TFT143" s="30"/>
      <c r="TFU143" s="30"/>
      <c r="TFV143" s="30"/>
      <c r="TFW143" s="30"/>
      <c r="TFX143" s="30"/>
      <c r="TFY143" s="30"/>
      <c r="TFZ143" s="30"/>
      <c r="TGA143" s="30"/>
      <c r="TGB143" s="30"/>
      <c r="TGC143" s="30"/>
      <c r="TGD143" s="30"/>
      <c r="TGE143" s="30"/>
      <c r="TGF143" s="30"/>
      <c r="TGG143" s="30"/>
      <c r="TGH143" s="30"/>
      <c r="TGI143" s="30"/>
      <c r="TGJ143" s="30"/>
      <c r="TGK143" s="30"/>
      <c r="TGL143" s="30"/>
      <c r="TGM143" s="30"/>
      <c r="TGN143" s="30"/>
      <c r="TGO143" s="30"/>
      <c r="TGP143" s="30"/>
      <c r="TGQ143" s="30"/>
      <c r="TGR143" s="30"/>
      <c r="TGS143" s="30"/>
      <c r="TGT143" s="30"/>
      <c r="TGU143" s="30"/>
      <c r="TGV143" s="30"/>
      <c r="TGW143" s="30"/>
      <c r="TGX143" s="30"/>
      <c r="TGY143" s="30"/>
      <c r="TGZ143" s="30"/>
      <c r="THA143" s="30"/>
      <c r="THB143" s="30"/>
      <c r="THC143" s="30"/>
      <c r="THD143" s="30"/>
      <c r="THE143" s="30"/>
      <c r="THF143" s="30"/>
      <c r="THG143" s="30"/>
      <c r="THH143" s="30"/>
      <c r="THI143" s="30"/>
      <c r="THJ143" s="30"/>
      <c r="THK143" s="30"/>
      <c r="THL143" s="30"/>
      <c r="THM143" s="30"/>
      <c r="THN143" s="30"/>
      <c r="THO143" s="30"/>
      <c r="THP143" s="30"/>
      <c r="THQ143" s="30"/>
      <c r="THR143" s="30"/>
      <c r="THS143" s="30"/>
      <c r="THT143" s="30"/>
      <c r="THU143" s="30"/>
      <c r="THV143" s="30"/>
      <c r="THW143" s="30"/>
      <c r="THX143" s="30"/>
      <c r="THY143" s="30"/>
      <c r="THZ143" s="30"/>
      <c r="TIA143" s="30"/>
      <c r="TIB143" s="30"/>
      <c r="TIC143" s="30"/>
      <c r="TID143" s="30"/>
      <c r="TIE143" s="30"/>
      <c r="TIF143" s="30"/>
      <c r="TIG143" s="30"/>
      <c r="TIH143" s="30"/>
      <c r="TII143" s="30"/>
      <c r="TIJ143" s="30"/>
      <c r="TIK143" s="30"/>
      <c r="TIL143" s="30"/>
      <c r="TIM143" s="30"/>
      <c r="TIN143" s="30"/>
      <c r="TIO143" s="30"/>
      <c r="TIP143" s="30"/>
      <c r="TIQ143" s="30"/>
      <c r="TIR143" s="30"/>
      <c r="TIS143" s="30"/>
      <c r="TIT143" s="30"/>
      <c r="TIU143" s="30"/>
      <c r="TIV143" s="30"/>
      <c r="TIW143" s="30"/>
      <c r="TIX143" s="30"/>
      <c r="TIY143" s="30"/>
      <c r="TIZ143" s="30"/>
      <c r="TJA143" s="30"/>
      <c r="TJB143" s="30"/>
      <c r="TJC143" s="30"/>
      <c r="TJD143" s="30"/>
      <c r="TJE143" s="30"/>
      <c r="TJF143" s="30"/>
      <c r="TJG143" s="30"/>
      <c r="TJH143" s="30"/>
      <c r="TJI143" s="30"/>
      <c r="TJJ143" s="30"/>
      <c r="TJK143" s="30"/>
      <c r="TJL143" s="30"/>
      <c r="TJM143" s="30"/>
      <c r="TJN143" s="30"/>
      <c r="TJO143" s="30"/>
      <c r="TJP143" s="30"/>
      <c r="TJQ143" s="30"/>
      <c r="TJR143" s="30"/>
      <c r="TJS143" s="30"/>
      <c r="TJT143" s="30"/>
      <c r="TJU143" s="30"/>
      <c r="TJV143" s="30"/>
      <c r="TJW143" s="30"/>
      <c r="TJX143" s="30"/>
      <c r="TJY143" s="30"/>
      <c r="TJZ143" s="30"/>
      <c r="TKA143" s="30"/>
      <c r="TKB143" s="30"/>
      <c r="TKC143" s="30"/>
      <c r="TKD143" s="30"/>
      <c r="TKE143" s="30"/>
      <c r="TKF143" s="30"/>
      <c r="TKG143" s="30"/>
      <c r="TKH143" s="30"/>
      <c r="TKI143" s="30"/>
      <c r="TKJ143" s="30"/>
      <c r="TKK143" s="30"/>
      <c r="TKL143" s="30"/>
      <c r="TKM143" s="30"/>
      <c r="TKN143" s="30"/>
      <c r="TKO143" s="30"/>
      <c r="TKP143" s="30"/>
      <c r="TKQ143" s="30"/>
      <c r="TKR143" s="30"/>
      <c r="TKS143" s="30"/>
      <c r="TKT143" s="30"/>
      <c r="TKU143" s="30"/>
      <c r="TKV143" s="30"/>
      <c r="TKW143" s="30"/>
      <c r="TKX143" s="30"/>
      <c r="TKY143" s="30"/>
      <c r="TKZ143" s="30"/>
      <c r="TLA143" s="30"/>
      <c r="TLB143" s="30"/>
      <c r="TLC143" s="30"/>
      <c r="TLD143" s="30"/>
      <c r="TLE143" s="30"/>
      <c r="TLF143" s="30"/>
      <c r="TLG143" s="30"/>
      <c r="TLH143" s="30"/>
      <c r="TLI143" s="30"/>
      <c r="TLJ143" s="30"/>
      <c r="TLK143" s="30"/>
      <c r="TLL143" s="30"/>
      <c r="TLM143" s="30"/>
      <c r="TLN143" s="30"/>
      <c r="TLO143" s="30"/>
      <c r="TLP143" s="30"/>
      <c r="TLQ143" s="30"/>
      <c r="TLR143" s="30"/>
      <c r="TLS143" s="30"/>
      <c r="TLT143" s="30"/>
      <c r="TLU143" s="30"/>
      <c r="TLV143" s="30"/>
      <c r="TLW143" s="30"/>
      <c r="TLX143" s="30"/>
      <c r="TLY143" s="30"/>
      <c r="TLZ143" s="30"/>
      <c r="TMA143" s="30"/>
      <c r="TMB143" s="30"/>
      <c r="TMC143" s="30"/>
      <c r="TMD143" s="30"/>
      <c r="TME143" s="30"/>
      <c r="TMF143" s="30"/>
      <c r="TMG143" s="30"/>
      <c r="TMH143" s="30"/>
      <c r="TMI143" s="30"/>
      <c r="TMJ143" s="30"/>
      <c r="TMK143" s="30"/>
      <c r="TML143" s="30"/>
      <c r="TMM143" s="30"/>
      <c r="TMN143" s="30"/>
      <c r="TMO143" s="30"/>
      <c r="TMP143" s="30"/>
      <c r="TMQ143" s="30"/>
      <c r="TMR143" s="30"/>
      <c r="TMS143" s="30"/>
      <c r="TMT143" s="30"/>
      <c r="TMU143" s="30"/>
      <c r="TMV143" s="30"/>
      <c r="TMW143" s="30"/>
      <c r="TMX143" s="30"/>
      <c r="TMY143" s="30"/>
      <c r="TMZ143" s="30"/>
      <c r="TNA143" s="30"/>
      <c r="TNB143" s="30"/>
      <c r="TNC143" s="30"/>
      <c r="TND143" s="30"/>
      <c r="TNE143" s="30"/>
      <c r="TNF143" s="30"/>
      <c r="TNG143" s="30"/>
      <c r="TNH143" s="30"/>
      <c r="TNI143" s="30"/>
      <c r="TNJ143" s="30"/>
      <c r="TNK143" s="30"/>
      <c r="TNL143" s="30"/>
      <c r="TNM143" s="30"/>
      <c r="TNN143" s="30"/>
      <c r="TNO143" s="30"/>
      <c r="TNP143" s="30"/>
      <c r="TNQ143" s="30"/>
      <c r="TNR143" s="30"/>
      <c r="TNS143" s="30"/>
      <c r="TNT143" s="30"/>
      <c r="TNU143" s="30"/>
      <c r="TNV143" s="30"/>
      <c r="TNW143" s="30"/>
      <c r="TNX143" s="30"/>
      <c r="TNY143" s="30"/>
      <c r="TNZ143" s="30"/>
      <c r="TOA143" s="30"/>
      <c r="TOB143" s="30"/>
      <c r="TOC143" s="30"/>
      <c r="TOD143" s="30"/>
      <c r="TOE143" s="30"/>
      <c r="TOF143" s="30"/>
      <c r="TOG143" s="30"/>
      <c r="TOH143" s="30"/>
      <c r="TOI143" s="30"/>
      <c r="TOJ143" s="30"/>
      <c r="TOK143" s="30"/>
      <c r="TOL143" s="30"/>
      <c r="TOM143" s="30"/>
      <c r="TON143" s="30"/>
      <c r="TOO143" s="30"/>
      <c r="TOP143" s="30"/>
      <c r="TOQ143" s="30"/>
      <c r="TOR143" s="30"/>
      <c r="TOS143" s="30"/>
      <c r="TOT143" s="30"/>
      <c r="TOU143" s="30"/>
      <c r="TOV143" s="30"/>
      <c r="TOW143" s="30"/>
      <c r="TOX143" s="30"/>
      <c r="TOY143" s="30"/>
      <c r="TOZ143" s="30"/>
      <c r="TPA143" s="30"/>
      <c r="TPB143" s="30"/>
      <c r="TPC143" s="30"/>
      <c r="TPD143" s="30"/>
      <c r="TPE143" s="30"/>
      <c r="TPF143" s="30"/>
      <c r="TPG143" s="30"/>
      <c r="TPH143" s="30"/>
      <c r="TPI143" s="30"/>
      <c r="TPJ143" s="30"/>
      <c r="TPK143" s="30"/>
      <c r="TPL143" s="30"/>
      <c r="TPM143" s="30"/>
      <c r="TPN143" s="30"/>
      <c r="TPO143" s="30"/>
      <c r="TPP143" s="30"/>
      <c r="TPQ143" s="30"/>
      <c r="TPR143" s="30"/>
      <c r="TPS143" s="30"/>
      <c r="TPT143" s="30"/>
      <c r="TPU143" s="30"/>
      <c r="TPV143" s="30"/>
      <c r="TPW143" s="30"/>
      <c r="TPX143" s="30"/>
      <c r="TPY143" s="30"/>
      <c r="TPZ143" s="30"/>
      <c r="TQA143" s="30"/>
      <c r="TQB143" s="30"/>
      <c r="TQC143" s="30"/>
      <c r="TQD143" s="30"/>
      <c r="TQE143" s="30"/>
      <c r="TQF143" s="30"/>
      <c r="TQG143" s="30"/>
      <c r="TQH143" s="30"/>
      <c r="TQI143" s="30"/>
      <c r="TQJ143" s="30"/>
      <c r="TQK143" s="30"/>
      <c r="TQL143" s="30"/>
      <c r="TQM143" s="30"/>
      <c r="TQN143" s="30"/>
      <c r="TQO143" s="30"/>
      <c r="TQP143" s="30"/>
      <c r="TQQ143" s="30"/>
      <c r="TQR143" s="30"/>
      <c r="TQS143" s="30"/>
      <c r="TQT143" s="30"/>
      <c r="TQU143" s="30"/>
      <c r="TQV143" s="30"/>
      <c r="TQW143" s="30"/>
      <c r="TQX143" s="30"/>
      <c r="TQY143" s="30"/>
      <c r="TQZ143" s="30"/>
      <c r="TRA143" s="30"/>
      <c r="TRB143" s="30"/>
      <c r="TRC143" s="30"/>
      <c r="TRD143" s="30"/>
      <c r="TRE143" s="30"/>
      <c r="TRF143" s="30"/>
      <c r="TRG143" s="30"/>
      <c r="TRH143" s="30"/>
      <c r="TRI143" s="30"/>
      <c r="TRJ143" s="30"/>
      <c r="TRK143" s="30"/>
      <c r="TRL143" s="30"/>
      <c r="TRM143" s="30"/>
      <c r="TRN143" s="30"/>
      <c r="TRO143" s="30"/>
      <c r="TRP143" s="30"/>
      <c r="TRQ143" s="30"/>
      <c r="TRR143" s="30"/>
      <c r="TRS143" s="30"/>
      <c r="TRT143" s="30"/>
      <c r="TRU143" s="30"/>
      <c r="TRV143" s="30"/>
      <c r="TRW143" s="30"/>
      <c r="TRX143" s="30"/>
      <c r="TRY143" s="30"/>
      <c r="TRZ143" s="30"/>
      <c r="TSA143" s="30"/>
      <c r="TSB143" s="30"/>
      <c r="TSC143" s="30"/>
      <c r="TSD143" s="30"/>
      <c r="TSE143" s="30"/>
      <c r="TSF143" s="30"/>
      <c r="TSG143" s="30"/>
      <c r="TSH143" s="30"/>
      <c r="TSI143" s="30"/>
      <c r="TSJ143" s="30"/>
      <c r="TSK143" s="30"/>
      <c r="TSL143" s="30"/>
      <c r="TSM143" s="30"/>
      <c r="TSN143" s="30"/>
      <c r="TSO143" s="30"/>
      <c r="TSP143" s="30"/>
      <c r="TSQ143" s="30"/>
      <c r="TSR143" s="30"/>
      <c r="TSS143" s="30"/>
      <c r="TST143" s="30"/>
      <c r="TSU143" s="30"/>
      <c r="TSV143" s="30"/>
      <c r="TSW143" s="30"/>
      <c r="TSX143" s="30"/>
      <c r="TSY143" s="30"/>
      <c r="TSZ143" s="30"/>
      <c r="TTA143" s="30"/>
      <c r="TTB143" s="30"/>
      <c r="TTC143" s="30"/>
      <c r="TTD143" s="30"/>
      <c r="TTE143" s="30"/>
      <c r="TTF143" s="30"/>
      <c r="TTG143" s="30"/>
      <c r="TTH143" s="30"/>
      <c r="TTI143" s="30"/>
      <c r="TTJ143" s="30"/>
      <c r="TTK143" s="30"/>
      <c r="TTL143" s="30"/>
      <c r="TTM143" s="30"/>
      <c r="TTN143" s="30"/>
      <c r="TTO143" s="30"/>
      <c r="TTP143" s="30"/>
      <c r="TTQ143" s="30"/>
      <c r="TTR143" s="30"/>
      <c r="TTS143" s="30"/>
      <c r="TTT143" s="30"/>
      <c r="TTU143" s="30"/>
      <c r="TTV143" s="30"/>
      <c r="TTW143" s="30"/>
      <c r="TTX143" s="30"/>
      <c r="TTY143" s="30"/>
      <c r="TTZ143" s="30"/>
      <c r="TUA143" s="30"/>
      <c r="TUB143" s="30"/>
      <c r="TUC143" s="30"/>
      <c r="TUD143" s="30"/>
      <c r="TUE143" s="30"/>
      <c r="TUF143" s="30"/>
      <c r="TUG143" s="30"/>
      <c r="TUH143" s="30"/>
      <c r="TUI143" s="30"/>
      <c r="TUJ143" s="30"/>
      <c r="TUK143" s="30"/>
      <c r="TUL143" s="30"/>
      <c r="TUM143" s="30"/>
      <c r="TUN143" s="30"/>
      <c r="TUO143" s="30"/>
      <c r="TUP143" s="30"/>
      <c r="TUQ143" s="30"/>
      <c r="TUR143" s="30"/>
      <c r="TUS143" s="30"/>
      <c r="TUT143" s="30"/>
      <c r="TUU143" s="30"/>
      <c r="TUV143" s="30"/>
      <c r="TUW143" s="30"/>
      <c r="TUX143" s="30"/>
      <c r="TUY143" s="30"/>
      <c r="TUZ143" s="30"/>
      <c r="TVA143" s="30"/>
      <c r="TVB143" s="30"/>
      <c r="TVC143" s="30"/>
      <c r="TVD143" s="30"/>
      <c r="TVE143" s="30"/>
      <c r="TVF143" s="30"/>
      <c r="TVG143" s="30"/>
      <c r="TVH143" s="30"/>
      <c r="TVI143" s="30"/>
      <c r="TVJ143" s="30"/>
      <c r="TVK143" s="30"/>
      <c r="TVL143" s="30"/>
      <c r="TVM143" s="30"/>
      <c r="TVN143" s="30"/>
      <c r="TVO143" s="30"/>
      <c r="TVP143" s="30"/>
      <c r="TVQ143" s="30"/>
      <c r="TVR143" s="30"/>
      <c r="TVS143" s="30"/>
      <c r="TVT143" s="30"/>
      <c r="TVU143" s="30"/>
      <c r="TVV143" s="30"/>
      <c r="TVW143" s="30"/>
      <c r="TVX143" s="30"/>
      <c r="TVY143" s="30"/>
      <c r="TVZ143" s="30"/>
      <c r="TWA143" s="30"/>
      <c r="TWB143" s="30"/>
      <c r="TWC143" s="30"/>
      <c r="TWD143" s="30"/>
      <c r="TWE143" s="30"/>
      <c r="TWF143" s="30"/>
      <c r="TWG143" s="30"/>
      <c r="TWH143" s="30"/>
      <c r="TWI143" s="30"/>
      <c r="TWJ143" s="30"/>
      <c r="TWK143" s="30"/>
      <c r="TWL143" s="30"/>
      <c r="TWM143" s="30"/>
      <c r="TWN143" s="30"/>
      <c r="TWO143" s="30"/>
      <c r="TWP143" s="30"/>
      <c r="TWQ143" s="30"/>
      <c r="TWR143" s="30"/>
      <c r="TWS143" s="30"/>
      <c r="TWT143" s="30"/>
      <c r="TWU143" s="30"/>
      <c r="TWV143" s="30"/>
      <c r="TWW143" s="30"/>
      <c r="TWX143" s="30"/>
      <c r="TWY143" s="30"/>
      <c r="TWZ143" s="30"/>
      <c r="TXA143" s="30"/>
      <c r="TXB143" s="30"/>
      <c r="TXC143" s="30"/>
      <c r="TXD143" s="30"/>
      <c r="TXE143" s="30"/>
      <c r="TXF143" s="30"/>
      <c r="TXG143" s="30"/>
      <c r="TXH143" s="30"/>
      <c r="TXI143" s="30"/>
      <c r="TXJ143" s="30"/>
      <c r="TXK143" s="30"/>
      <c r="TXL143" s="30"/>
      <c r="TXM143" s="30"/>
      <c r="TXN143" s="30"/>
      <c r="TXO143" s="30"/>
      <c r="TXP143" s="30"/>
      <c r="TXQ143" s="30"/>
      <c r="TXR143" s="30"/>
      <c r="TXS143" s="30"/>
      <c r="TXT143" s="30"/>
      <c r="TXU143" s="30"/>
      <c r="TXV143" s="30"/>
      <c r="TXW143" s="30"/>
      <c r="TXX143" s="30"/>
      <c r="TXY143" s="30"/>
      <c r="TXZ143" s="30"/>
      <c r="TYA143" s="30"/>
      <c r="TYB143" s="30"/>
      <c r="TYC143" s="30"/>
      <c r="TYD143" s="30"/>
      <c r="TYE143" s="30"/>
      <c r="TYF143" s="30"/>
      <c r="TYG143" s="30"/>
      <c r="TYH143" s="30"/>
      <c r="TYI143" s="30"/>
      <c r="TYJ143" s="30"/>
      <c r="TYK143" s="30"/>
      <c r="TYL143" s="30"/>
      <c r="TYM143" s="30"/>
      <c r="TYN143" s="30"/>
      <c r="TYO143" s="30"/>
      <c r="TYP143" s="30"/>
      <c r="TYQ143" s="30"/>
      <c r="TYR143" s="30"/>
      <c r="TYS143" s="30"/>
      <c r="TYT143" s="30"/>
      <c r="TYU143" s="30"/>
      <c r="TYV143" s="30"/>
      <c r="TYW143" s="30"/>
      <c r="TYX143" s="30"/>
      <c r="TYY143" s="30"/>
      <c r="TYZ143" s="30"/>
      <c r="TZA143" s="30"/>
      <c r="TZB143" s="30"/>
      <c r="TZC143" s="30"/>
      <c r="TZD143" s="30"/>
      <c r="TZE143" s="30"/>
      <c r="TZF143" s="30"/>
      <c r="TZG143" s="30"/>
      <c r="TZH143" s="30"/>
      <c r="TZI143" s="30"/>
      <c r="TZJ143" s="30"/>
      <c r="TZK143" s="30"/>
      <c r="TZL143" s="30"/>
      <c r="TZM143" s="30"/>
      <c r="TZN143" s="30"/>
      <c r="TZO143" s="30"/>
      <c r="TZP143" s="30"/>
      <c r="TZQ143" s="30"/>
      <c r="TZR143" s="30"/>
      <c r="TZS143" s="30"/>
      <c r="TZT143" s="30"/>
      <c r="TZU143" s="30"/>
      <c r="TZV143" s="30"/>
      <c r="TZW143" s="30"/>
      <c r="TZX143" s="30"/>
      <c r="TZY143" s="30"/>
      <c r="TZZ143" s="30"/>
      <c r="UAA143" s="30"/>
      <c r="UAB143" s="30"/>
      <c r="UAC143" s="30"/>
      <c r="UAD143" s="30"/>
      <c r="UAE143" s="30"/>
      <c r="UAF143" s="30"/>
      <c r="UAG143" s="30"/>
      <c r="UAH143" s="30"/>
      <c r="UAI143" s="30"/>
      <c r="UAJ143" s="30"/>
      <c r="UAK143" s="30"/>
      <c r="UAL143" s="30"/>
      <c r="UAM143" s="30"/>
      <c r="UAN143" s="30"/>
      <c r="UAO143" s="30"/>
      <c r="UAP143" s="30"/>
      <c r="UAQ143" s="30"/>
      <c r="UAR143" s="30"/>
      <c r="UAS143" s="30"/>
      <c r="UAT143" s="30"/>
      <c r="UAU143" s="30"/>
      <c r="UAV143" s="30"/>
      <c r="UAW143" s="30"/>
      <c r="UAX143" s="30"/>
      <c r="UAY143" s="30"/>
      <c r="UAZ143" s="30"/>
      <c r="UBA143" s="30"/>
      <c r="UBB143" s="30"/>
      <c r="UBC143" s="30"/>
      <c r="UBD143" s="30"/>
      <c r="UBE143" s="30"/>
      <c r="UBF143" s="30"/>
      <c r="UBG143" s="30"/>
      <c r="UBH143" s="30"/>
      <c r="UBI143" s="30"/>
      <c r="UBJ143" s="30"/>
      <c r="UBK143" s="30"/>
      <c r="UBL143" s="30"/>
      <c r="UBM143" s="30"/>
      <c r="UBN143" s="30"/>
      <c r="UBO143" s="30"/>
      <c r="UBP143" s="30"/>
      <c r="UBQ143" s="30"/>
      <c r="UBR143" s="30"/>
      <c r="UBS143" s="30"/>
      <c r="UBT143" s="30"/>
      <c r="UBU143" s="30"/>
      <c r="UBV143" s="30"/>
      <c r="UBW143" s="30"/>
      <c r="UBX143" s="30"/>
      <c r="UBY143" s="30"/>
      <c r="UBZ143" s="30"/>
      <c r="UCA143" s="30"/>
      <c r="UCB143" s="30"/>
      <c r="UCC143" s="30"/>
      <c r="UCD143" s="30"/>
      <c r="UCE143" s="30"/>
      <c r="UCF143" s="30"/>
      <c r="UCG143" s="30"/>
      <c r="UCH143" s="30"/>
      <c r="UCI143" s="30"/>
      <c r="UCJ143" s="30"/>
      <c r="UCK143" s="30"/>
      <c r="UCL143" s="30"/>
      <c r="UCM143" s="30"/>
      <c r="UCN143" s="30"/>
      <c r="UCO143" s="30"/>
      <c r="UCP143" s="30"/>
      <c r="UCQ143" s="30"/>
      <c r="UCR143" s="30"/>
      <c r="UCS143" s="30"/>
      <c r="UCT143" s="30"/>
      <c r="UCU143" s="30"/>
      <c r="UCV143" s="30"/>
      <c r="UCW143" s="30"/>
      <c r="UCX143" s="30"/>
      <c r="UCY143" s="30"/>
      <c r="UCZ143" s="30"/>
      <c r="UDA143" s="30"/>
      <c r="UDB143" s="30"/>
      <c r="UDC143" s="30"/>
      <c r="UDD143" s="30"/>
      <c r="UDE143" s="30"/>
      <c r="UDF143" s="30"/>
      <c r="UDG143" s="30"/>
      <c r="UDH143" s="30"/>
      <c r="UDI143" s="30"/>
      <c r="UDJ143" s="30"/>
      <c r="UDK143" s="30"/>
      <c r="UDL143" s="30"/>
      <c r="UDM143" s="30"/>
      <c r="UDN143" s="30"/>
      <c r="UDO143" s="30"/>
      <c r="UDP143" s="30"/>
      <c r="UDQ143" s="30"/>
      <c r="UDR143" s="30"/>
      <c r="UDS143" s="30"/>
      <c r="UDT143" s="30"/>
      <c r="UDU143" s="30"/>
      <c r="UDV143" s="30"/>
      <c r="UDW143" s="30"/>
      <c r="UDX143" s="30"/>
      <c r="UDY143" s="30"/>
      <c r="UDZ143" s="30"/>
      <c r="UEA143" s="30"/>
      <c r="UEB143" s="30"/>
      <c r="UEC143" s="30"/>
      <c r="UED143" s="30"/>
      <c r="UEE143" s="30"/>
      <c r="UEF143" s="30"/>
      <c r="UEG143" s="30"/>
      <c r="UEH143" s="30"/>
      <c r="UEI143" s="30"/>
      <c r="UEJ143" s="30"/>
      <c r="UEK143" s="30"/>
      <c r="UEL143" s="30"/>
      <c r="UEM143" s="30"/>
      <c r="UEN143" s="30"/>
      <c r="UEO143" s="30"/>
      <c r="UEP143" s="30"/>
      <c r="UEQ143" s="30"/>
      <c r="UER143" s="30"/>
      <c r="UES143" s="30"/>
      <c r="UET143" s="30"/>
      <c r="UEU143" s="30"/>
      <c r="UEV143" s="30"/>
      <c r="UEW143" s="30"/>
      <c r="UEX143" s="30"/>
      <c r="UEY143" s="30"/>
      <c r="UEZ143" s="30"/>
      <c r="UFA143" s="30"/>
      <c r="UFB143" s="30"/>
      <c r="UFC143" s="30"/>
      <c r="UFD143" s="30"/>
      <c r="UFE143" s="30"/>
      <c r="UFF143" s="30"/>
      <c r="UFG143" s="30"/>
      <c r="UFH143" s="30"/>
      <c r="UFI143" s="30"/>
      <c r="UFJ143" s="30"/>
      <c r="UFK143" s="30"/>
      <c r="UFL143" s="30"/>
      <c r="UFM143" s="30"/>
      <c r="UFN143" s="30"/>
      <c r="UFO143" s="30"/>
      <c r="UFP143" s="30"/>
      <c r="UFQ143" s="30"/>
      <c r="UFR143" s="30"/>
      <c r="UFS143" s="30"/>
      <c r="UFT143" s="30"/>
      <c r="UFU143" s="30"/>
      <c r="UFV143" s="30"/>
      <c r="UFW143" s="30"/>
      <c r="UFX143" s="30"/>
      <c r="UFY143" s="30"/>
      <c r="UFZ143" s="30"/>
      <c r="UGA143" s="30"/>
      <c r="UGB143" s="30"/>
      <c r="UGC143" s="30"/>
      <c r="UGD143" s="30"/>
      <c r="UGE143" s="30"/>
      <c r="UGF143" s="30"/>
      <c r="UGG143" s="30"/>
      <c r="UGH143" s="30"/>
      <c r="UGI143" s="30"/>
      <c r="UGJ143" s="30"/>
      <c r="UGK143" s="30"/>
      <c r="UGL143" s="30"/>
      <c r="UGM143" s="30"/>
      <c r="UGN143" s="30"/>
      <c r="UGO143" s="30"/>
      <c r="UGP143" s="30"/>
      <c r="UGQ143" s="30"/>
      <c r="UGR143" s="30"/>
      <c r="UGS143" s="30"/>
      <c r="UGT143" s="30"/>
      <c r="UGU143" s="30"/>
      <c r="UGV143" s="30"/>
      <c r="UGW143" s="30"/>
      <c r="UGX143" s="30"/>
      <c r="UGY143" s="30"/>
      <c r="UGZ143" s="30"/>
      <c r="UHA143" s="30"/>
      <c r="UHB143" s="30"/>
      <c r="UHC143" s="30"/>
      <c r="UHD143" s="30"/>
      <c r="UHE143" s="30"/>
      <c r="UHF143" s="30"/>
      <c r="UHG143" s="30"/>
      <c r="UHH143" s="30"/>
      <c r="UHI143" s="30"/>
      <c r="UHJ143" s="30"/>
      <c r="UHK143" s="30"/>
      <c r="UHL143" s="30"/>
      <c r="UHM143" s="30"/>
      <c r="UHN143" s="30"/>
      <c r="UHO143" s="30"/>
      <c r="UHP143" s="30"/>
      <c r="UHQ143" s="30"/>
      <c r="UHR143" s="30"/>
      <c r="UHS143" s="30"/>
      <c r="UHT143" s="30"/>
      <c r="UHU143" s="30"/>
      <c r="UHV143" s="30"/>
      <c r="UHW143" s="30"/>
      <c r="UHX143" s="30"/>
      <c r="UHY143" s="30"/>
      <c r="UHZ143" s="30"/>
      <c r="UIA143" s="30"/>
      <c r="UIB143" s="30"/>
      <c r="UIC143" s="30"/>
      <c r="UID143" s="30"/>
      <c r="UIE143" s="30"/>
      <c r="UIF143" s="30"/>
      <c r="UIG143" s="30"/>
      <c r="UIH143" s="30"/>
      <c r="UII143" s="30"/>
      <c r="UIJ143" s="30"/>
      <c r="UIK143" s="30"/>
      <c r="UIL143" s="30"/>
      <c r="UIM143" s="30"/>
      <c r="UIN143" s="30"/>
      <c r="UIO143" s="30"/>
      <c r="UIP143" s="30"/>
      <c r="UIQ143" s="30"/>
      <c r="UIR143" s="30"/>
      <c r="UIS143" s="30"/>
      <c r="UIT143" s="30"/>
      <c r="UIU143" s="30"/>
      <c r="UIV143" s="30"/>
      <c r="UIW143" s="30"/>
      <c r="UIX143" s="30"/>
      <c r="UIY143" s="30"/>
      <c r="UIZ143" s="30"/>
      <c r="UJA143" s="30"/>
      <c r="UJB143" s="30"/>
      <c r="UJC143" s="30"/>
      <c r="UJD143" s="30"/>
      <c r="UJE143" s="30"/>
      <c r="UJF143" s="30"/>
      <c r="UJG143" s="30"/>
      <c r="UJH143" s="30"/>
      <c r="UJI143" s="30"/>
      <c r="UJJ143" s="30"/>
      <c r="UJK143" s="30"/>
      <c r="UJL143" s="30"/>
      <c r="UJM143" s="30"/>
      <c r="UJN143" s="30"/>
      <c r="UJO143" s="30"/>
      <c r="UJP143" s="30"/>
      <c r="UJQ143" s="30"/>
      <c r="UJR143" s="30"/>
      <c r="UJS143" s="30"/>
      <c r="UJT143" s="30"/>
      <c r="UJU143" s="30"/>
      <c r="UJV143" s="30"/>
      <c r="UJW143" s="30"/>
      <c r="UJX143" s="30"/>
      <c r="UJY143" s="30"/>
      <c r="UJZ143" s="30"/>
      <c r="UKA143" s="30"/>
      <c r="UKB143" s="30"/>
      <c r="UKC143" s="30"/>
      <c r="UKD143" s="30"/>
      <c r="UKE143" s="30"/>
      <c r="UKF143" s="30"/>
      <c r="UKG143" s="30"/>
      <c r="UKH143" s="30"/>
      <c r="UKI143" s="30"/>
      <c r="UKJ143" s="30"/>
      <c r="UKK143" s="30"/>
      <c r="UKL143" s="30"/>
      <c r="UKM143" s="30"/>
      <c r="UKN143" s="30"/>
      <c r="UKO143" s="30"/>
      <c r="UKP143" s="30"/>
      <c r="UKQ143" s="30"/>
      <c r="UKR143" s="30"/>
      <c r="UKS143" s="30"/>
      <c r="UKT143" s="30"/>
      <c r="UKU143" s="30"/>
      <c r="UKV143" s="30"/>
      <c r="UKW143" s="30"/>
      <c r="UKX143" s="30"/>
      <c r="UKY143" s="30"/>
      <c r="UKZ143" s="30"/>
      <c r="ULA143" s="30"/>
      <c r="ULB143" s="30"/>
      <c r="ULC143" s="30"/>
      <c r="ULD143" s="30"/>
      <c r="ULE143" s="30"/>
      <c r="ULF143" s="30"/>
      <c r="ULG143" s="30"/>
      <c r="ULH143" s="30"/>
      <c r="ULI143" s="30"/>
      <c r="ULJ143" s="30"/>
      <c r="ULK143" s="30"/>
      <c r="ULL143" s="30"/>
      <c r="ULM143" s="30"/>
      <c r="ULN143" s="30"/>
      <c r="ULO143" s="30"/>
      <c r="ULP143" s="30"/>
      <c r="ULQ143" s="30"/>
      <c r="ULR143" s="30"/>
      <c r="ULS143" s="30"/>
      <c r="ULT143" s="30"/>
      <c r="ULU143" s="30"/>
      <c r="ULV143" s="30"/>
      <c r="ULW143" s="30"/>
      <c r="ULX143" s="30"/>
      <c r="ULY143" s="30"/>
      <c r="ULZ143" s="30"/>
      <c r="UMA143" s="30"/>
      <c r="UMB143" s="30"/>
      <c r="UMC143" s="30"/>
      <c r="UMD143" s="30"/>
      <c r="UME143" s="30"/>
      <c r="UMF143" s="30"/>
      <c r="UMG143" s="30"/>
      <c r="UMH143" s="30"/>
      <c r="UMI143" s="30"/>
      <c r="UMJ143" s="30"/>
      <c r="UMK143" s="30"/>
      <c r="UML143" s="30"/>
      <c r="UMM143" s="30"/>
      <c r="UMN143" s="30"/>
      <c r="UMO143" s="30"/>
      <c r="UMP143" s="30"/>
      <c r="UMQ143" s="30"/>
      <c r="UMR143" s="30"/>
      <c r="UMS143" s="30"/>
      <c r="UMT143" s="30"/>
      <c r="UMU143" s="30"/>
      <c r="UMV143" s="30"/>
      <c r="UMW143" s="30"/>
      <c r="UMX143" s="30"/>
      <c r="UMY143" s="30"/>
      <c r="UMZ143" s="30"/>
      <c r="UNA143" s="30"/>
      <c r="UNB143" s="30"/>
      <c r="UNC143" s="30"/>
      <c r="UND143" s="30"/>
      <c r="UNE143" s="30"/>
      <c r="UNF143" s="30"/>
      <c r="UNG143" s="30"/>
      <c r="UNH143" s="30"/>
      <c r="UNI143" s="30"/>
      <c r="UNJ143" s="30"/>
      <c r="UNK143" s="30"/>
      <c r="UNL143" s="30"/>
      <c r="UNM143" s="30"/>
      <c r="UNN143" s="30"/>
      <c r="UNO143" s="30"/>
      <c r="UNP143" s="30"/>
      <c r="UNQ143" s="30"/>
      <c r="UNR143" s="30"/>
      <c r="UNS143" s="30"/>
      <c r="UNT143" s="30"/>
      <c r="UNU143" s="30"/>
      <c r="UNV143" s="30"/>
      <c r="UNW143" s="30"/>
      <c r="UNX143" s="30"/>
      <c r="UNY143" s="30"/>
      <c r="UNZ143" s="30"/>
      <c r="UOA143" s="30"/>
      <c r="UOB143" s="30"/>
      <c r="UOC143" s="30"/>
      <c r="UOD143" s="30"/>
      <c r="UOE143" s="30"/>
      <c r="UOF143" s="30"/>
      <c r="UOG143" s="30"/>
      <c r="UOH143" s="30"/>
      <c r="UOI143" s="30"/>
      <c r="UOJ143" s="30"/>
      <c r="UOK143" s="30"/>
      <c r="UOL143" s="30"/>
      <c r="UOM143" s="30"/>
      <c r="UON143" s="30"/>
      <c r="UOO143" s="30"/>
      <c r="UOP143" s="30"/>
      <c r="UOQ143" s="30"/>
      <c r="UOR143" s="30"/>
      <c r="UOS143" s="30"/>
      <c r="UOT143" s="30"/>
      <c r="UOU143" s="30"/>
      <c r="UOV143" s="30"/>
      <c r="UOW143" s="30"/>
      <c r="UOX143" s="30"/>
      <c r="UOY143" s="30"/>
      <c r="UOZ143" s="30"/>
      <c r="UPA143" s="30"/>
      <c r="UPB143" s="30"/>
      <c r="UPC143" s="30"/>
      <c r="UPD143" s="30"/>
      <c r="UPE143" s="30"/>
      <c r="UPF143" s="30"/>
      <c r="UPG143" s="30"/>
      <c r="UPH143" s="30"/>
      <c r="UPI143" s="30"/>
      <c r="UPJ143" s="30"/>
      <c r="UPK143" s="30"/>
      <c r="UPL143" s="30"/>
      <c r="UPM143" s="30"/>
      <c r="UPN143" s="30"/>
      <c r="UPO143" s="30"/>
      <c r="UPP143" s="30"/>
      <c r="UPQ143" s="30"/>
      <c r="UPR143" s="30"/>
      <c r="UPS143" s="30"/>
      <c r="UPT143" s="30"/>
      <c r="UPU143" s="30"/>
      <c r="UPV143" s="30"/>
      <c r="UPW143" s="30"/>
      <c r="UPX143" s="30"/>
      <c r="UPY143" s="30"/>
      <c r="UPZ143" s="30"/>
      <c r="UQA143" s="30"/>
      <c r="UQB143" s="30"/>
      <c r="UQC143" s="30"/>
      <c r="UQD143" s="30"/>
      <c r="UQE143" s="30"/>
      <c r="UQF143" s="30"/>
      <c r="UQG143" s="30"/>
      <c r="UQH143" s="30"/>
      <c r="UQI143" s="30"/>
      <c r="UQJ143" s="30"/>
      <c r="UQK143" s="30"/>
      <c r="UQL143" s="30"/>
      <c r="UQM143" s="30"/>
      <c r="UQN143" s="30"/>
      <c r="UQO143" s="30"/>
      <c r="UQP143" s="30"/>
      <c r="UQQ143" s="30"/>
      <c r="UQR143" s="30"/>
      <c r="UQS143" s="30"/>
      <c r="UQT143" s="30"/>
      <c r="UQU143" s="30"/>
      <c r="UQV143" s="30"/>
      <c r="UQW143" s="30"/>
      <c r="UQX143" s="30"/>
      <c r="UQY143" s="30"/>
      <c r="UQZ143" s="30"/>
      <c r="URA143" s="30"/>
      <c r="URB143" s="30"/>
      <c r="URC143" s="30"/>
      <c r="URD143" s="30"/>
      <c r="URE143" s="30"/>
      <c r="URF143" s="30"/>
      <c r="URG143" s="30"/>
      <c r="URH143" s="30"/>
      <c r="URI143" s="30"/>
      <c r="URJ143" s="30"/>
      <c r="URK143" s="30"/>
      <c r="URL143" s="30"/>
      <c r="URM143" s="30"/>
      <c r="URN143" s="30"/>
      <c r="URO143" s="30"/>
      <c r="URP143" s="30"/>
      <c r="URQ143" s="30"/>
      <c r="URR143" s="30"/>
      <c r="URS143" s="30"/>
      <c r="URT143" s="30"/>
      <c r="URU143" s="30"/>
      <c r="URV143" s="30"/>
      <c r="URW143" s="30"/>
      <c r="URX143" s="30"/>
      <c r="URY143" s="30"/>
      <c r="URZ143" s="30"/>
      <c r="USA143" s="30"/>
      <c r="USB143" s="30"/>
      <c r="USC143" s="30"/>
      <c r="USD143" s="30"/>
      <c r="USE143" s="30"/>
      <c r="USF143" s="30"/>
      <c r="USG143" s="30"/>
      <c r="USH143" s="30"/>
      <c r="USI143" s="30"/>
      <c r="USJ143" s="30"/>
      <c r="USK143" s="30"/>
      <c r="USL143" s="30"/>
      <c r="USM143" s="30"/>
      <c r="USN143" s="30"/>
      <c r="USO143" s="30"/>
      <c r="USP143" s="30"/>
      <c r="USQ143" s="30"/>
      <c r="USR143" s="30"/>
      <c r="USS143" s="30"/>
      <c r="UST143" s="30"/>
      <c r="USU143" s="30"/>
      <c r="USV143" s="30"/>
      <c r="USW143" s="30"/>
      <c r="USX143" s="30"/>
      <c r="USY143" s="30"/>
      <c r="USZ143" s="30"/>
      <c r="UTA143" s="30"/>
      <c r="UTB143" s="30"/>
      <c r="UTC143" s="30"/>
      <c r="UTD143" s="30"/>
      <c r="UTE143" s="30"/>
      <c r="UTF143" s="30"/>
      <c r="UTG143" s="30"/>
      <c r="UTH143" s="30"/>
      <c r="UTI143" s="30"/>
      <c r="UTJ143" s="30"/>
      <c r="UTK143" s="30"/>
      <c r="UTL143" s="30"/>
      <c r="UTM143" s="30"/>
      <c r="UTN143" s="30"/>
      <c r="UTO143" s="30"/>
      <c r="UTP143" s="30"/>
      <c r="UTQ143" s="30"/>
      <c r="UTR143" s="30"/>
      <c r="UTS143" s="30"/>
      <c r="UTT143" s="30"/>
      <c r="UTU143" s="30"/>
      <c r="UTV143" s="30"/>
      <c r="UTW143" s="30"/>
      <c r="UTX143" s="30"/>
      <c r="UTY143" s="30"/>
      <c r="UTZ143" s="30"/>
      <c r="UUA143" s="30"/>
      <c r="UUB143" s="30"/>
      <c r="UUC143" s="30"/>
      <c r="UUD143" s="30"/>
      <c r="UUE143" s="30"/>
      <c r="UUF143" s="30"/>
      <c r="UUG143" s="30"/>
      <c r="UUH143" s="30"/>
      <c r="UUI143" s="30"/>
      <c r="UUJ143" s="30"/>
      <c r="UUK143" s="30"/>
      <c r="UUL143" s="30"/>
      <c r="UUM143" s="30"/>
      <c r="UUN143" s="30"/>
      <c r="UUO143" s="30"/>
      <c r="UUP143" s="30"/>
      <c r="UUQ143" s="30"/>
      <c r="UUR143" s="30"/>
      <c r="UUS143" s="30"/>
      <c r="UUT143" s="30"/>
      <c r="UUU143" s="30"/>
      <c r="UUV143" s="30"/>
      <c r="UUW143" s="30"/>
      <c r="UUX143" s="30"/>
      <c r="UUY143" s="30"/>
      <c r="UUZ143" s="30"/>
      <c r="UVA143" s="30"/>
      <c r="UVB143" s="30"/>
      <c r="UVC143" s="30"/>
      <c r="UVD143" s="30"/>
      <c r="UVE143" s="30"/>
      <c r="UVF143" s="30"/>
      <c r="UVG143" s="30"/>
      <c r="UVH143" s="30"/>
      <c r="UVI143" s="30"/>
      <c r="UVJ143" s="30"/>
      <c r="UVK143" s="30"/>
      <c r="UVL143" s="30"/>
      <c r="UVM143" s="30"/>
      <c r="UVN143" s="30"/>
      <c r="UVO143" s="30"/>
      <c r="UVP143" s="30"/>
      <c r="UVQ143" s="30"/>
      <c r="UVR143" s="30"/>
      <c r="UVS143" s="30"/>
      <c r="UVT143" s="30"/>
      <c r="UVU143" s="30"/>
      <c r="UVV143" s="30"/>
      <c r="UVW143" s="30"/>
      <c r="UVX143" s="30"/>
      <c r="UVY143" s="30"/>
      <c r="UVZ143" s="30"/>
      <c r="UWA143" s="30"/>
      <c r="UWB143" s="30"/>
      <c r="UWC143" s="30"/>
      <c r="UWD143" s="30"/>
      <c r="UWE143" s="30"/>
      <c r="UWF143" s="30"/>
      <c r="UWG143" s="30"/>
      <c r="UWH143" s="30"/>
      <c r="UWI143" s="30"/>
      <c r="UWJ143" s="30"/>
      <c r="UWK143" s="30"/>
      <c r="UWL143" s="30"/>
      <c r="UWM143" s="30"/>
      <c r="UWN143" s="30"/>
      <c r="UWO143" s="30"/>
      <c r="UWP143" s="30"/>
      <c r="UWQ143" s="30"/>
      <c r="UWR143" s="30"/>
      <c r="UWS143" s="30"/>
      <c r="UWT143" s="30"/>
      <c r="UWU143" s="30"/>
      <c r="UWV143" s="30"/>
      <c r="UWW143" s="30"/>
      <c r="UWX143" s="30"/>
      <c r="UWY143" s="30"/>
      <c r="UWZ143" s="30"/>
      <c r="UXA143" s="30"/>
      <c r="UXB143" s="30"/>
      <c r="UXC143" s="30"/>
      <c r="UXD143" s="30"/>
      <c r="UXE143" s="30"/>
      <c r="UXF143" s="30"/>
      <c r="UXG143" s="30"/>
      <c r="UXH143" s="30"/>
      <c r="UXI143" s="30"/>
      <c r="UXJ143" s="30"/>
      <c r="UXK143" s="30"/>
      <c r="UXL143" s="30"/>
      <c r="UXM143" s="30"/>
      <c r="UXN143" s="30"/>
      <c r="UXO143" s="30"/>
      <c r="UXP143" s="30"/>
      <c r="UXQ143" s="30"/>
      <c r="UXR143" s="30"/>
      <c r="UXS143" s="30"/>
      <c r="UXT143" s="30"/>
      <c r="UXU143" s="30"/>
      <c r="UXV143" s="30"/>
      <c r="UXW143" s="30"/>
      <c r="UXX143" s="30"/>
      <c r="UXY143" s="30"/>
      <c r="UXZ143" s="30"/>
      <c r="UYA143" s="30"/>
      <c r="UYB143" s="30"/>
      <c r="UYC143" s="30"/>
      <c r="UYD143" s="30"/>
      <c r="UYE143" s="30"/>
      <c r="UYF143" s="30"/>
      <c r="UYG143" s="30"/>
      <c r="UYH143" s="30"/>
      <c r="UYI143" s="30"/>
      <c r="UYJ143" s="30"/>
      <c r="UYK143" s="30"/>
      <c r="UYL143" s="30"/>
      <c r="UYM143" s="30"/>
      <c r="UYN143" s="30"/>
      <c r="UYO143" s="30"/>
      <c r="UYP143" s="30"/>
      <c r="UYQ143" s="30"/>
      <c r="UYR143" s="30"/>
      <c r="UYS143" s="30"/>
      <c r="UYT143" s="30"/>
      <c r="UYU143" s="30"/>
      <c r="UYV143" s="30"/>
      <c r="UYW143" s="30"/>
      <c r="UYX143" s="30"/>
      <c r="UYY143" s="30"/>
      <c r="UYZ143" s="30"/>
      <c r="UZA143" s="30"/>
      <c r="UZB143" s="30"/>
      <c r="UZC143" s="30"/>
      <c r="UZD143" s="30"/>
      <c r="UZE143" s="30"/>
      <c r="UZF143" s="30"/>
      <c r="UZG143" s="30"/>
      <c r="UZH143" s="30"/>
      <c r="UZI143" s="30"/>
      <c r="UZJ143" s="30"/>
      <c r="UZK143" s="30"/>
      <c r="UZL143" s="30"/>
      <c r="UZM143" s="30"/>
      <c r="UZN143" s="30"/>
      <c r="UZO143" s="30"/>
      <c r="UZP143" s="30"/>
      <c r="UZQ143" s="30"/>
      <c r="UZR143" s="30"/>
      <c r="UZS143" s="30"/>
      <c r="UZT143" s="30"/>
      <c r="UZU143" s="30"/>
      <c r="UZV143" s="30"/>
      <c r="UZW143" s="30"/>
      <c r="UZX143" s="30"/>
      <c r="UZY143" s="30"/>
      <c r="UZZ143" s="30"/>
      <c r="VAA143" s="30"/>
      <c r="VAB143" s="30"/>
      <c r="VAC143" s="30"/>
      <c r="VAD143" s="30"/>
      <c r="VAE143" s="30"/>
      <c r="VAF143" s="30"/>
      <c r="VAG143" s="30"/>
      <c r="VAH143" s="30"/>
      <c r="VAI143" s="30"/>
      <c r="VAJ143" s="30"/>
      <c r="VAK143" s="30"/>
      <c r="VAL143" s="30"/>
      <c r="VAM143" s="30"/>
      <c r="VAN143" s="30"/>
      <c r="VAO143" s="30"/>
      <c r="VAP143" s="30"/>
      <c r="VAQ143" s="30"/>
      <c r="VAR143" s="30"/>
      <c r="VAS143" s="30"/>
      <c r="VAT143" s="30"/>
      <c r="VAU143" s="30"/>
      <c r="VAV143" s="30"/>
      <c r="VAW143" s="30"/>
      <c r="VAX143" s="30"/>
      <c r="VAY143" s="30"/>
      <c r="VAZ143" s="30"/>
      <c r="VBA143" s="30"/>
      <c r="VBB143" s="30"/>
      <c r="VBC143" s="30"/>
      <c r="VBD143" s="30"/>
      <c r="VBE143" s="30"/>
      <c r="VBF143" s="30"/>
      <c r="VBG143" s="30"/>
      <c r="VBH143" s="30"/>
      <c r="VBI143" s="30"/>
      <c r="VBJ143" s="30"/>
      <c r="VBK143" s="30"/>
      <c r="VBL143" s="30"/>
      <c r="VBM143" s="30"/>
      <c r="VBN143" s="30"/>
      <c r="VBO143" s="30"/>
      <c r="VBP143" s="30"/>
      <c r="VBQ143" s="30"/>
      <c r="VBR143" s="30"/>
      <c r="VBS143" s="30"/>
      <c r="VBT143" s="30"/>
      <c r="VBU143" s="30"/>
      <c r="VBV143" s="30"/>
      <c r="VBW143" s="30"/>
      <c r="VBX143" s="30"/>
      <c r="VBY143" s="30"/>
      <c r="VBZ143" s="30"/>
      <c r="VCA143" s="30"/>
      <c r="VCB143" s="30"/>
      <c r="VCC143" s="30"/>
      <c r="VCD143" s="30"/>
      <c r="VCE143" s="30"/>
      <c r="VCF143" s="30"/>
      <c r="VCG143" s="30"/>
      <c r="VCH143" s="30"/>
      <c r="VCI143" s="30"/>
      <c r="VCJ143" s="30"/>
      <c r="VCK143" s="30"/>
      <c r="VCL143" s="30"/>
      <c r="VCM143" s="30"/>
      <c r="VCN143" s="30"/>
      <c r="VCO143" s="30"/>
      <c r="VCP143" s="30"/>
      <c r="VCQ143" s="30"/>
      <c r="VCR143" s="30"/>
      <c r="VCS143" s="30"/>
      <c r="VCT143" s="30"/>
      <c r="VCU143" s="30"/>
      <c r="VCV143" s="30"/>
      <c r="VCW143" s="30"/>
      <c r="VCX143" s="30"/>
      <c r="VCY143" s="30"/>
      <c r="VCZ143" s="30"/>
      <c r="VDA143" s="30"/>
      <c r="VDB143" s="30"/>
      <c r="VDC143" s="30"/>
      <c r="VDD143" s="30"/>
      <c r="VDE143" s="30"/>
      <c r="VDF143" s="30"/>
      <c r="VDG143" s="30"/>
      <c r="VDH143" s="30"/>
      <c r="VDI143" s="30"/>
      <c r="VDJ143" s="30"/>
      <c r="VDK143" s="30"/>
      <c r="VDL143" s="30"/>
      <c r="VDM143" s="30"/>
      <c r="VDN143" s="30"/>
      <c r="VDO143" s="30"/>
      <c r="VDP143" s="30"/>
      <c r="VDQ143" s="30"/>
      <c r="VDR143" s="30"/>
      <c r="VDS143" s="30"/>
      <c r="VDT143" s="30"/>
      <c r="VDU143" s="30"/>
      <c r="VDV143" s="30"/>
      <c r="VDW143" s="30"/>
      <c r="VDX143" s="30"/>
      <c r="VDY143" s="30"/>
      <c r="VDZ143" s="30"/>
      <c r="VEA143" s="30"/>
      <c r="VEB143" s="30"/>
      <c r="VEC143" s="30"/>
      <c r="VED143" s="30"/>
      <c r="VEE143" s="30"/>
      <c r="VEF143" s="30"/>
      <c r="VEG143" s="30"/>
      <c r="VEH143" s="30"/>
      <c r="VEI143" s="30"/>
      <c r="VEJ143" s="30"/>
      <c r="VEK143" s="30"/>
      <c r="VEL143" s="30"/>
      <c r="VEM143" s="30"/>
      <c r="VEN143" s="30"/>
      <c r="VEO143" s="30"/>
      <c r="VEP143" s="30"/>
      <c r="VEQ143" s="30"/>
      <c r="VER143" s="30"/>
      <c r="VES143" s="30"/>
      <c r="VET143" s="30"/>
      <c r="VEU143" s="30"/>
      <c r="VEV143" s="30"/>
      <c r="VEW143" s="30"/>
      <c r="VEX143" s="30"/>
      <c r="VEY143" s="30"/>
      <c r="VEZ143" s="30"/>
      <c r="VFA143" s="30"/>
      <c r="VFB143" s="30"/>
      <c r="VFC143" s="30"/>
      <c r="VFD143" s="30"/>
      <c r="VFE143" s="30"/>
      <c r="VFF143" s="30"/>
      <c r="VFG143" s="30"/>
      <c r="VFH143" s="30"/>
      <c r="VFI143" s="30"/>
      <c r="VFJ143" s="30"/>
      <c r="VFK143" s="30"/>
      <c r="VFL143" s="30"/>
      <c r="VFM143" s="30"/>
      <c r="VFN143" s="30"/>
      <c r="VFO143" s="30"/>
      <c r="VFP143" s="30"/>
      <c r="VFQ143" s="30"/>
      <c r="VFR143" s="30"/>
      <c r="VFS143" s="30"/>
      <c r="VFT143" s="30"/>
      <c r="VFU143" s="30"/>
      <c r="VFV143" s="30"/>
      <c r="VFW143" s="30"/>
      <c r="VFX143" s="30"/>
      <c r="VFY143" s="30"/>
      <c r="VFZ143" s="30"/>
      <c r="VGA143" s="30"/>
      <c r="VGB143" s="30"/>
      <c r="VGC143" s="30"/>
      <c r="VGD143" s="30"/>
      <c r="VGE143" s="30"/>
      <c r="VGF143" s="30"/>
      <c r="VGG143" s="30"/>
      <c r="VGH143" s="30"/>
      <c r="VGI143" s="30"/>
      <c r="VGJ143" s="30"/>
      <c r="VGK143" s="30"/>
      <c r="VGL143" s="30"/>
      <c r="VGM143" s="30"/>
      <c r="VGN143" s="30"/>
      <c r="VGO143" s="30"/>
      <c r="VGP143" s="30"/>
      <c r="VGQ143" s="30"/>
      <c r="VGR143" s="30"/>
      <c r="VGS143" s="30"/>
      <c r="VGT143" s="30"/>
      <c r="VGU143" s="30"/>
      <c r="VGV143" s="30"/>
      <c r="VGW143" s="30"/>
      <c r="VGX143" s="30"/>
      <c r="VGY143" s="30"/>
      <c r="VGZ143" s="30"/>
      <c r="VHA143" s="30"/>
      <c r="VHB143" s="30"/>
      <c r="VHC143" s="30"/>
      <c r="VHD143" s="30"/>
      <c r="VHE143" s="30"/>
      <c r="VHF143" s="30"/>
      <c r="VHG143" s="30"/>
      <c r="VHH143" s="30"/>
      <c r="VHI143" s="30"/>
      <c r="VHJ143" s="30"/>
      <c r="VHK143" s="30"/>
      <c r="VHL143" s="30"/>
      <c r="VHM143" s="30"/>
      <c r="VHN143" s="30"/>
      <c r="VHO143" s="30"/>
      <c r="VHP143" s="30"/>
      <c r="VHQ143" s="30"/>
      <c r="VHR143" s="30"/>
      <c r="VHS143" s="30"/>
      <c r="VHT143" s="30"/>
      <c r="VHU143" s="30"/>
      <c r="VHV143" s="30"/>
      <c r="VHW143" s="30"/>
      <c r="VHX143" s="30"/>
      <c r="VHY143" s="30"/>
      <c r="VHZ143" s="30"/>
      <c r="VIA143" s="30"/>
      <c r="VIB143" s="30"/>
      <c r="VIC143" s="30"/>
      <c r="VID143" s="30"/>
      <c r="VIE143" s="30"/>
      <c r="VIF143" s="30"/>
      <c r="VIG143" s="30"/>
      <c r="VIH143" s="30"/>
      <c r="VII143" s="30"/>
      <c r="VIJ143" s="30"/>
      <c r="VIK143" s="30"/>
      <c r="VIL143" s="30"/>
      <c r="VIM143" s="30"/>
      <c r="VIN143" s="30"/>
      <c r="VIO143" s="30"/>
      <c r="VIP143" s="30"/>
      <c r="VIQ143" s="30"/>
      <c r="VIR143" s="30"/>
      <c r="VIS143" s="30"/>
      <c r="VIT143" s="30"/>
      <c r="VIU143" s="30"/>
      <c r="VIV143" s="30"/>
      <c r="VIW143" s="30"/>
      <c r="VIX143" s="30"/>
      <c r="VIY143" s="30"/>
      <c r="VIZ143" s="30"/>
      <c r="VJA143" s="30"/>
      <c r="VJB143" s="30"/>
      <c r="VJC143" s="30"/>
      <c r="VJD143" s="30"/>
      <c r="VJE143" s="30"/>
      <c r="VJF143" s="30"/>
      <c r="VJG143" s="30"/>
      <c r="VJH143" s="30"/>
      <c r="VJI143" s="30"/>
      <c r="VJJ143" s="30"/>
      <c r="VJK143" s="30"/>
      <c r="VJL143" s="30"/>
      <c r="VJM143" s="30"/>
      <c r="VJN143" s="30"/>
      <c r="VJO143" s="30"/>
      <c r="VJP143" s="30"/>
      <c r="VJQ143" s="30"/>
      <c r="VJR143" s="30"/>
      <c r="VJS143" s="30"/>
      <c r="VJT143" s="30"/>
      <c r="VJU143" s="30"/>
      <c r="VJV143" s="30"/>
      <c r="VJW143" s="30"/>
      <c r="VJX143" s="30"/>
      <c r="VJY143" s="30"/>
      <c r="VJZ143" s="30"/>
      <c r="VKA143" s="30"/>
      <c r="VKB143" s="30"/>
      <c r="VKC143" s="30"/>
      <c r="VKD143" s="30"/>
      <c r="VKE143" s="30"/>
      <c r="VKF143" s="30"/>
      <c r="VKG143" s="30"/>
      <c r="VKH143" s="30"/>
      <c r="VKI143" s="30"/>
      <c r="VKJ143" s="30"/>
      <c r="VKK143" s="30"/>
      <c r="VKL143" s="30"/>
      <c r="VKM143" s="30"/>
      <c r="VKN143" s="30"/>
      <c r="VKO143" s="30"/>
      <c r="VKP143" s="30"/>
      <c r="VKQ143" s="30"/>
      <c r="VKR143" s="30"/>
      <c r="VKS143" s="30"/>
      <c r="VKT143" s="30"/>
      <c r="VKU143" s="30"/>
      <c r="VKV143" s="30"/>
      <c r="VKW143" s="30"/>
      <c r="VKX143" s="30"/>
      <c r="VKY143" s="30"/>
      <c r="VKZ143" s="30"/>
      <c r="VLA143" s="30"/>
      <c r="VLB143" s="30"/>
      <c r="VLC143" s="30"/>
      <c r="VLD143" s="30"/>
      <c r="VLE143" s="30"/>
      <c r="VLF143" s="30"/>
      <c r="VLG143" s="30"/>
      <c r="VLH143" s="30"/>
      <c r="VLI143" s="30"/>
      <c r="VLJ143" s="30"/>
      <c r="VLK143" s="30"/>
      <c r="VLL143" s="30"/>
      <c r="VLM143" s="30"/>
      <c r="VLN143" s="30"/>
      <c r="VLO143" s="30"/>
      <c r="VLP143" s="30"/>
      <c r="VLQ143" s="30"/>
      <c r="VLR143" s="30"/>
      <c r="VLS143" s="30"/>
      <c r="VLT143" s="30"/>
      <c r="VLU143" s="30"/>
      <c r="VLV143" s="30"/>
      <c r="VLW143" s="30"/>
      <c r="VLX143" s="30"/>
      <c r="VLY143" s="30"/>
      <c r="VLZ143" s="30"/>
      <c r="VMA143" s="30"/>
      <c r="VMB143" s="30"/>
      <c r="VMC143" s="30"/>
      <c r="VMD143" s="30"/>
      <c r="VME143" s="30"/>
      <c r="VMF143" s="30"/>
      <c r="VMG143" s="30"/>
      <c r="VMH143" s="30"/>
      <c r="VMI143" s="30"/>
      <c r="VMJ143" s="30"/>
      <c r="VMK143" s="30"/>
      <c r="VML143" s="30"/>
      <c r="VMM143" s="30"/>
      <c r="VMN143" s="30"/>
      <c r="VMO143" s="30"/>
      <c r="VMP143" s="30"/>
      <c r="VMQ143" s="30"/>
      <c r="VMR143" s="30"/>
      <c r="VMS143" s="30"/>
      <c r="VMT143" s="30"/>
      <c r="VMU143" s="30"/>
      <c r="VMV143" s="30"/>
      <c r="VMW143" s="30"/>
      <c r="VMX143" s="30"/>
      <c r="VMY143" s="30"/>
      <c r="VMZ143" s="30"/>
      <c r="VNA143" s="30"/>
      <c r="VNB143" s="30"/>
      <c r="VNC143" s="30"/>
      <c r="VND143" s="30"/>
      <c r="VNE143" s="30"/>
      <c r="VNF143" s="30"/>
      <c r="VNG143" s="30"/>
      <c r="VNH143" s="30"/>
      <c r="VNI143" s="30"/>
      <c r="VNJ143" s="30"/>
      <c r="VNK143" s="30"/>
      <c r="VNL143" s="30"/>
      <c r="VNM143" s="30"/>
      <c r="VNN143" s="30"/>
      <c r="VNO143" s="30"/>
      <c r="VNP143" s="30"/>
      <c r="VNQ143" s="30"/>
      <c r="VNR143" s="30"/>
      <c r="VNS143" s="30"/>
      <c r="VNT143" s="30"/>
      <c r="VNU143" s="30"/>
      <c r="VNV143" s="30"/>
      <c r="VNW143" s="30"/>
      <c r="VNX143" s="30"/>
      <c r="VNY143" s="30"/>
      <c r="VNZ143" s="30"/>
      <c r="VOA143" s="30"/>
      <c r="VOB143" s="30"/>
      <c r="VOC143" s="30"/>
      <c r="VOD143" s="30"/>
      <c r="VOE143" s="30"/>
      <c r="VOF143" s="30"/>
      <c r="VOG143" s="30"/>
      <c r="VOH143" s="30"/>
      <c r="VOI143" s="30"/>
      <c r="VOJ143" s="30"/>
      <c r="VOK143" s="30"/>
      <c r="VOL143" s="30"/>
      <c r="VOM143" s="30"/>
      <c r="VON143" s="30"/>
      <c r="VOO143" s="30"/>
      <c r="VOP143" s="30"/>
      <c r="VOQ143" s="30"/>
      <c r="VOR143" s="30"/>
      <c r="VOS143" s="30"/>
      <c r="VOT143" s="30"/>
      <c r="VOU143" s="30"/>
      <c r="VOV143" s="30"/>
      <c r="VOW143" s="30"/>
      <c r="VOX143" s="30"/>
      <c r="VOY143" s="30"/>
      <c r="VOZ143" s="30"/>
      <c r="VPA143" s="30"/>
      <c r="VPB143" s="30"/>
      <c r="VPC143" s="30"/>
      <c r="VPD143" s="30"/>
      <c r="VPE143" s="30"/>
      <c r="VPF143" s="30"/>
      <c r="VPG143" s="30"/>
      <c r="VPH143" s="30"/>
      <c r="VPI143" s="30"/>
      <c r="VPJ143" s="30"/>
      <c r="VPK143" s="30"/>
      <c r="VPL143" s="30"/>
      <c r="VPM143" s="30"/>
      <c r="VPN143" s="30"/>
      <c r="VPO143" s="30"/>
      <c r="VPP143" s="30"/>
      <c r="VPQ143" s="30"/>
      <c r="VPR143" s="30"/>
      <c r="VPS143" s="30"/>
      <c r="VPT143" s="30"/>
      <c r="VPU143" s="30"/>
      <c r="VPV143" s="30"/>
      <c r="VPW143" s="30"/>
      <c r="VPX143" s="30"/>
      <c r="VPY143" s="30"/>
      <c r="VPZ143" s="30"/>
      <c r="VQA143" s="30"/>
      <c r="VQB143" s="30"/>
      <c r="VQC143" s="30"/>
      <c r="VQD143" s="30"/>
      <c r="VQE143" s="30"/>
      <c r="VQF143" s="30"/>
      <c r="VQG143" s="30"/>
      <c r="VQH143" s="30"/>
      <c r="VQI143" s="30"/>
      <c r="VQJ143" s="30"/>
      <c r="VQK143" s="30"/>
      <c r="VQL143" s="30"/>
      <c r="VQM143" s="30"/>
      <c r="VQN143" s="30"/>
      <c r="VQO143" s="30"/>
      <c r="VQP143" s="30"/>
      <c r="VQQ143" s="30"/>
      <c r="VQR143" s="30"/>
      <c r="VQS143" s="30"/>
      <c r="VQT143" s="30"/>
      <c r="VQU143" s="30"/>
      <c r="VQV143" s="30"/>
      <c r="VQW143" s="30"/>
      <c r="VQX143" s="30"/>
      <c r="VQY143" s="30"/>
      <c r="VQZ143" s="30"/>
      <c r="VRA143" s="30"/>
      <c r="VRB143" s="30"/>
      <c r="VRC143" s="30"/>
      <c r="VRD143" s="30"/>
      <c r="VRE143" s="30"/>
      <c r="VRF143" s="30"/>
      <c r="VRG143" s="30"/>
      <c r="VRH143" s="30"/>
      <c r="VRI143" s="30"/>
      <c r="VRJ143" s="30"/>
      <c r="VRK143" s="30"/>
      <c r="VRL143" s="30"/>
      <c r="VRM143" s="30"/>
      <c r="VRN143" s="30"/>
      <c r="VRO143" s="30"/>
      <c r="VRP143" s="30"/>
      <c r="VRQ143" s="30"/>
      <c r="VRR143" s="30"/>
      <c r="VRS143" s="30"/>
      <c r="VRT143" s="30"/>
      <c r="VRU143" s="30"/>
      <c r="VRV143" s="30"/>
      <c r="VRW143" s="30"/>
      <c r="VRX143" s="30"/>
      <c r="VRY143" s="30"/>
      <c r="VRZ143" s="30"/>
      <c r="VSA143" s="30"/>
      <c r="VSB143" s="30"/>
      <c r="VSC143" s="30"/>
      <c r="VSD143" s="30"/>
      <c r="VSE143" s="30"/>
      <c r="VSF143" s="30"/>
      <c r="VSG143" s="30"/>
      <c r="VSH143" s="30"/>
      <c r="VSI143" s="30"/>
      <c r="VSJ143" s="30"/>
      <c r="VSK143" s="30"/>
      <c r="VSL143" s="30"/>
      <c r="VSM143" s="30"/>
      <c r="VSN143" s="30"/>
      <c r="VSO143" s="30"/>
      <c r="VSP143" s="30"/>
      <c r="VSQ143" s="30"/>
      <c r="VSR143" s="30"/>
      <c r="VSS143" s="30"/>
      <c r="VST143" s="30"/>
      <c r="VSU143" s="30"/>
      <c r="VSV143" s="30"/>
      <c r="VSW143" s="30"/>
      <c r="VSX143" s="30"/>
      <c r="VSY143" s="30"/>
      <c r="VSZ143" s="30"/>
      <c r="VTA143" s="30"/>
      <c r="VTB143" s="30"/>
      <c r="VTC143" s="30"/>
      <c r="VTD143" s="30"/>
      <c r="VTE143" s="30"/>
      <c r="VTF143" s="30"/>
      <c r="VTG143" s="30"/>
      <c r="VTH143" s="30"/>
      <c r="VTI143" s="30"/>
      <c r="VTJ143" s="30"/>
      <c r="VTK143" s="30"/>
      <c r="VTL143" s="30"/>
      <c r="VTM143" s="30"/>
      <c r="VTN143" s="30"/>
      <c r="VTO143" s="30"/>
      <c r="VTP143" s="30"/>
      <c r="VTQ143" s="30"/>
      <c r="VTR143" s="30"/>
      <c r="VTS143" s="30"/>
      <c r="VTT143" s="30"/>
      <c r="VTU143" s="30"/>
      <c r="VTV143" s="30"/>
      <c r="VTW143" s="30"/>
      <c r="VTX143" s="30"/>
      <c r="VTY143" s="30"/>
      <c r="VTZ143" s="30"/>
      <c r="VUA143" s="30"/>
      <c r="VUB143" s="30"/>
      <c r="VUC143" s="30"/>
      <c r="VUD143" s="30"/>
      <c r="VUE143" s="30"/>
      <c r="VUF143" s="30"/>
      <c r="VUG143" s="30"/>
      <c r="VUH143" s="30"/>
      <c r="VUI143" s="30"/>
      <c r="VUJ143" s="30"/>
      <c r="VUK143" s="30"/>
      <c r="VUL143" s="30"/>
      <c r="VUM143" s="30"/>
      <c r="VUN143" s="30"/>
      <c r="VUO143" s="30"/>
      <c r="VUP143" s="30"/>
      <c r="VUQ143" s="30"/>
      <c r="VUR143" s="30"/>
      <c r="VUS143" s="30"/>
      <c r="VUT143" s="30"/>
      <c r="VUU143" s="30"/>
      <c r="VUV143" s="30"/>
      <c r="VUW143" s="30"/>
      <c r="VUX143" s="30"/>
      <c r="VUY143" s="30"/>
      <c r="VUZ143" s="30"/>
      <c r="VVA143" s="30"/>
      <c r="VVB143" s="30"/>
      <c r="VVC143" s="30"/>
      <c r="VVD143" s="30"/>
      <c r="VVE143" s="30"/>
      <c r="VVF143" s="30"/>
      <c r="VVG143" s="30"/>
      <c r="VVH143" s="30"/>
      <c r="VVI143" s="30"/>
      <c r="VVJ143" s="30"/>
      <c r="VVK143" s="30"/>
      <c r="VVL143" s="30"/>
      <c r="VVM143" s="30"/>
      <c r="VVN143" s="30"/>
      <c r="VVO143" s="30"/>
      <c r="VVP143" s="30"/>
      <c r="VVQ143" s="30"/>
      <c r="VVR143" s="30"/>
      <c r="VVS143" s="30"/>
      <c r="VVT143" s="30"/>
      <c r="VVU143" s="30"/>
      <c r="VVV143" s="30"/>
      <c r="VVW143" s="30"/>
      <c r="VVX143" s="30"/>
      <c r="VVY143" s="30"/>
      <c r="VVZ143" s="30"/>
      <c r="VWA143" s="30"/>
      <c r="VWB143" s="30"/>
      <c r="VWC143" s="30"/>
      <c r="VWD143" s="30"/>
      <c r="VWE143" s="30"/>
      <c r="VWF143" s="30"/>
      <c r="VWG143" s="30"/>
      <c r="VWH143" s="30"/>
      <c r="VWI143" s="30"/>
      <c r="VWJ143" s="30"/>
      <c r="VWK143" s="30"/>
      <c r="VWL143" s="30"/>
      <c r="VWM143" s="30"/>
      <c r="VWN143" s="30"/>
      <c r="VWO143" s="30"/>
      <c r="VWP143" s="30"/>
      <c r="VWQ143" s="30"/>
      <c r="VWR143" s="30"/>
      <c r="VWS143" s="30"/>
      <c r="VWT143" s="30"/>
      <c r="VWU143" s="30"/>
      <c r="VWV143" s="30"/>
      <c r="VWW143" s="30"/>
      <c r="VWX143" s="30"/>
      <c r="VWY143" s="30"/>
      <c r="VWZ143" s="30"/>
      <c r="VXA143" s="30"/>
      <c r="VXB143" s="30"/>
      <c r="VXC143" s="30"/>
      <c r="VXD143" s="30"/>
      <c r="VXE143" s="30"/>
      <c r="VXF143" s="30"/>
      <c r="VXG143" s="30"/>
      <c r="VXH143" s="30"/>
      <c r="VXI143" s="30"/>
      <c r="VXJ143" s="30"/>
      <c r="VXK143" s="30"/>
      <c r="VXL143" s="30"/>
      <c r="VXM143" s="30"/>
      <c r="VXN143" s="30"/>
      <c r="VXO143" s="30"/>
      <c r="VXP143" s="30"/>
      <c r="VXQ143" s="30"/>
      <c r="VXR143" s="30"/>
      <c r="VXS143" s="30"/>
      <c r="VXT143" s="30"/>
      <c r="VXU143" s="30"/>
      <c r="VXV143" s="30"/>
      <c r="VXW143" s="30"/>
      <c r="VXX143" s="30"/>
      <c r="VXY143" s="30"/>
      <c r="VXZ143" s="30"/>
      <c r="VYA143" s="30"/>
      <c r="VYB143" s="30"/>
      <c r="VYC143" s="30"/>
      <c r="VYD143" s="30"/>
      <c r="VYE143" s="30"/>
      <c r="VYF143" s="30"/>
      <c r="VYG143" s="30"/>
      <c r="VYH143" s="30"/>
      <c r="VYI143" s="30"/>
      <c r="VYJ143" s="30"/>
      <c r="VYK143" s="30"/>
      <c r="VYL143" s="30"/>
      <c r="VYM143" s="30"/>
      <c r="VYN143" s="30"/>
      <c r="VYO143" s="30"/>
      <c r="VYP143" s="30"/>
      <c r="VYQ143" s="30"/>
      <c r="VYR143" s="30"/>
      <c r="VYS143" s="30"/>
      <c r="VYT143" s="30"/>
      <c r="VYU143" s="30"/>
      <c r="VYV143" s="30"/>
      <c r="VYW143" s="30"/>
      <c r="VYX143" s="30"/>
      <c r="VYY143" s="30"/>
      <c r="VYZ143" s="30"/>
      <c r="VZA143" s="30"/>
      <c r="VZB143" s="30"/>
      <c r="VZC143" s="30"/>
      <c r="VZD143" s="30"/>
      <c r="VZE143" s="30"/>
      <c r="VZF143" s="30"/>
      <c r="VZG143" s="30"/>
      <c r="VZH143" s="30"/>
      <c r="VZI143" s="30"/>
      <c r="VZJ143" s="30"/>
      <c r="VZK143" s="30"/>
      <c r="VZL143" s="30"/>
      <c r="VZM143" s="30"/>
      <c r="VZN143" s="30"/>
      <c r="VZO143" s="30"/>
      <c r="VZP143" s="30"/>
      <c r="VZQ143" s="30"/>
      <c r="VZR143" s="30"/>
      <c r="VZS143" s="30"/>
      <c r="VZT143" s="30"/>
      <c r="VZU143" s="30"/>
      <c r="VZV143" s="30"/>
      <c r="VZW143" s="30"/>
      <c r="VZX143" s="30"/>
      <c r="VZY143" s="30"/>
      <c r="VZZ143" s="30"/>
      <c r="WAA143" s="30"/>
      <c r="WAB143" s="30"/>
      <c r="WAC143" s="30"/>
      <c r="WAD143" s="30"/>
      <c r="WAE143" s="30"/>
      <c r="WAF143" s="30"/>
      <c r="WAG143" s="30"/>
      <c r="WAH143" s="30"/>
      <c r="WAI143" s="30"/>
      <c r="WAJ143" s="30"/>
      <c r="WAK143" s="30"/>
      <c r="WAL143" s="30"/>
      <c r="WAM143" s="30"/>
      <c r="WAN143" s="30"/>
      <c r="WAO143" s="30"/>
      <c r="WAP143" s="30"/>
      <c r="WAQ143" s="30"/>
      <c r="WAR143" s="30"/>
      <c r="WAS143" s="30"/>
      <c r="WAT143" s="30"/>
      <c r="WAU143" s="30"/>
      <c r="WAV143" s="30"/>
      <c r="WAW143" s="30"/>
      <c r="WAX143" s="30"/>
      <c r="WAY143" s="30"/>
      <c r="WAZ143" s="30"/>
      <c r="WBA143" s="30"/>
      <c r="WBB143" s="30"/>
      <c r="WBC143" s="30"/>
      <c r="WBD143" s="30"/>
      <c r="WBE143" s="30"/>
      <c r="WBF143" s="30"/>
      <c r="WBG143" s="30"/>
      <c r="WBH143" s="30"/>
      <c r="WBI143" s="30"/>
      <c r="WBJ143" s="30"/>
      <c r="WBK143" s="30"/>
      <c r="WBL143" s="30"/>
      <c r="WBM143" s="30"/>
      <c r="WBN143" s="30"/>
      <c r="WBO143" s="30"/>
      <c r="WBP143" s="30"/>
      <c r="WBQ143" s="30"/>
      <c r="WBR143" s="30"/>
      <c r="WBS143" s="30"/>
      <c r="WBT143" s="30"/>
      <c r="WBU143" s="30"/>
      <c r="WBV143" s="30"/>
      <c r="WBW143" s="30"/>
      <c r="WBX143" s="30"/>
      <c r="WBY143" s="30"/>
      <c r="WBZ143" s="30"/>
      <c r="WCA143" s="30"/>
      <c r="WCB143" s="30"/>
      <c r="WCC143" s="30"/>
      <c r="WCD143" s="30"/>
      <c r="WCE143" s="30"/>
      <c r="WCF143" s="30"/>
      <c r="WCG143" s="30"/>
      <c r="WCH143" s="30"/>
      <c r="WCI143" s="30"/>
      <c r="WCJ143" s="30"/>
      <c r="WCK143" s="30"/>
      <c r="WCL143" s="30"/>
      <c r="WCM143" s="30"/>
      <c r="WCN143" s="30"/>
      <c r="WCO143" s="30"/>
      <c r="WCP143" s="30"/>
      <c r="WCQ143" s="30"/>
      <c r="WCR143" s="30"/>
      <c r="WCS143" s="30"/>
      <c r="WCT143" s="30"/>
      <c r="WCU143" s="30"/>
      <c r="WCV143" s="30"/>
      <c r="WCW143" s="30"/>
      <c r="WCX143" s="30"/>
      <c r="WCY143" s="30"/>
      <c r="WCZ143" s="30"/>
      <c r="WDA143" s="30"/>
      <c r="WDB143" s="30"/>
      <c r="WDC143" s="30"/>
      <c r="WDD143" s="30"/>
      <c r="WDE143" s="30"/>
      <c r="WDF143" s="30"/>
      <c r="WDG143" s="30"/>
      <c r="WDH143" s="30"/>
      <c r="WDI143" s="30"/>
      <c r="WDJ143" s="30"/>
      <c r="WDK143" s="30"/>
      <c r="WDL143" s="30"/>
      <c r="WDM143" s="30"/>
      <c r="WDN143" s="30"/>
      <c r="WDO143" s="30"/>
      <c r="WDP143" s="30"/>
      <c r="WDQ143" s="30"/>
      <c r="WDR143" s="30"/>
      <c r="WDS143" s="30"/>
      <c r="WDT143" s="30"/>
      <c r="WDU143" s="30"/>
      <c r="WDV143" s="30"/>
      <c r="WDW143" s="30"/>
      <c r="WDX143" s="30"/>
      <c r="WDY143" s="30"/>
      <c r="WDZ143" s="30"/>
      <c r="WEA143" s="30"/>
      <c r="WEB143" s="30"/>
      <c r="WEC143" s="30"/>
      <c r="WED143" s="30"/>
      <c r="WEE143" s="30"/>
      <c r="WEF143" s="30"/>
      <c r="WEG143" s="30"/>
      <c r="WEH143" s="30"/>
      <c r="WEI143" s="30"/>
      <c r="WEJ143" s="30"/>
      <c r="WEK143" s="30"/>
      <c r="WEL143" s="30"/>
      <c r="WEM143" s="30"/>
      <c r="WEN143" s="30"/>
      <c r="WEO143" s="30"/>
      <c r="WEP143" s="30"/>
      <c r="WEQ143" s="30"/>
      <c r="WER143" s="30"/>
      <c r="WES143" s="30"/>
      <c r="WET143" s="30"/>
      <c r="WEU143" s="30"/>
      <c r="WEV143" s="30"/>
      <c r="WEW143" s="30"/>
      <c r="WEX143" s="30"/>
      <c r="WEY143" s="30"/>
      <c r="WEZ143" s="30"/>
      <c r="WFA143" s="30"/>
      <c r="WFB143" s="30"/>
      <c r="WFC143" s="30"/>
      <c r="WFD143" s="30"/>
      <c r="WFE143" s="30"/>
      <c r="WFF143" s="30"/>
      <c r="WFG143" s="30"/>
      <c r="WFH143" s="30"/>
      <c r="WFI143" s="30"/>
      <c r="WFJ143" s="30"/>
      <c r="WFK143" s="30"/>
      <c r="WFL143" s="30"/>
      <c r="WFM143" s="30"/>
      <c r="WFN143" s="30"/>
      <c r="WFO143" s="30"/>
      <c r="WFP143" s="30"/>
      <c r="WFQ143" s="30"/>
      <c r="WFR143" s="30"/>
      <c r="WFS143" s="30"/>
      <c r="WFT143" s="30"/>
      <c r="WFU143" s="30"/>
      <c r="WFV143" s="30"/>
      <c r="WFW143" s="30"/>
      <c r="WFX143" s="30"/>
      <c r="WFY143" s="30"/>
      <c r="WFZ143" s="30"/>
      <c r="WGA143" s="30"/>
      <c r="WGB143" s="30"/>
      <c r="WGC143" s="30"/>
      <c r="WGD143" s="30"/>
      <c r="WGE143" s="30"/>
      <c r="WGF143" s="30"/>
      <c r="WGG143" s="30"/>
      <c r="WGH143" s="30"/>
      <c r="WGI143" s="30"/>
      <c r="WGJ143" s="30"/>
      <c r="WGK143" s="30"/>
      <c r="WGL143" s="30"/>
      <c r="WGM143" s="30"/>
      <c r="WGN143" s="30"/>
      <c r="WGO143" s="30"/>
      <c r="WGP143" s="30"/>
      <c r="WGQ143" s="30"/>
      <c r="WGR143" s="30"/>
      <c r="WGS143" s="30"/>
      <c r="WGT143" s="30"/>
      <c r="WGU143" s="30"/>
      <c r="WGV143" s="30"/>
      <c r="WGW143" s="30"/>
      <c r="WGX143" s="30"/>
      <c r="WGY143" s="30"/>
      <c r="WGZ143" s="30"/>
      <c r="WHA143" s="30"/>
      <c r="WHB143" s="30"/>
      <c r="WHC143" s="30"/>
      <c r="WHD143" s="30"/>
      <c r="WHE143" s="30"/>
      <c r="WHF143" s="30"/>
      <c r="WHG143" s="30"/>
      <c r="WHH143" s="30"/>
      <c r="WHI143" s="30"/>
      <c r="WHJ143" s="30"/>
      <c r="WHK143" s="30"/>
      <c r="WHL143" s="30"/>
      <c r="WHM143" s="30"/>
      <c r="WHN143" s="30"/>
      <c r="WHO143" s="30"/>
      <c r="WHP143" s="30"/>
      <c r="WHQ143" s="30"/>
      <c r="WHR143" s="30"/>
      <c r="WHS143" s="30"/>
      <c r="WHT143" s="30"/>
      <c r="WHU143" s="30"/>
      <c r="WHV143" s="30"/>
      <c r="WHW143" s="30"/>
      <c r="WHX143" s="30"/>
      <c r="WHY143" s="30"/>
      <c r="WHZ143" s="30"/>
      <c r="WIA143" s="30"/>
      <c r="WIB143" s="30"/>
      <c r="WIC143" s="30"/>
      <c r="WID143" s="30"/>
      <c r="WIE143" s="30"/>
      <c r="WIF143" s="30"/>
      <c r="WIG143" s="30"/>
      <c r="WIH143" s="30"/>
      <c r="WII143" s="30"/>
      <c r="WIJ143" s="30"/>
      <c r="WIK143" s="30"/>
      <c r="WIL143" s="30"/>
      <c r="WIM143" s="30"/>
      <c r="WIN143" s="30"/>
      <c r="WIO143" s="30"/>
      <c r="WIP143" s="30"/>
      <c r="WIQ143" s="30"/>
      <c r="WIR143" s="30"/>
      <c r="WIS143" s="30"/>
      <c r="WIT143" s="30"/>
      <c r="WIU143" s="30"/>
      <c r="WIV143" s="30"/>
      <c r="WIW143" s="30"/>
      <c r="WIX143" s="30"/>
      <c r="WIY143" s="30"/>
      <c r="WIZ143" s="30"/>
      <c r="WJA143" s="30"/>
      <c r="WJB143" s="30"/>
      <c r="WJC143" s="30"/>
      <c r="WJD143" s="30"/>
      <c r="WJE143" s="30"/>
      <c r="WJF143" s="30"/>
      <c r="WJG143" s="30"/>
      <c r="WJH143" s="30"/>
      <c r="WJI143" s="30"/>
      <c r="WJJ143" s="30"/>
      <c r="WJK143" s="30"/>
      <c r="WJL143" s="30"/>
      <c r="WJM143" s="30"/>
      <c r="WJN143" s="30"/>
      <c r="WJO143" s="30"/>
      <c r="WJP143" s="30"/>
      <c r="WJQ143" s="30"/>
      <c r="WJR143" s="30"/>
      <c r="WJS143" s="30"/>
      <c r="WJT143" s="30"/>
      <c r="WJU143" s="30"/>
      <c r="WJV143" s="30"/>
      <c r="WJW143" s="30"/>
      <c r="WJX143" s="30"/>
      <c r="WJY143" s="30"/>
      <c r="WJZ143" s="30"/>
      <c r="WKA143" s="30"/>
      <c r="WKB143" s="30"/>
      <c r="WKC143" s="30"/>
      <c r="WKD143" s="30"/>
      <c r="WKE143" s="30"/>
      <c r="WKF143" s="30"/>
      <c r="WKG143" s="30"/>
      <c r="WKH143" s="30"/>
      <c r="WKI143" s="30"/>
      <c r="WKJ143" s="30"/>
      <c r="WKK143" s="30"/>
      <c r="WKL143" s="30"/>
      <c r="WKM143" s="30"/>
      <c r="WKN143" s="30"/>
      <c r="WKO143" s="30"/>
      <c r="WKP143" s="30"/>
      <c r="WKQ143" s="30"/>
      <c r="WKR143" s="30"/>
      <c r="WKS143" s="30"/>
      <c r="WKT143" s="30"/>
      <c r="WKU143" s="30"/>
      <c r="WKV143" s="30"/>
      <c r="WKW143" s="30"/>
      <c r="WKX143" s="30"/>
      <c r="WKY143" s="30"/>
      <c r="WKZ143" s="30"/>
      <c r="WLA143" s="30"/>
      <c r="WLB143" s="30"/>
      <c r="WLC143" s="30"/>
      <c r="WLD143" s="30"/>
      <c r="WLE143" s="30"/>
      <c r="WLF143" s="30"/>
      <c r="WLG143" s="30"/>
      <c r="WLH143" s="30"/>
      <c r="WLI143" s="30"/>
      <c r="WLJ143" s="30"/>
      <c r="WLK143" s="30"/>
      <c r="WLL143" s="30"/>
      <c r="WLM143" s="30"/>
      <c r="WLN143" s="30"/>
      <c r="WLO143" s="30"/>
      <c r="WLP143" s="30"/>
      <c r="WLQ143" s="30"/>
      <c r="WLR143" s="30"/>
      <c r="WLS143" s="30"/>
      <c r="WLT143" s="30"/>
      <c r="WLU143" s="30"/>
      <c r="WLV143" s="30"/>
      <c r="WLW143" s="30"/>
      <c r="WLX143" s="30"/>
      <c r="WLY143" s="30"/>
      <c r="WLZ143" s="30"/>
      <c r="WMA143" s="30"/>
      <c r="WMB143" s="30"/>
      <c r="WMC143" s="30"/>
      <c r="WMD143" s="30"/>
      <c r="WME143" s="30"/>
      <c r="WMF143" s="30"/>
      <c r="WMG143" s="30"/>
      <c r="WMH143" s="30"/>
      <c r="WMI143" s="30"/>
      <c r="WMJ143" s="30"/>
      <c r="WMK143" s="30"/>
      <c r="WML143" s="30"/>
      <c r="WMM143" s="30"/>
      <c r="WMN143" s="30"/>
      <c r="WMO143" s="30"/>
      <c r="WMP143" s="30"/>
      <c r="WMQ143" s="30"/>
      <c r="WMR143" s="30"/>
      <c r="WMS143" s="30"/>
      <c r="WMT143" s="30"/>
      <c r="WMU143" s="30"/>
      <c r="WMV143" s="30"/>
      <c r="WMW143" s="30"/>
      <c r="WMX143" s="30"/>
      <c r="WMY143" s="30"/>
      <c r="WMZ143" s="30"/>
      <c r="WNA143" s="30"/>
      <c r="WNB143" s="30"/>
      <c r="WNC143" s="30"/>
      <c r="WND143" s="30"/>
      <c r="WNE143" s="30"/>
      <c r="WNF143" s="30"/>
      <c r="WNG143" s="30"/>
      <c r="WNH143" s="30"/>
      <c r="WNI143" s="30"/>
      <c r="WNJ143" s="30"/>
      <c r="WNK143" s="30"/>
      <c r="WNL143" s="30"/>
      <c r="WNM143" s="30"/>
      <c r="WNN143" s="30"/>
      <c r="WNO143" s="30"/>
      <c r="WNP143" s="30"/>
      <c r="WNQ143" s="30"/>
      <c r="WNR143" s="30"/>
      <c r="WNS143" s="30"/>
      <c r="WNT143" s="30"/>
      <c r="WNU143" s="30"/>
      <c r="WNV143" s="30"/>
      <c r="WNW143" s="30"/>
      <c r="WNX143" s="30"/>
      <c r="WNY143" s="30"/>
      <c r="WNZ143" s="30"/>
      <c r="WOA143" s="30"/>
      <c r="WOB143" s="30"/>
      <c r="WOC143" s="30"/>
      <c r="WOD143" s="30"/>
      <c r="WOE143" s="30"/>
      <c r="WOF143" s="30"/>
      <c r="WOG143" s="30"/>
      <c r="WOH143" s="30"/>
      <c r="WOI143" s="30"/>
      <c r="WOJ143" s="30"/>
      <c r="WOK143" s="30"/>
      <c r="WOL143" s="30"/>
      <c r="WOM143" s="30"/>
      <c r="WON143" s="30"/>
      <c r="WOO143" s="30"/>
      <c r="WOP143" s="30"/>
      <c r="WOQ143" s="30"/>
      <c r="WOR143" s="30"/>
      <c r="WOS143" s="30"/>
      <c r="WOT143" s="30"/>
      <c r="WOU143" s="30"/>
      <c r="WOV143" s="30"/>
      <c r="WOW143" s="30"/>
      <c r="WOX143" s="30"/>
      <c r="WOY143" s="30"/>
      <c r="WOZ143" s="30"/>
      <c r="WPA143" s="30"/>
      <c r="WPB143" s="30"/>
      <c r="WPC143" s="30"/>
      <c r="WPD143" s="30"/>
      <c r="WPE143" s="30"/>
      <c r="WPF143" s="30"/>
      <c r="WPG143" s="30"/>
      <c r="WPH143" s="30"/>
      <c r="WPI143" s="30"/>
      <c r="WPJ143" s="30"/>
      <c r="WPK143" s="30"/>
      <c r="WPL143" s="30"/>
      <c r="WPM143" s="30"/>
      <c r="WPN143" s="30"/>
      <c r="WPO143" s="30"/>
      <c r="WPP143" s="30"/>
      <c r="WPQ143" s="30"/>
      <c r="WPR143" s="30"/>
      <c r="WPS143" s="30"/>
      <c r="WPT143" s="30"/>
      <c r="WPU143" s="30"/>
      <c r="WPV143" s="30"/>
      <c r="WPW143" s="30"/>
      <c r="WPX143" s="30"/>
      <c r="WPY143" s="30"/>
      <c r="WPZ143" s="30"/>
      <c r="WQA143" s="30"/>
      <c r="WQB143" s="30"/>
      <c r="WQC143" s="30"/>
      <c r="WQD143" s="30"/>
      <c r="WQE143" s="30"/>
      <c r="WQF143" s="30"/>
      <c r="WQG143" s="30"/>
      <c r="WQH143" s="30"/>
      <c r="WQI143" s="30"/>
      <c r="WQJ143" s="30"/>
      <c r="WQK143" s="30"/>
      <c r="WQL143" s="30"/>
      <c r="WQM143" s="30"/>
      <c r="WQN143" s="30"/>
      <c r="WQO143" s="30"/>
      <c r="WQP143" s="30"/>
      <c r="WQQ143" s="30"/>
      <c r="WQR143" s="30"/>
      <c r="WQS143" s="30"/>
      <c r="WQT143" s="30"/>
      <c r="WQU143" s="30"/>
      <c r="WQV143" s="30"/>
      <c r="WQW143" s="30"/>
      <c r="WQX143" s="30"/>
      <c r="WQY143" s="30"/>
      <c r="WQZ143" s="30"/>
      <c r="WRA143" s="30"/>
      <c r="WRB143" s="30"/>
      <c r="WRC143" s="30"/>
      <c r="WRD143" s="30"/>
      <c r="WRE143" s="30"/>
      <c r="WRF143" s="30"/>
      <c r="WRG143" s="30"/>
      <c r="WRH143" s="30"/>
      <c r="WRI143" s="30"/>
      <c r="WRJ143" s="30"/>
      <c r="WRK143" s="30"/>
      <c r="WRL143" s="30"/>
      <c r="WRM143" s="30"/>
      <c r="WRN143" s="30"/>
      <c r="WRO143" s="30"/>
      <c r="WRP143" s="30"/>
      <c r="WRQ143" s="30"/>
      <c r="WRR143" s="30"/>
      <c r="WRS143" s="30"/>
      <c r="WRT143" s="30"/>
      <c r="WRU143" s="30"/>
      <c r="WRV143" s="30"/>
      <c r="WRW143" s="30"/>
      <c r="WRX143" s="30"/>
      <c r="WRY143" s="30"/>
      <c r="WRZ143" s="30"/>
      <c r="WSA143" s="30"/>
      <c r="WSB143" s="30"/>
      <c r="WSC143" s="30"/>
      <c r="WSD143" s="30"/>
      <c r="WSE143" s="30"/>
      <c r="WSF143" s="30"/>
      <c r="WSG143" s="30"/>
      <c r="WSH143" s="30"/>
      <c r="WSI143" s="30"/>
      <c r="WSJ143" s="30"/>
      <c r="WSK143" s="30"/>
      <c r="WSL143" s="30"/>
      <c r="WSM143" s="30"/>
      <c r="WSN143" s="30"/>
      <c r="WSO143" s="30"/>
      <c r="WSP143" s="30"/>
      <c r="WSQ143" s="30"/>
      <c r="WSR143" s="30"/>
      <c r="WSS143" s="30"/>
      <c r="WST143" s="30"/>
      <c r="WSU143" s="30"/>
      <c r="WSV143" s="30"/>
      <c r="WSW143" s="30"/>
      <c r="WSX143" s="30"/>
      <c r="WSY143" s="30"/>
      <c r="WSZ143" s="30"/>
      <c r="WTA143" s="30"/>
      <c r="WTB143" s="30"/>
      <c r="WTC143" s="30"/>
      <c r="WTD143" s="30"/>
      <c r="WTE143" s="30"/>
      <c r="WTF143" s="30"/>
      <c r="WTG143" s="30"/>
      <c r="WTH143" s="30"/>
      <c r="WTI143" s="30"/>
      <c r="WTJ143" s="30"/>
      <c r="WTK143" s="30"/>
      <c r="WTL143" s="30"/>
      <c r="WTM143" s="30"/>
      <c r="WTN143" s="30"/>
      <c r="WTO143" s="30"/>
      <c r="WTP143" s="30"/>
      <c r="WTQ143" s="30"/>
      <c r="WTR143" s="30"/>
      <c r="WTS143" s="30"/>
      <c r="WTT143" s="30"/>
      <c r="WTU143" s="30"/>
      <c r="WTV143" s="30"/>
      <c r="WTW143" s="30"/>
      <c r="WTX143" s="30"/>
      <c r="WTY143" s="30"/>
      <c r="WTZ143" s="30"/>
      <c r="WUA143" s="30"/>
      <c r="WUB143" s="30"/>
      <c r="WUC143" s="30"/>
      <c r="WUD143" s="30"/>
      <c r="WUE143" s="30"/>
      <c r="WUF143" s="30"/>
      <c r="WUG143" s="30"/>
      <c r="WUH143" s="30"/>
      <c r="WUI143" s="30"/>
      <c r="WUJ143" s="30"/>
      <c r="WUK143" s="30"/>
      <c r="WUL143" s="30"/>
      <c r="WUM143" s="30"/>
      <c r="WUN143" s="30"/>
      <c r="WUO143" s="30"/>
      <c r="WUP143" s="30"/>
      <c r="WUQ143" s="30"/>
      <c r="WUR143" s="30"/>
      <c r="WUS143" s="30"/>
      <c r="WUT143" s="30"/>
      <c r="WUU143" s="30"/>
      <c r="WUV143" s="30"/>
      <c r="WUW143" s="30"/>
      <c r="WUX143" s="30"/>
      <c r="WUY143" s="30"/>
      <c r="WUZ143" s="30"/>
      <c r="WVA143" s="30"/>
      <c r="WVB143" s="30"/>
      <c r="WVC143" s="30"/>
      <c r="WVD143" s="30"/>
      <c r="WVE143" s="30"/>
      <c r="WVF143" s="30"/>
      <c r="WVG143" s="30"/>
      <c r="WVH143" s="30"/>
      <c r="WVI143" s="30"/>
      <c r="WVJ143" s="30"/>
      <c r="WVK143" s="30"/>
      <c r="WVL143" s="30"/>
      <c r="WVM143" s="30"/>
      <c r="WVN143" s="30"/>
      <c r="WVO143" s="30"/>
      <c r="WVP143" s="30"/>
      <c r="WVQ143" s="30"/>
      <c r="WVR143" s="30"/>
      <c r="WVS143" s="30"/>
      <c r="WVT143" s="30"/>
      <c r="WVU143" s="30"/>
      <c r="WVV143" s="30"/>
      <c r="WVW143" s="30"/>
      <c r="WVX143" s="30"/>
      <c r="WVY143" s="30"/>
      <c r="WVZ143" s="30"/>
      <c r="WWA143" s="30"/>
      <c r="WWB143" s="30"/>
      <c r="WWC143" s="30"/>
      <c r="WWD143" s="30"/>
      <c r="WWE143" s="30"/>
      <c r="WWF143" s="30"/>
      <c r="WWG143" s="30"/>
      <c r="WWH143" s="30"/>
      <c r="WWI143" s="30"/>
      <c r="WWJ143" s="30"/>
      <c r="WWK143" s="30"/>
      <c r="WWL143" s="30"/>
      <c r="WWM143" s="30"/>
      <c r="WWN143" s="30"/>
      <c r="WWO143" s="30"/>
      <c r="WWP143" s="30"/>
      <c r="WWQ143" s="30"/>
      <c r="WWR143" s="30"/>
      <c r="WWS143" s="30"/>
      <c r="WWT143" s="30"/>
      <c r="WWU143" s="30"/>
      <c r="WWV143" s="30"/>
      <c r="WWW143" s="30"/>
      <c r="WWX143" s="30"/>
      <c r="WWY143" s="30"/>
      <c r="WWZ143" s="30"/>
      <c r="WXA143" s="30"/>
      <c r="WXB143" s="30"/>
      <c r="WXC143" s="30"/>
      <c r="WXD143" s="30"/>
      <c r="WXE143" s="30"/>
      <c r="WXF143" s="30"/>
      <c r="WXG143" s="30"/>
      <c r="WXH143" s="30"/>
      <c r="WXI143" s="30"/>
      <c r="WXJ143" s="30"/>
      <c r="WXK143" s="30"/>
      <c r="WXL143" s="30"/>
      <c r="WXM143" s="30"/>
      <c r="WXN143" s="30"/>
      <c r="WXO143" s="30"/>
      <c r="WXP143" s="30"/>
      <c r="WXQ143" s="30"/>
      <c r="WXR143" s="30"/>
      <c r="WXS143" s="30"/>
      <c r="WXT143" s="30"/>
      <c r="WXU143" s="30"/>
      <c r="WXV143" s="30"/>
      <c r="WXW143" s="30"/>
      <c r="WXX143" s="30"/>
      <c r="WXY143" s="30"/>
      <c r="WXZ143" s="30"/>
      <c r="WYA143" s="30"/>
      <c r="WYB143" s="30"/>
      <c r="WYC143" s="30"/>
      <c r="WYD143" s="30"/>
      <c r="WYE143" s="30"/>
      <c r="WYF143" s="30"/>
      <c r="WYG143" s="30"/>
      <c r="WYH143" s="30"/>
      <c r="WYI143" s="30"/>
      <c r="WYJ143" s="30"/>
      <c r="WYK143" s="30"/>
      <c r="WYL143" s="30"/>
      <c r="WYM143" s="30"/>
      <c r="WYN143" s="30"/>
      <c r="WYO143" s="30"/>
      <c r="WYP143" s="30"/>
      <c r="WYQ143" s="30"/>
      <c r="WYR143" s="30"/>
      <c r="WYS143" s="30"/>
      <c r="WYT143" s="30"/>
      <c r="WYU143" s="30"/>
      <c r="WYV143" s="30"/>
      <c r="WYW143" s="30"/>
      <c r="WYX143" s="30"/>
      <c r="WYY143" s="30"/>
      <c r="WYZ143" s="30"/>
      <c r="WZA143" s="30"/>
      <c r="WZB143" s="30"/>
      <c r="WZC143" s="30"/>
      <c r="WZD143" s="30"/>
      <c r="WZE143" s="30"/>
      <c r="WZF143" s="30"/>
      <c r="WZG143" s="30"/>
      <c r="WZH143" s="30"/>
      <c r="WZI143" s="30"/>
      <c r="WZJ143" s="30"/>
      <c r="WZK143" s="30"/>
      <c r="WZL143" s="30"/>
      <c r="WZM143" s="30"/>
      <c r="WZN143" s="30"/>
      <c r="WZO143" s="30"/>
      <c r="WZP143" s="30"/>
      <c r="WZQ143" s="30"/>
      <c r="WZR143" s="30"/>
      <c r="WZS143" s="30"/>
      <c r="WZT143" s="30"/>
      <c r="WZU143" s="30"/>
      <c r="WZV143" s="30"/>
      <c r="WZW143" s="30"/>
      <c r="WZX143" s="30"/>
      <c r="WZY143" s="30"/>
      <c r="WZZ143" s="30"/>
      <c r="XAA143" s="30"/>
      <c r="XAB143" s="30"/>
      <c r="XAC143" s="30"/>
      <c r="XAD143" s="30"/>
      <c r="XAE143" s="30"/>
      <c r="XAF143" s="30"/>
      <c r="XAG143" s="30"/>
      <c r="XAH143" s="30"/>
      <c r="XAI143" s="30"/>
      <c r="XAJ143" s="30"/>
      <c r="XAK143" s="30"/>
      <c r="XAL143" s="30"/>
      <c r="XAM143" s="30"/>
      <c r="XAN143" s="30"/>
      <c r="XAO143" s="30"/>
      <c r="XAP143" s="30"/>
      <c r="XAQ143" s="30"/>
      <c r="XAR143" s="30"/>
      <c r="XAS143" s="30"/>
      <c r="XAT143" s="30"/>
      <c r="XAU143" s="30"/>
      <c r="XAV143" s="30"/>
      <c r="XAW143" s="30"/>
      <c r="XAX143" s="30"/>
      <c r="XAY143" s="30"/>
      <c r="XAZ143" s="30"/>
      <c r="XBA143" s="30"/>
      <c r="XBB143" s="30"/>
      <c r="XBC143" s="30"/>
      <c r="XBD143" s="30"/>
      <c r="XBE143" s="30"/>
      <c r="XBF143" s="30"/>
      <c r="XBG143" s="30"/>
      <c r="XBH143" s="30"/>
      <c r="XBI143" s="30"/>
      <c r="XBJ143" s="30"/>
      <c r="XBK143" s="30"/>
      <c r="XBL143" s="30"/>
      <c r="XBM143" s="30"/>
      <c r="XBN143" s="30"/>
      <c r="XBO143" s="30"/>
      <c r="XBP143" s="30"/>
      <c r="XBQ143" s="30"/>
      <c r="XBR143" s="30"/>
      <c r="XBS143" s="30"/>
      <c r="XBT143" s="30"/>
      <c r="XBU143" s="30"/>
      <c r="XBV143" s="30"/>
      <c r="XBW143" s="30"/>
      <c r="XBX143" s="30"/>
      <c r="XBY143" s="30"/>
      <c r="XBZ143" s="30"/>
      <c r="XCA143" s="30"/>
      <c r="XCB143" s="30"/>
      <c r="XCC143" s="30"/>
      <c r="XCD143" s="30"/>
      <c r="XCE143" s="30"/>
      <c r="XCF143" s="30"/>
      <c r="XCG143" s="30"/>
      <c r="XCH143" s="30"/>
      <c r="XCI143" s="30"/>
      <c r="XCJ143" s="30"/>
      <c r="XCK143" s="30"/>
      <c r="XCL143" s="30"/>
      <c r="XCM143" s="30"/>
      <c r="XCN143" s="30"/>
      <c r="XCO143" s="30"/>
      <c r="XCP143" s="30"/>
      <c r="XCQ143" s="30"/>
      <c r="XCR143" s="30"/>
      <c r="XCS143" s="30"/>
      <c r="XCT143" s="30"/>
      <c r="XCU143" s="30"/>
      <c r="XCV143" s="30"/>
      <c r="XCW143" s="30"/>
      <c r="XCX143" s="30"/>
      <c r="XCY143" s="30"/>
      <c r="XCZ143" s="30"/>
      <c r="XDA143" s="30"/>
      <c r="XDB143" s="30"/>
      <c r="XDC143" s="30"/>
      <c r="XDD143" s="30"/>
      <c r="XDE143" s="30"/>
      <c r="XDF143" s="30"/>
      <c r="XDG143" s="30"/>
      <c r="XDH143" s="30"/>
      <c r="XDI143" s="30"/>
      <c r="XDJ143" s="30"/>
      <c r="XDK143" s="30"/>
      <c r="XDL143" s="30"/>
      <c r="XDM143" s="30"/>
      <c r="XDN143" s="30"/>
      <c r="XDO143" s="30"/>
      <c r="XDP143" s="30"/>
      <c r="XDQ143" s="30"/>
      <c r="XDR143" s="30"/>
      <c r="XDS143" s="30"/>
      <c r="XDT143" s="30"/>
      <c r="XDU143" s="30"/>
      <c r="XDV143" s="30"/>
      <c r="XDW143" s="30"/>
      <c r="XDX143" s="30"/>
      <c r="XDY143" s="30"/>
      <c r="XDZ143" s="30"/>
      <c r="XEA143" s="30"/>
      <c r="XEB143" s="30"/>
      <c r="XEC143" s="30"/>
      <c r="XED143" s="30"/>
      <c r="XEE143" s="30"/>
      <c r="XEF143" s="30"/>
      <c r="XEG143" s="30"/>
      <c r="XEH143" s="30"/>
      <c r="XEI143" s="30"/>
      <c r="XEJ143" s="30"/>
      <c r="XEK143" s="30"/>
      <c r="XEL143" s="30"/>
      <c r="XEM143" s="30"/>
      <c r="XEN143" s="30"/>
      <c r="XEO143" s="30"/>
      <c r="XEP143" s="30"/>
      <c r="XEQ143" s="30"/>
      <c r="XER143" s="30"/>
      <c r="XES143" s="30"/>
      <c r="XET143" s="30"/>
      <c r="XEU143" s="30"/>
      <c r="XEV143" s="30"/>
      <c r="XEW143" s="30"/>
      <c r="XEX143" s="30"/>
      <c r="XEY143" s="30"/>
      <c r="XEZ143" s="30"/>
      <c r="XFA143" s="30"/>
      <c r="XFB143" s="30"/>
      <c r="XFC143" s="30"/>
      <c r="XFD143" s="30"/>
    </row>
    <row r="144" spans="2:16384" x14ac:dyDescent="0.25">
      <c r="B144" s="96" t="s">
        <v>31</v>
      </c>
      <c r="C144" s="449">
        <v>1335.5579640000001</v>
      </c>
      <c r="D144" s="591">
        <v>1.0014975014592478</v>
      </c>
    </row>
    <row r="145" spans="1:4" x14ac:dyDescent="0.25">
      <c r="B145" s="18" t="s">
        <v>724</v>
      </c>
    </row>
    <row r="147" spans="1:4" x14ac:dyDescent="0.25">
      <c r="A147" s="146" t="s">
        <v>235</v>
      </c>
      <c r="B147" s="85" t="s">
        <v>617</v>
      </c>
    </row>
    <row r="148" spans="1:4" x14ac:dyDescent="0.25">
      <c r="B148" s="738" t="s">
        <v>500</v>
      </c>
      <c r="C148" s="743" t="s">
        <v>553</v>
      </c>
      <c r="D148" s="743" t="s">
        <v>590</v>
      </c>
    </row>
    <row r="149" spans="1:4" x14ac:dyDescent="0.25">
      <c r="B149" s="742"/>
      <c r="C149" s="744"/>
      <c r="D149" s="744"/>
    </row>
    <row r="150" spans="1:4" x14ac:dyDescent="0.25">
      <c r="B150" s="62" t="s">
        <v>162</v>
      </c>
      <c r="C150" s="164">
        <v>797.66717700000004</v>
      </c>
      <c r="D150" s="448">
        <v>0.59680666386322834</v>
      </c>
    </row>
    <row r="151" spans="1:4" x14ac:dyDescent="0.25">
      <c r="B151" s="62" t="s">
        <v>163</v>
      </c>
      <c r="C151" s="164">
        <v>203.43806650000002</v>
      </c>
      <c r="D151" s="448">
        <v>0.15221034194647651</v>
      </c>
    </row>
    <row r="152" spans="1:4" x14ac:dyDescent="0.25">
      <c r="B152" s="62" t="s">
        <v>164</v>
      </c>
      <c r="C152" s="164">
        <v>134.51143000000002</v>
      </c>
      <c r="D152" s="448">
        <v>0.10064011671094771</v>
      </c>
    </row>
    <row r="153" spans="1:4" x14ac:dyDescent="0.25">
      <c r="B153" s="62" t="s">
        <v>165</v>
      </c>
      <c r="C153" s="164">
        <v>57.680118</v>
      </c>
      <c r="D153" s="448">
        <v>4.3155691731336397E-2</v>
      </c>
    </row>
    <row r="154" spans="1:4" x14ac:dyDescent="0.25">
      <c r="B154" s="62" t="s">
        <v>166</v>
      </c>
      <c r="C154" s="164">
        <v>110.1899725</v>
      </c>
      <c r="D154" s="448">
        <v>8.24430436341069E-2</v>
      </c>
    </row>
    <row r="155" spans="1:4" x14ac:dyDescent="0.25">
      <c r="B155" s="62" t="s">
        <v>87</v>
      </c>
      <c r="C155" s="164">
        <v>28.071999999999999</v>
      </c>
      <c r="D155" s="448">
        <v>2.1003191745933587E-2</v>
      </c>
    </row>
    <row r="156" spans="1:4" x14ac:dyDescent="0.25">
      <c r="B156" s="62" t="s">
        <v>167</v>
      </c>
      <c r="C156" s="164">
        <v>5</v>
      </c>
      <c r="D156" s="448">
        <v>3.740950367970502E-3</v>
      </c>
    </row>
    <row r="157" spans="1:4" x14ac:dyDescent="0.25">
      <c r="B157" s="300" t="s">
        <v>31</v>
      </c>
      <c r="C157" s="450">
        <v>1336.5587640000001</v>
      </c>
      <c r="D157" s="344">
        <v>1</v>
      </c>
    </row>
    <row r="158" spans="1:4" x14ac:dyDescent="0.25">
      <c r="B158" s="18" t="s">
        <v>726</v>
      </c>
    </row>
    <row r="160" spans="1:4" x14ac:dyDescent="0.25">
      <c r="A160" s="146" t="s">
        <v>236</v>
      </c>
      <c r="B160" s="30" t="s">
        <v>593</v>
      </c>
      <c r="C160" s="25"/>
    </row>
    <row r="161" spans="1:4" x14ac:dyDescent="0.25">
      <c r="B161" s="34"/>
      <c r="C161" s="35" t="s">
        <v>591</v>
      </c>
      <c r="D161" s="35" t="s">
        <v>590</v>
      </c>
    </row>
    <row r="162" spans="1:4" x14ac:dyDescent="0.25">
      <c r="B162" s="34" t="s">
        <v>725</v>
      </c>
      <c r="C162" s="34">
        <v>1809</v>
      </c>
      <c r="D162" s="336">
        <v>0.58524749272080234</v>
      </c>
    </row>
    <row r="163" spans="1:4" x14ac:dyDescent="0.25">
      <c r="B163" s="34" t="s">
        <v>54</v>
      </c>
      <c r="C163" s="34">
        <v>321</v>
      </c>
      <c r="D163" s="336">
        <v>0.10384988676803623</v>
      </c>
    </row>
    <row r="164" spans="1:4" x14ac:dyDescent="0.25">
      <c r="B164" s="34" t="s">
        <v>55</v>
      </c>
      <c r="C164" s="34">
        <v>501</v>
      </c>
      <c r="D164" s="336">
        <v>0.16208346813329019</v>
      </c>
    </row>
    <row r="165" spans="1:4" x14ac:dyDescent="0.25">
      <c r="B165" s="34" t="s">
        <v>56</v>
      </c>
      <c r="C165" s="34">
        <v>205</v>
      </c>
      <c r="D165" s="336">
        <v>6.6321578777094797E-2</v>
      </c>
    </row>
    <row r="166" spans="1:4" x14ac:dyDescent="0.25">
      <c r="B166" s="34" t="s">
        <v>57</v>
      </c>
      <c r="C166" s="34">
        <v>199</v>
      </c>
      <c r="D166" s="336">
        <v>6.4380459398252987E-2</v>
      </c>
    </row>
    <row r="167" spans="1:4" x14ac:dyDescent="0.25">
      <c r="B167" s="603" t="s">
        <v>1050</v>
      </c>
      <c r="C167" s="34">
        <v>56</v>
      </c>
      <c r="D167" s="336">
        <v>1.8117114202523456E-2</v>
      </c>
    </row>
    <row r="168" spans="1:4" x14ac:dyDescent="0.25">
      <c r="B168" s="35" t="s">
        <v>31</v>
      </c>
      <c r="C168" s="35">
        <v>3091</v>
      </c>
      <c r="D168" s="345">
        <v>1</v>
      </c>
    </row>
    <row r="169" spans="1:4" x14ac:dyDescent="0.25">
      <c r="B169" s="18" t="s">
        <v>727</v>
      </c>
    </row>
    <row r="170" spans="1:4" x14ac:dyDescent="0.25">
      <c r="B170" s="187"/>
    </row>
    <row r="171" spans="1:4" x14ac:dyDescent="0.25">
      <c r="A171" s="146" t="s">
        <v>237</v>
      </c>
      <c r="B171" s="30" t="s">
        <v>594</v>
      </c>
    </row>
    <row r="172" spans="1:4" x14ac:dyDescent="0.25">
      <c r="B172" s="34"/>
      <c r="C172" s="35" t="s">
        <v>591</v>
      </c>
      <c r="D172" s="35" t="s">
        <v>590</v>
      </c>
    </row>
    <row r="173" spans="1:4" x14ac:dyDescent="0.25">
      <c r="B173" s="34" t="s">
        <v>725</v>
      </c>
      <c r="C173" s="34">
        <v>434</v>
      </c>
      <c r="D173" s="336">
        <v>0.57789613848202392</v>
      </c>
    </row>
    <row r="174" spans="1:4" x14ac:dyDescent="0.25">
      <c r="B174" s="34" t="s">
        <v>54</v>
      </c>
      <c r="C174" s="34">
        <v>86</v>
      </c>
      <c r="D174" s="336">
        <v>0.11451398135818908</v>
      </c>
    </row>
    <row r="175" spans="1:4" x14ac:dyDescent="0.25">
      <c r="B175" s="34" t="s">
        <v>55</v>
      </c>
      <c r="C175" s="34">
        <v>171</v>
      </c>
      <c r="D175" s="336">
        <v>0.22769640479360853</v>
      </c>
    </row>
    <row r="176" spans="1:4" x14ac:dyDescent="0.25">
      <c r="B176" s="34" t="s">
        <v>56</v>
      </c>
      <c r="C176" s="34">
        <v>19</v>
      </c>
      <c r="D176" s="336">
        <v>2.529960053262317E-2</v>
      </c>
    </row>
    <row r="177" spans="1:4" x14ac:dyDescent="0.25">
      <c r="B177" s="34" t="s">
        <v>57</v>
      </c>
      <c r="C177" s="34">
        <v>35</v>
      </c>
      <c r="D177" s="336">
        <v>4.6604527296937419E-2</v>
      </c>
    </row>
    <row r="178" spans="1:4" x14ac:dyDescent="0.25">
      <c r="B178" s="603" t="s">
        <v>1050</v>
      </c>
      <c r="C178" s="34">
        <v>6</v>
      </c>
      <c r="D178" s="336">
        <v>7.989347536617843E-3</v>
      </c>
    </row>
    <row r="179" spans="1:4" x14ac:dyDescent="0.25">
      <c r="B179" s="35" t="s">
        <v>31</v>
      </c>
      <c r="C179" s="35">
        <v>751</v>
      </c>
      <c r="D179" s="345">
        <v>1</v>
      </c>
    </row>
    <row r="180" spans="1:4" x14ac:dyDescent="0.25">
      <c r="A180" s="146"/>
      <c r="B180" s="31" t="s">
        <v>726</v>
      </c>
    </row>
    <row r="181" spans="1:4" x14ac:dyDescent="0.25">
      <c r="B181" s="31"/>
    </row>
    <row r="182" spans="1:4" x14ac:dyDescent="0.25">
      <c r="A182" s="146" t="s">
        <v>238</v>
      </c>
      <c r="B182" s="30" t="s">
        <v>595</v>
      </c>
    </row>
    <row r="183" spans="1:4" x14ac:dyDescent="0.25">
      <c r="B183" s="34"/>
      <c r="C183" s="35" t="s">
        <v>696</v>
      </c>
      <c r="D183" s="35" t="s">
        <v>590</v>
      </c>
    </row>
    <row r="184" spans="1:4" x14ac:dyDescent="0.25">
      <c r="B184" s="34" t="s">
        <v>725</v>
      </c>
      <c r="C184" s="351">
        <v>630.91965937000009</v>
      </c>
      <c r="D184" s="336">
        <v>8.0678771932800458E-2</v>
      </c>
    </row>
    <row r="185" spans="1:4" x14ac:dyDescent="0.25">
      <c r="B185" s="34" t="s">
        <v>54</v>
      </c>
      <c r="C185" s="351">
        <v>219.40020164999999</v>
      </c>
      <c r="D185" s="336">
        <v>2.8055773136956796E-2</v>
      </c>
    </row>
    <row r="186" spans="1:4" x14ac:dyDescent="0.25">
      <c r="B186" s="34" t="s">
        <v>55</v>
      </c>
      <c r="C186" s="351">
        <v>994.79850313999998</v>
      </c>
      <c r="D186" s="336">
        <v>0.12720973322350657</v>
      </c>
    </row>
    <row r="187" spans="1:4" x14ac:dyDescent="0.25">
      <c r="B187" s="34" t="s">
        <v>56</v>
      </c>
      <c r="C187" s="351">
        <v>1476.0261949999999</v>
      </c>
      <c r="D187" s="336">
        <v>0.18874666367530002</v>
      </c>
    </row>
    <row r="188" spans="1:4" x14ac:dyDescent="0.25">
      <c r="B188" s="34" t="s">
        <v>57</v>
      </c>
      <c r="C188" s="34">
        <v>2823</v>
      </c>
      <c r="D188" s="336">
        <v>0.36099076924266371</v>
      </c>
    </row>
    <row r="189" spans="1:4" x14ac:dyDescent="0.25">
      <c r="B189" s="603" t="s">
        <v>1050</v>
      </c>
      <c r="C189" s="34">
        <v>1676</v>
      </c>
      <c r="D189" s="336">
        <v>0.21431828878877238</v>
      </c>
    </row>
    <row r="190" spans="1:4" x14ac:dyDescent="0.25">
      <c r="B190" s="35" t="s">
        <v>31</v>
      </c>
      <c r="C190" s="436">
        <v>7820.1445591600004</v>
      </c>
      <c r="D190" s="345">
        <v>0.99999999999999989</v>
      </c>
    </row>
    <row r="191" spans="1:4" x14ac:dyDescent="0.25">
      <c r="B191" s="31" t="s">
        <v>726</v>
      </c>
    </row>
    <row r="192" spans="1:4" x14ac:dyDescent="0.25">
      <c r="B192" s="187"/>
    </row>
    <row r="193" spans="1:4" x14ac:dyDescent="0.25">
      <c r="A193" s="30" t="s">
        <v>239</v>
      </c>
      <c r="B193" s="30" t="s">
        <v>596</v>
      </c>
    </row>
    <row r="194" spans="1:4" x14ac:dyDescent="0.25">
      <c r="A194" s="30"/>
      <c r="B194" s="34"/>
      <c r="C194" s="35" t="s">
        <v>696</v>
      </c>
      <c r="D194" s="35" t="s">
        <v>590</v>
      </c>
    </row>
    <row r="195" spans="1:4" x14ac:dyDescent="0.25">
      <c r="A195" s="30"/>
      <c r="B195" s="34" t="s">
        <v>725</v>
      </c>
      <c r="C195" s="351">
        <v>8.4256770000000003</v>
      </c>
      <c r="D195" s="336">
        <v>6.3064747621499259E-3</v>
      </c>
    </row>
    <row r="196" spans="1:4" x14ac:dyDescent="0.25">
      <c r="A196" s="30"/>
      <c r="B196" s="34" t="s">
        <v>54</v>
      </c>
      <c r="C196" s="351">
        <v>176.50798699999999</v>
      </c>
      <c r="D196" s="336">
        <v>0.13211320174430935</v>
      </c>
    </row>
    <row r="197" spans="1:4" x14ac:dyDescent="0.25">
      <c r="A197" s="30"/>
      <c r="B197" s="34" t="s">
        <v>55</v>
      </c>
      <c r="C197" s="351">
        <v>190.25643100000002</v>
      </c>
      <c r="D197" s="336">
        <v>0.14240367633820036</v>
      </c>
    </row>
    <row r="198" spans="1:4" x14ac:dyDescent="0.25">
      <c r="A198" s="30"/>
      <c r="B198" s="34" t="s">
        <v>56</v>
      </c>
      <c r="C198" s="351">
        <v>237.54055499999998</v>
      </c>
      <c r="D198" s="336">
        <v>0.17779503238666594</v>
      </c>
    </row>
    <row r="199" spans="1:4" x14ac:dyDescent="0.25">
      <c r="A199" s="30"/>
      <c r="B199" s="34" t="s">
        <v>57</v>
      </c>
      <c r="C199" s="351">
        <v>517.468255</v>
      </c>
      <c r="D199" s="336">
        <v>0.38731611600720778</v>
      </c>
    </row>
    <row r="200" spans="1:4" x14ac:dyDescent="0.25">
      <c r="A200" s="30"/>
      <c r="B200" s="603" t="s">
        <v>1050</v>
      </c>
      <c r="C200" s="351">
        <v>205.83704499999999</v>
      </c>
      <c r="D200" s="336">
        <v>0.15406549876146672</v>
      </c>
    </row>
    <row r="201" spans="1:4" x14ac:dyDescent="0.25">
      <c r="A201" s="30"/>
      <c r="B201" s="35" t="s">
        <v>31</v>
      </c>
      <c r="C201" s="436">
        <v>1336.03595</v>
      </c>
      <c r="D201" s="345">
        <v>1</v>
      </c>
    </row>
    <row r="202" spans="1:4" x14ac:dyDescent="0.25">
      <c r="A202" s="30"/>
      <c r="B202" s="31" t="s">
        <v>726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2"/>
  <sheetViews>
    <sheetView zoomScale="70" zoomScaleNormal="70" workbookViewId="0"/>
  </sheetViews>
  <sheetFormatPr defaultColWidth="9.140625" defaultRowHeight="15" x14ac:dyDescent="0.25"/>
  <cols>
    <col min="1" max="1" width="20.140625" style="10" customWidth="1"/>
    <col min="2" max="2" width="63.85546875" style="18" customWidth="1"/>
    <col min="3" max="10" width="25" style="18" customWidth="1"/>
    <col min="11" max="11" width="20.28515625" style="18" customWidth="1"/>
    <col min="12" max="16384" width="9.140625" style="18"/>
  </cols>
  <sheetData>
    <row r="1" spans="1:22" ht="34.5" x14ac:dyDescent="0.25">
      <c r="A1" s="255" t="s">
        <v>330</v>
      </c>
    </row>
    <row r="3" spans="1:22" ht="15" customHeight="1" x14ac:dyDescent="0.25">
      <c r="A3" s="18"/>
      <c r="B3" s="794" t="s">
        <v>505</v>
      </c>
      <c r="C3" s="767"/>
      <c r="D3" s="767"/>
      <c r="E3" s="767"/>
      <c r="F3" s="767"/>
      <c r="G3" s="313"/>
      <c r="H3" s="25"/>
      <c r="I3" s="25"/>
      <c r="J3" s="25"/>
      <c r="K3" s="25"/>
      <c r="L3" s="10"/>
      <c r="M3" s="10"/>
      <c r="N3" s="10"/>
      <c r="O3" s="10"/>
      <c r="P3" s="10"/>
      <c r="Q3" s="10"/>
      <c r="R3" s="10"/>
    </row>
    <row r="4" spans="1:22" x14ac:dyDescent="0.25">
      <c r="A4" s="104"/>
      <c r="B4" s="767"/>
      <c r="C4" s="767"/>
      <c r="D4" s="767"/>
      <c r="E4" s="767"/>
      <c r="F4" s="767"/>
      <c r="G4" s="266"/>
      <c r="H4" s="25"/>
      <c r="I4" s="25"/>
      <c r="J4" s="25"/>
      <c r="K4" s="25"/>
      <c r="L4" s="10"/>
      <c r="M4" s="10"/>
      <c r="N4" s="10"/>
      <c r="O4" s="10"/>
      <c r="P4" s="10"/>
      <c r="Q4" s="10"/>
      <c r="R4" s="10"/>
    </row>
    <row r="5" spans="1:22" x14ac:dyDescent="0.25">
      <c r="A5" s="104"/>
      <c r="B5" s="263"/>
      <c r="C5" s="263"/>
      <c r="D5" s="263"/>
      <c r="E5" s="263"/>
      <c r="F5" s="263"/>
      <c r="G5" s="263"/>
      <c r="H5" s="25"/>
      <c r="I5" s="353"/>
      <c r="J5" s="354"/>
      <c r="K5" s="355"/>
      <c r="L5" s="355"/>
      <c r="M5" s="355"/>
      <c r="N5" s="355"/>
      <c r="O5" s="355"/>
      <c r="P5" s="355"/>
      <c r="Q5" s="355"/>
      <c r="R5" s="355"/>
      <c r="S5" s="355"/>
      <c r="T5" s="355"/>
      <c r="U5" s="355"/>
      <c r="V5" s="355"/>
    </row>
    <row r="6" spans="1:22" x14ac:dyDescent="0.25">
      <c r="B6" s="104"/>
      <c r="C6" s="104"/>
      <c r="D6" s="104"/>
      <c r="E6" s="25"/>
      <c r="F6" s="25"/>
      <c r="G6" s="25"/>
      <c r="H6" s="25"/>
      <c r="I6" s="356"/>
      <c r="J6" s="354"/>
      <c r="K6" s="355"/>
      <c r="L6" s="355"/>
      <c r="M6" s="355"/>
      <c r="N6" s="355"/>
      <c r="O6" s="355"/>
      <c r="P6" s="355"/>
      <c r="Q6" s="355"/>
      <c r="R6" s="355"/>
      <c r="S6" s="355"/>
      <c r="T6" s="355"/>
      <c r="U6" s="355"/>
      <c r="V6" s="355"/>
    </row>
    <row r="7" spans="1:22" x14ac:dyDescent="0.25">
      <c r="A7" s="10" t="s">
        <v>265</v>
      </c>
      <c r="B7" s="32" t="s">
        <v>733</v>
      </c>
      <c r="C7" s="32"/>
      <c r="D7" s="32"/>
      <c r="E7" s="25"/>
      <c r="F7" s="25"/>
      <c r="G7" s="25"/>
      <c r="H7" s="25"/>
      <c r="I7" s="357"/>
      <c r="J7" s="358"/>
      <c r="K7" s="359"/>
      <c r="L7" s="359"/>
      <c r="M7" s="359"/>
      <c r="N7" s="359"/>
      <c r="O7" s="359"/>
      <c r="P7" s="359"/>
      <c r="Q7" s="359"/>
      <c r="R7" s="359"/>
      <c r="S7" s="359"/>
      <c r="T7" s="359"/>
      <c r="U7" s="359"/>
      <c r="V7" s="352"/>
    </row>
    <row r="8" spans="1:22" x14ac:dyDescent="0.25">
      <c r="A8" s="18"/>
      <c r="B8" s="35"/>
      <c r="C8" s="20">
        <v>2014</v>
      </c>
      <c r="D8" s="20">
        <v>2015</v>
      </c>
      <c r="E8" s="20">
        <v>2016</v>
      </c>
      <c r="F8" s="25"/>
      <c r="G8" s="25"/>
      <c r="H8" s="25"/>
      <c r="I8" s="25"/>
      <c r="J8" s="25"/>
      <c r="K8" s="25"/>
      <c r="L8" s="10"/>
      <c r="M8" s="10"/>
      <c r="N8" s="10"/>
      <c r="O8" s="10"/>
      <c r="P8" s="10"/>
      <c r="Q8" s="10"/>
      <c r="R8" s="10"/>
    </row>
    <row r="9" spans="1:22" x14ac:dyDescent="0.25">
      <c r="B9" s="34" t="s">
        <v>5</v>
      </c>
      <c r="C9" s="73">
        <v>7279.8230601699734</v>
      </c>
      <c r="D9" s="73">
        <v>8273.9915168999996</v>
      </c>
      <c r="E9" s="73">
        <v>6072</v>
      </c>
      <c r="F9" s="25"/>
      <c r="G9" s="25"/>
      <c r="H9" s="25"/>
      <c r="I9" s="25"/>
      <c r="J9" s="25"/>
      <c r="K9" s="25"/>
      <c r="L9" s="10"/>
      <c r="M9" s="10"/>
      <c r="N9" s="10"/>
      <c r="O9" s="10"/>
      <c r="P9" s="10"/>
      <c r="Q9" s="10"/>
      <c r="R9" s="10"/>
    </row>
    <row r="10" spans="1:22" x14ac:dyDescent="0.25">
      <c r="B10" s="34" t="s">
        <v>6</v>
      </c>
      <c r="C10" s="73">
        <v>1255.4481052689746</v>
      </c>
      <c r="D10" s="73">
        <v>1031.9862599999999</v>
      </c>
      <c r="E10" s="73">
        <v>873.47798599999999</v>
      </c>
      <c r="F10" s="25"/>
      <c r="G10" s="25"/>
      <c r="H10" s="25"/>
      <c r="I10" s="25"/>
      <c r="J10" s="25"/>
      <c r="K10" s="25"/>
      <c r="L10" s="10"/>
      <c r="M10" s="10"/>
      <c r="N10" s="10"/>
      <c r="O10" s="10"/>
      <c r="P10" s="10"/>
      <c r="Q10" s="10"/>
      <c r="R10" s="10"/>
    </row>
    <row r="11" spans="1:22" x14ac:dyDescent="0.25">
      <c r="B11" s="104" t="s">
        <v>1087</v>
      </c>
      <c r="C11" s="104"/>
      <c r="D11" s="104"/>
      <c r="E11" s="25"/>
      <c r="F11" s="25"/>
      <c r="G11" s="25"/>
      <c r="H11" s="25"/>
      <c r="I11" s="25"/>
      <c r="J11" s="25"/>
      <c r="K11" s="25"/>
      <c r="L11" s="10"/>
      <c r="M11" s="10"/>
      <c r="N11" s="10"/>
      <c r="O11" s="10"/>
      <c r="P11" s="10"/>
      <c r="Q11" s="10"/>
      <c r="R11" s="10"/>
    </row>
    <row r="12" spans="1:22" x14ac:dyDescent="0.25">
      <c r="B12" s="104" t="s">
        <v>1063</v>
      </c>
      <c r="C12" s="104"/>
      <c r="D12" s="104"/>
      <c r="E12" s="25"/>
      <c r="F12" s="25"/>
      <c r="G12" s="25"/>
      <c r="H12" s="25"/>
      <c r="I12" s="25"/>
      <c r="J12" s="25"/>
      <c r="K12" s="25"/>
      <c r="L12" s="10"/>
      <c r="M12" s="10"/>
      <c r="N12" s="10"/>
      <c r="O12" s="10"/>
      <c r="P12" s="10"/>
      <c r="Q12" s="10"/>
      <c r="R12" s="10"/>
    </row>
    <row r="13" spans="1:22" x14ac:dyDescent="0.25">
      <c r="B13" s="104"/>
      <c r="C13" s="104"/>
      <c r="D13" s="104"/>
      <c r="E13" s="25"/>
      <c r="F13" s="25"/>
      <c r="G13" s="25"/>
      <c r="H13" s="25"/>
      <c r="I13" s="25"/>
      <c r="J13" s="25"/>
      <c r="K13" s="25"/>
      <c r="L13" s="10"/>
      <c r="M13" s="10"/>
      <c r="N13" s="10"/>
      <c r="O13" s="10"/>
      <c r="P13" s="10"/>
      <c r="Q13" s="10"/>
      <c r="R13" s="10"/>
    </row>
    <row r="14" spans="1:22" x14ac:dyDescent="0.25">
      <c r="A14" s="10" t="s">
        <v>266</v>
      </c>
      <c r="B14" s="32" t="s">
        <v>732</v>
      </c>
      <c r="C14" s="32"/>
      <c r="D14" s="32"/>
      <c r="E14" s="25"/>
      <c r="F14" s="25"/>
      <c r="G14" s="25"/>
      <c r="H14" s="25"/>
      <c r="I14" s="25"/>
      <c r="J14" s="25"/>
      <c r="K14" s="25"/>
      <c r="L14" s="10"/>
      <c r="M14" s="10"/>
      <c r="N14" s="10"/>
      <c r="O14" s="10"/>
      <c r="P14" s="10"/>
      <c r="Q14" s="10"/>
      <c r="R14" s="10"/>
    </row>
    <row r="15" spans="1:22" x14ac:dyDescent="0.25">
      <c r="B15" s="35"/>
      <c r="C15" s="20">
        <v>2014</v>
      </c>
      <c r="D15" s="20">
        <v>2015</v>
      </c>
      <c r="E15" s="20">
        <v>2016</v>
      </c>
      <c r="F15" s="25"/>
      <c r="G15" s="25"/>
      <c r="H15" s="25"/>
      <c r="I15" s="25"/>
      <c r="J15" s="25"/>
      <c r="K15" s="25"/>
      <c r="L15" s="10"/>
      <c r="M15" s="10"/>
      <c r="N15" s="10"/>
      <c r="O15" s="10"/>
      <c r="P15" s="10"/>
      <c r="Q15" s="10"/>
      <c r="R15" s="10"/>
    </row>
    <row r="16" spans="1:22" x14ac:dyDescent="0.25">
      <c r="B16" s="34" t="s">
        <v>3</v>
      </c>
      <c r="C16" s="73">
        <v>495</v>
      </c>
      <c r="D16" s="73">
        <v>557</v>
      </c>
      <c r="E16" s="73">
        <v>493</v>
      </c>
      <c r="F16" s="25"/>
      <c r="G16" s="25"/>
      <c r="H16" s="25"/>
      <c r="I16" s="25"/>
      <c r="J16" s="25"/>
      <c r="K16" s="25"/>
      <c r="L16" s="10"/>
      <c r="M16" s="10"/>
      <c r="N16" s="10"/>
      <c r="O16" s="10"/>
      <c r="P16" s="10"/>
      <c r="Q16" s="10"/>
      <c r="R16" s="10"/>
    </row>
    <row r="17" spans="1:28" x14ac:dyDescent="0.25">
      <c r="B17" s="34" t="s">
        <v>94</v>
      </c>
      <c r="C17" s="73">
        <v>78</v>
      </c>
      <c r="D17" s="73">
        <v>61</v>
      </c>
      <c r="E17" s="73">
        <v>66</v>
      </c>
      <c r="F17" s="25"/>
      <c r="G17" s="25"/>
      <c r="H17" s="25"/>
      <c r="I17" s="25"/>
      <c r="J17" s="25"/>
      <c r="K17" s="25"/>
      <c r="L17" s="10"/>
      <c r="M17" s="10"/>
      <c r="N17" s="10"/>
      <c r="O17" s="10"/>
      <c r="P17" s="10"/>
      <c r="Q17" s="10"/>
      <c r="R17" s="10"/>
    </row>
    <row r="18" spans="1:28" ht="15" customHeight="1" x14ac:dyDescent="0.25">
      <c r="B18" s="795" t="s">
        <v>1088</v>
      </c>
      <c r="C18" s="768"/>
      <c r="D18" s="768"/>
      <c r="E18" s="25"/>
      <c r="F18" s="25"/>
      <c r="G18" s="25"/>
      <c r="H18" s="25"/>
      <c r="I18" s="25"/>
      <c r="J18" s="25"/>
      <c r="K18" s="25"/>
      <c r="L18" s="10"/>
      <c r="M18" s="10"/>
      <c r="N18" s="10"/>
      <c r="O18" s="10"/>
      <c r="P18" s="10"/>
      <c r="Q18" s="10"/>
      <c r="R18" s="10"/>
      <c r="AB18" s="10"/>
    </row>
    <row r="19" spans="1:28" x14ac:dyDescent="0.25">
      <c r="B19" s="104" t="s">
        <v>1063</v>
      </c>
      <c r="C19" s="769"/>
      <c r="D19" s="769"/>
      <c r="E19" s="25"/>
      <c r="F19" s="25"/>
      <c r="G19" s="25"/>
      <c r="H19" s="25"/>
      <c r="I19" s="25"/>
      <c r="J19" s="25"/>
      <c r="K19" s="25"/>
      <c r="L19" s="10"/>
      <c r="M19" s="10"/>
      <c r="N19" s="10"/>
      <c r="O19" s="10"/>
      <c r="P19" s="10"/>
      <c r="Q19" s="10"/>
      <c r="R19" s="10"/>
    </row>
    <row r="20" spans="1:28" x14ac:dyDescent="0.25">
      <c r="B20" s="104"/>
      <c r="C20" s="104"/>
      <c r="D20" s="104"/>
      <c r="E20" s="25"/>
      <c r="F20" s="25"/>
      <c r="G20" s="25"/>
      <c r="H20" s="25"/>
      <c r="I20" s="25"/>
      <c r="J20" s="25"/>
      <c r="K20" s="25"/>
      <c r="L20" s="10"/>
      <c r="M20" s="10"/>
      <c r="N20" s="10"/>
      <c r="O20" s="10"/>
      <c r="P20" s="10"/>
      <c r="Q20" s="10"/>
      <c r="R20" s="10"/>
    </row>
    <row r="21" spans="1:28" x14ac:dyDescent="0.25">
      <c r="A21" s="10" t="s">
        <v>267</v>
      </c>
      <c r="B21" s="99" t="s">
        <v>506</v>
      </c>
      <c r="C21" s="25"/>
      <c r="D21" s="25"/>
      <c r="E21" s="25"/>
      <c r="F21" s="25"/>
      <c r="G21" s="25"/>
      <c r="H21" s="25"/>
      <c r="I21" s="25"/>
      <c r="J21" s="25"/>
      <c r="K21" s="25"/>
      <c r="L21" s="10"/>
      <c r="M21" s="10"/>
      <c r="N21" s="10"/>
      <c r="O21" s="10"/>
      <c r="P21" s="10"/>
      <c r="Q21" s="10"/>
      <c r="R21" s="10"/>
    </row>
    <row r="22" spans="1:28" ht="30" x14ac:dyDescent="0.25">
      <c r="B22" s="256"/>
      <c r="C22" s="264" t="s">
        <v>472</v>
      </c>
      <c r="D22" s="264" t="s">
        <v>305</v>
      </c>
      <c r="E22" s="264" t="s">
        <v>306</v>
      </c>
      <c r="F22" s="264" t="s">
        <v>473</v>
      </c>
      <c r="G22" s="264" t="s">
        <v>474</v>
      </c>
      <c r="H22" s="264" t="s">
        <v>475</v>
      </c>
      <c r="I22" s="264" t="s">
        <v>171</v>
      </c>
      <c r="J22" s="264" t="s">
        <v>31</v>
      </c>
      <c r="K22" s="25"/>
      <c r="L22" s="10"/>
      <c r="M22" s="10"/>
      <c r="N22" s="10"/>
      <c r="O22" s="10"/>
      <c r="P22" s="10"/>
      <c r="Q22" s="10"/>
      <c r="R22" s="10"/>
    </row>
    <row r="23" spans="1:28" x14ac:dyDescent="0.25">
      <c r="B23" s="256" t="s">
        <v>118</v>
      </c>
      <c r="C23" s="261">
        <v>1553</v>
      </c>
      <c r="D23" s="261">
        <v>1032</v>
      </c>
      <c r="E23" s="261">
        <v>1462</v>
      </c>
      <c r="F23" s="261">
        <v>1490</v>
      </c>
      <c r="G23" s="261">
        <v>271</v>
      </c>
      <c r="H23" s="261">
        <v>145</v>
      </c>
      <c r="I23" s="261">
        <v>0</v>
      </c>
      <c r="J23" s="261">
        <v>5952</v>
      </c>
      <c r="K23" s="25"/>
      <c r="L23" s="10"/>
      <c r="M23" s="10"/>
      <c r="N23" s="10"/>
      <c r="O23" s="10"/>
      <c r="P23" s="10"/>
      <c r="Q23" s="10"/>
      <c r="R23" s="10"/>
    </row>
    <row r="24" spans="1:28" x14ac:dyDescent="0.25">
      <c r="B24" s="256" t="s">
        <v>119</v>
      </c>
      <c r="C24" s="261">
        <v>361</v>
      </c>
      <c r="D24" s="261">
        <v>347</v>
      </c>
      <c r="E24" s="261">
        <v>557</v>
      </c>
      <c r="F24" s="261">
        <v>680</v>
      </c>
      <c r="G24" s="261">
        <v>212</v>
      </c>
      <c r="H24" s="261">
        <v>74</v>
      </c>
      <c r="I24" s="261">
        <v>0</v>
      </c>
      <c r="J24" s="261">
        <v>2231</v>
      </c>
      <c r="K24" s="25"/>
      <c r="L24" s="10"/>
      <c r="M24" s="10"/>
      <c r="N24" s="10"/>
      <c r="O24" s="10"/>
      <c r="P24" s="10"/>
      <c r="Q24" s="10"/>
      <c r="R24" s="10"/>
    </row>
    <row r="25" spans="1:28" x14ac:dyDescent="0.25">
      <c r="B25" s="256" t="s">
        <v>6</v>
      </c>
      <c r="C25" s="261">
        <v>123</v>
      </c>
      <c r="D25" s="261">
        <v>178</v>
      </c>
      <c r="E25" s="261">
        <v>239</v>
      </c>
      <c r="F25" s="261">
        <v>253</v>
      </c>
      <c r="G25" s="261">
        <v>59</v>
      </c>
      <c r="H25" s="261">
        <v>20</v>
      </c>
      <c r="I25" s="261">
        <v>0</v>
      </c>
      <c r="J25" s="261">
        <v>873</v>
      </c>
      <c r="K25" s="25"/>
      <c r="L25" s="10"/>
      <c r="M25" s="10"/>
      <c r="N25" s="10"/>
      <c r="O25" s="10"/>
      <c r="P25" s="10"/>
      <c r="Q25" s="10"/>
      <c r="R25" s="10"/>
    </row>
    <row r="26" spans="1:28" x14ac:dyDescent="0.25">
      <c r="B26" s="256" t="s">
        <v>307</v>
      </c>
      <c r="C26" s="448">
        <v>0.1413038325</v>
      </c>
      <c r="D26" s="448">
        <v>0.20420106730000001</v>
      </c>
      <c r="E26" s="448">
        <v>0.27380082589999999</v>
      </c>
      <c r="F26" s="448">
        <v>0.28983005760000002</v>
      </c>
      <c r="G26" s="448">
        <v>6.774864387E-2</v>
      </c>
      <c r="H26" s="448">
        <v>2.311557283E-2</v>
      </c>
      <c r="I26" s="448">
        <v>0</v>
      </c>
      <c r="J26" s="448">
        <v>1</v>
      </c>
      <c r="K26" s="25"/>
      <c r="L26" s="10"/>
      <c r="M26" s="10"/>
      <c r="N26" s="10"/>
      <c r="O26" s="10"/>
      <c r="P26" s="10"/>
      <c r="Q26" s="10"/>
      <c r="R26" s="10"/>
    </row>
    <row r="27" spans="1:28" x14ac:dyDescent="0.25">
      <c r="B27" s="104" t="s">
        <v>1063</v>
      </c>
      <c r="K27" s="25"/>
      <c r="L27" s="10"/>
      <c r="M27" s="10"/>
      <c r="N27" s="10"/>
      <c r="O27" s="10"/>
      <c r="P27" s="10"/>
      <c r="Q27" s="10"/>
      <c r="R27" s="10"/>
    </row>
    <row r="28" spans="1:28" x14ac:dyDescent="0.25">
      <c r="B28" s="104"/>
      <c r="C28" s="104"/>
      <c r="D28" s="104"/>
      <c r="E28" s="25"/>
      <c r="F28" s="25"/>
      <c r="G28" s="25"/>
      <c r="H28" s="25"/>
      <c r="I28" s="25"/>
      <c r="J28" s="25"/>
      <c r="K28" s="25"/>
      <c r="L28" s="10"/>
      <c r="M28" s="10"/>
      <c r="N28" s="10"/>
      <c r="O28" s="10"/>
      <c r="P28" s="10"/>
      <c r="Q28" s="10"/>
      <c r="R28" s="10"/>
    </row>
    <row r="29" spans="1:28" x14ac:dyDescent="0.25">
      <c r="A29" s="10" t="s">
        <v>268</v>
      </c>
      <c r="B29" s="99" t="s">
        <v>507</v>
      </c>
      <c r="C29" s="25"/>
      <c r="D29" s="25"/>
      <c r="E29" s="25"/>
      <c r="F29" s="25"/>
      <c r="G29" s="25"/>
      <c r="H29" s="25"/>
      <c r="I29" s="25"/>
      <c r="J29" s="25"/>
      <c r="K29" s="25"/>
      <c r="L29" s="10"/>
      <c r="M29" s="10"/>
      <c r="N29" s="10"/>
      <c r="O29" s="10"/>
      <c r="P29" s="10"/>
      <c r="Q29" s="10"/>
      <c r="R29" s="10"/>
    </row>
    <row r="30" spans="1:28" ht="30" x14ac:dyDescent="0.25">
      <c r="B30" s="256"/>
      <c r="C30" s="264" t="s">
        <v>472</v>
      </c>
      <c r="D30" s="264" t="s">
        <v>305</v>
      </c>
      <c r="E30" s="264" t="s">
        <v>306</v>
      </c>
      <c r="F30" s="264" t="s">
        <v>473</v>
      </c>
      <c r="G30" s="264" t="s">
        <v>474</v>
      </c>
      <c r="H30" s="264" t="s">
        <v>475</v>
      </c>
      <c r="I30" s="264" t="s">
        <v>171</v>
      </c>
      <c r="J30" s="264" t="s">
        <v>31</v>
      </c>
      <c r="K30" s="25"/>
      <c r="L30" s="10"/>
      <c r="M30" s="10"/>
      <c r="N30" s="10"/>
      <c r="O30" s="10"/>
      <c r="P30" s="10"/>
      <c r="Q30" s="10"/>
      <c r="R30" s="10"/>
    </row>
    <row r="31" spans="1:28" x14ac:dyDescent="0.25">
      <c r="B31" s="87" t="s">
        <v>116</v>
      </c>
      <c r="C31" s="73">
        <v>127</v>
      </c>
      <c r="D31" s="73">
        <v>94</v>
      </c>
      <c r="E31" s="73">
        <v>97</v>
      </c>
      <c r="F31" s="73">
        <v>98</v>
      </c>
      <c r="G31" s="73">
        <v>37</v>
      </c>
      <c r="H31" s="73">
        <v>13</v>
      </c>
      <c r="I31" s="73">
        <v>0</v>
      </c>
      <c r="J31" s="73">
        <v>466</v>
      </c>
      <c r="K31" s="25"/>
      <c r="L31" s="10"/>
      <c r="M31" s="10"/>
      <c r="N31" s="10"/>
      <c r="O31" s="10"/>
      <c r="P31" s="10"/>
      <c r="Q31" s="10"/>
      <c r="R31" s="10"/>
    </row>
    <row r="32" spans="1:28" x14ac:dyDescent="0.25">
      <c r="B32" s="86" t="s">
        <v>117</v>
      </c>
      <c r="C32" s="73">
        <v>22</v>
      </c>
      <c r="D32" s="73">
        <v>28</v>
      </c>
      <c r="E32" s="73">
        <v>38</v>
      </c>
      <c r="F32" s="73">
        <v>43</v>
      </c>
      <c r="G32" s="73">
        <v>37</v>
      </c>
      <c r="H32" s="73">
        <v>4</v>
      </c>
      <c r="I32" s="73">
        <v>0</v>
      </c>
      <c r="J32" s="73">
        <v>172</v>
      </c>
      <c r="K32" s="25"/>
      <c r="L32" s="10"/>
      <c r="M32" s="10"/>
      <c r="N32" s="10"/>
      <c r="O32" s="10"/>
      <c r="P32" s="10"/>
      <c r="Q32" s="10"/>
      <c r="R32" s="10"/>
    </row>
    <row r="33" spans="1:18" x14ac:dyDescent="0.25">
      <c r="B33" s="256" t="s">
        <v>94</v>
      </c>
      <c r="C33" s="73">
        <v>9</v>
      </c>
      <c r="D33" s="73">
        <v>13</v>
      </c>
      <c r="E33" s="73">
        <v>16</v>
      </c>
      <c r="F33" s="73">
        <v>17</v>
      </c>
      <c r="G33" s="73">
        <v>9</v>
      </c>
      <c r="H33" s="73">
        <v>2</v>
      </c>
      <c r="I33" s="73">
        <v>0</v>
      </c>
      <c r="J33" s="73">
        <v>66</v>
      </c>
      <c r="K33" s="25"/>
      <c r="L33" s="10"/>
      <c r="M33" s="10"/>
      <c r="N33" s="10"/>
      <c r="O33" s="10"/>
      <c r="P33" s="10"/>
      <c r="Q33" s="10"/>
      <c r="R33" s="10"/>
    </row>
    <row r="34" spans="1:18" x14ac:dyDescent="0.25">
      <c r="B34" s="256" t="s">
        <v>421</v>
      </c>
      <c r="C34" s="71">
        <v>13.636363640000001</v>
      </c>
      <c r="D34" s="71">
        <v>19.6969697</v>
      </c>
      <c r="E34" s="71">
        <v>24.242424239999998</v>
      </c>
      <c r="F34" s="71">
        <v>25.757575760000002</v>
      </c>
      <c r="G34" s="71">
        <v>13.636363640000001</v>
      </c>
      <c r="H34" s="71">
        <v>3.0303030299999998</v>
      </c>
      <c r="I34" s="71">
        <v>0</v>
      </c>
      <c r="J34" s="71">
        <v>100</v>
      </c>
      <c r="K34" s="25"/>
      <c r="L34" s="10"/>
      <c r="M34" s="10"/>
      <c r="N34" s="10"/>
      <c r="O34" s="10"/>
      <c r="P34" s="10"/>
      <c r="Q34" s="10"/>
      <c r="R34" s="10"/>
    </row>
    <row r="35" spans="1:18" x14ac:dyDescent="0.25">
      <c r="B35" s="104" t="s">
        <v>1063</v>
      </c>
      <c r="C35" s="104"/>
      <c r="D35" s="104"/>
      <c r="E35" s="25"/>
      <c r="F35" s="25"/>
      <c r="G35" s="25"/>
      <c r="H35" s="25"/>
      <c r="I35" s="25"/>
      <c r="J35" s="25"/>
      <c r="K35" s="25"/>
      <c r="L35" s="10"/>
      <c r="M35" s="10"/>
      <c r="N35" s="10"/>
      <c r="O35" s="10"/>
      <c r="P35" s="10"/>
      <c r="Q35" s="10"/>
      <c r="R35" s="10"/>
    </row>
    <row r="36" spans="1:18" x14ac:dyDescent="0.25">
      <c r="B36" s="48"/>
      <c r="C36" s="48"/>
      <c r="D36" s="16"/>
      <c r="E36" s="16"/>
      <c r="F36" s="25"/>
      <c r="G36" s="25"/>
      <c r="H36" s="25"/>
      <c r="I36" s="25"/>
      <c r="J36" s="25"/>
      <c r="K36" s="25"/>
      <c r="L36" s="10"/>
      <c r="M36" s="10"/>
      <c r="N36" s="10"/>
      <c r="O36" s="10"/>
      <c r="P36" s="10"/>
      <c r="Q36" s="10"/>
      <c r="R36" s="10"/>
    </row>
    <row r="37" spans="1:18" x14ac:dyDescent="0.25">
      <c r="A37" s="10" t="s">
        <v>240</v>
      </c>
      <c r="B37" s="85" t="s">
        <v>508</v>
      </c>
      <c r="C37" s="53"/>
      <c r="D37" s="16"/>
      <c r="E37" s="16"/>
      <c r="F37" s="25"/>
      <c r="G37" s="25"/>
      <c r="H37" s="25"/>
      <c r="I37" s="25"/>
      <c r="J37" s="25"/>
      <c r="K37" s="25"/>
      <c r="L37" s="10"/>
      <c r="M37" s="10"/>
      <c r="N37" s="10"/>
      <c r="O37" s="10"/>
      <c r="P37" s="10"/>
      <c r="Q37" s="10"/>
      <c r="R37" s="10"/>
    </row>
    <row r="38" spans="1:18" x14ac:dyDescent="0.25">
      <c r="B38" s="87" t="s">
        <v>116</v>
      </c>
      <c r="C38" s="55">
        <v>466</v>
      </c>
      <c r="D38" s="16"/>
      <c r="E38" s="16"/>
      <c r="F38" s="25"/>
      <c r="G38" s="25"/>
      <c r="H38" s="25"/>
      <c r="I38" s="25"/>
      <c r="J38" s="25"/>
    </row>
    <row r="39" spans="1:18" x14ac:dyDescent="0.25">
      <c r="B39" s="86" t="s">
        <v>117</v>
      </c>
      <c r="C39" s="55">
        <v>172</v>
      </c>
      <c r="D39" s="16"/>
      <c r="E39" s="16"/>
      <c r="F39" s="25"/>
      <c r="G39" s="25"/>
      <c r="H39" s="25"/>
      <c r="I39" s="25"/>
      <c r="J39" s="25"/>
    </row>
    <row r="40" spans="1:18" x14ac:dyDescent="0.25">
      <c r="B40" s="86" t="s">
        <v>94</v>
      </c>
      <c r="C40" s="55">
        <v>66</v>
      </c>
      <c r="D40" s="16"/>
      <c r="E40" s="16"/>
      <c r="F40" s="25"/>
      <c r="G40" s="25"/>
      <c r="H40" s="25"/>
      <c r="I40" s="25"/>
      <c r="J40" s="25"/>
    </row>
    <row r="41" spans="1:18" x14ac:dyDescent="0.25">
      <c r="B41" s="88"/>
      <c r="C41" s="60"/>
      <c r="D41" s="16"/>
      <c r="E41" s="16"/>
      <c r="F41" s="25"/>
      <c r="G41" s="25"/>
      <c r="H41" s="25"/>
      <c r="I41" s="25"/>
      <c r="J41" s="25"/>
    </row>
    <row r="42" spans="1:18" x14ac:dyDescent="0.25">
      <c r="B42" s="89"/>
      <c r="C42" s="53"/>
      <c r="D42" s="16"/>
      <c r="E42" s="16"/>
      <c r="F42" s="25"/>
      <c r="G42" s="25"/>
      <c r="H42" s="25"/>
      <c r="I42" s="25"/>
      <c r="J42" s="25"/>
    </row>
    <row r="43" spans="1:18" x14ac:dyDescent="0.25">
      <c r="A43" s="10" t="s">
        <v>241</v>
      </c>
      <c r="B43" s="90" t="s">
        <v>509</v>
      </c>
      <c r="C43" s="37"/>
      <c r="D43" s="25"/>
      <c r="E43" s="25"/>
      <c r="F43" s="25"/>
      <c r="G43" s="25"/>
      <c r="H43" s="25"/>
      <c r="I43" s="25"/>
      <c r="J43" s="25"/>
    </row>
    <row r="44" spans="1:18" x14ac:dyDescent="0.25">
      <c r="B44" s="87" t="s">
        <v>303</v>
      </c>
      <c r="C44" s="350">
        <v>5952</v>
      </c>
      <c r="D44" s="25"/>
      <c r="E44" s="25"/>
      <c r="F44" s="16"/>
      <c r="G44" s="16"/>
      <c r="H44" s="16"/>
      <c r="I44" s="25"/>
      <c r="J44" s="25"/>
    </row>
    <row r="45" spans="1:18" x14ac:dyDescent="0.25">
      <c r="B45" s="87" t="s">
        <v>304</v>
      </c>
      <c r="C45" s="350"/>
      <c r="D45" s="91"/>
      <c r="E45" s="25"/>
      <c r="F45" s="16"/>
      <c r="G45" s="16"/>
      <c r="H45" s="16"/>
      <c r="I45" s="25"/>
      <c r="J45" s="25"/>
    </row>
    <row r="46" spans="1:18" x14ac:dyDescent="0.25">
      <c r="B46" s="87" t="s">
        <v>6</v>
      </c>
      <c r="C46" s="350">
        <v>873</v>
      </c>
      <c r="D46" s="25"/>
      <c r="E46" s="25"/>
      <c r="F46" s="16"/>
      <c r="G46" s="16"/>
      <c r="H46" s="16"/>
      <c r="I46" s="25"/>
      <c r="J46" s="25"/>
    </row>
    <row r="47" spans="1:18" x14ac:dyDescent="0.25">
      <c r="B47" s="87" t="s">
        <v>154</v>
      </c>
      <c r="C47" s="350"/>
      <c r="D47" s="25"/>
      <c r="E47" s="93"/>
      <c r="F47" s="16"/>
      <c r="G47" s="16"/>
      <c r="H47" s="16"/>
      <c r="I47" s="25"/>
      <c r="J47" s="25"/>
    </row>
    <row r="48" spans="1:18" x14ac:dyDescent="0.25">
      <c r="B48" s="89"/>
      <c r="C48" s="37"/>
      <c r="D48" s="25"/>
      <c r="E48" s="94"/>
      <c r="F48" s="16"/>
      <c r="G48" s="16"/>
      <c r="H48" s="16"/>
      <c r="I48" s="25"/>
      <c r="J48" s="25"/>
    </row>
    <row r="49" spans="1:10" x14ac:dyDescent="0.25">
      <c r="B49" s="89"/>
      <c r="C49" s="37"/>
      <c r="D49" s="93"/>
      <c r="E49" s="25"/>
      <c r="F49" s="16"/>
      <c r="G49" s="16"/>
      <c r="H49" s="16"/>
      <c r="I49" s="25"/>
      <c r="J49" s="25"/>
    </row>
    <row r="50" spans="1:10" x14ac:dyDescent="0.25">
      <c r="A50" s="10" t="s">
        <v>471</v>
      </c>
      <c r="B50" s="90" t="s">
        <v>510</v>
      </c>
      <c r="C50" s="52"/>
      <c r="D50" s="25"/>
      <c r="E50" s="25"/>
      <c r="F50" s="16"/>
      <c r="G50" s="16"/>
      <c r="H50" s="16"/>
      <c r="I50" s="25"/>
      <c r="J50" s="25"/>
    </row>
    <row r="51" spans="1:10" x14ac:dyDescent="0.25">
      <c r="B51" s="87" t="s">
        <v>9</v>
      </c>
      <c r="C51" s="58">
        <v>13.2</v>
      </c>
      <c r="D51" s="25"/>
      <c r="E51" s="25"/>
      <c r="F51" s="16"/>
      <c r="G51" s="16"/>
      <c r="H51" s="16"/>
      <c r="I51" s="25"/>
      <c r="J51" s="25"/>
    </row>
    <row r="52" spans="1:10" x14ac:dyDescent="0.25">
      <c r="B52" s="89"/>
      <c r="C52" s="360"/>
      <c r="D52" s="25"/>
      <c r="E52" s="25"/>
      <c r="F52" s="16"/>
      <c r="G52" s="16"/>
      <c r="H52" s="16"/>
      <c r="I52" s="25"/>
      <c r="J52" s="25"/>
    </row>
    <row r="53" spans="1:10" x14ac:dyDescent="0.25">
      <c r="B53" s="89"/>
      <c r="C53" s="57"/>
      <c r="D53" s="25"/>
      <c r="E53" s="25"/>
      <c r="F53" s="16"/>
      <c r="G53" s="16"/>
      <c r="H53" s="16"/>
      <c r="I53" s="25"/>
      <c r="J53" s="25"/>
    </row>
    <row r="54" spans="1:10" x14ac:dyDescent="0.25">
      <c r="A54" s="30" t="s">
        <v>242</v>
      </c>
      <c r="B54" s="30" t="s">
        <v>592</v>
      </c>
      <c r="C54" s="25"/>
      <c r="D54" s="16"/>
      <c r="E54" s="25"/>
      <c r="F54" s="25"/>
      <c r="G54" s="25"/>
      <c r="H54" s="25"/>
      <c r="I54" s="25"/>
      <c r="J54" s="25"/>
    </row>
    <row r="55" spans="1:10" x14ac:dyDescent="0.25">
      <c r="A55" s="18"/>
      <c r="B55" s="34"/>
      <c r="C55" s="721" t="s">
        <v>591</v>
      </c>
      <c r="D55" s="722" t="s">
        <v>590</v>
      </c>
      <c r="E55" s="25"/>
      <c r="F55" s="25"/>
      <c r="G55" s="25"/>
      <c r="H55" s="25"/>
      <c r="I55" s="25"/>
      <c r="J55" s="25"/>
    </row>
    <row r="56" spans="1:10" x14ac:dyDescent="0.25">
      <c r="A56" s="30"/>
      <c r="B56" s="34" t="s">
        <v>52</v>
      </c>
      <c r="C56" s="34">
        <v>4</v>
      </c>
      <c r="D56" s="327">
        <v>8.1135902636916835E-3</v>
      </c>
      <c r="E56" s="25"/>
      <c r="F56" s="25"/>
      <c r="G56" s="25"/>
      <c r="H56" s="25"/>
      <c r="I56" s="25"/>
      <c r="J56" s="25"/>
    </row>
    <row r="57" spans="1:10" x14ac:dyDescent="0.25">
      <c r="A57" s="30"/>
      <c r="B57" s="34" t="s">
        <v>53</v>
      </c>
      <c r="C57" s="34">
        <v>1</v>
      </c>
      <c r="D57" s="327">
        <v>2.0283975659229209E-3</v>
      </c>
      <c r="E57" s="25"/>
      <c r="F57" s="25"/>
      <c r="G57" s="25"/>
      <c r="H57" s="25"/>
      <c r="I57" s="25"/>
      <c r="J57" s="25"/>
    </row>
    <row r="58" spans="1:10" x14ac:dyDescent="0.25">
      <c r="A58" s="30"/>
      <c r="B58" s="34" t="s">
        <v>54</v>
      </c>
      <c r="C58" s="34">
        <v>0</v>
      </c>
      <c r="D58" s="327">
        <v>0</v>
      </c>
      <c r="E58" s="25"/>
      <c r="F58" s="25"/>
      <c r="G58" s="25"/>
      <c r="H58" s="25"/>
      <c r="I58" s="25"/>
      <c r="J58" s="25"/>
    </row>
    <row r="59" spans="1:10" x14ac:dyDescent="0.25">
      <c r="A59" s="30"/>
      <c r="B59" s="34" t="s">
        <v>55</v>
      </c>
      <c r="C59" s="34">
        <v>39</v>
      </c>
      <c r="D59" s="327">
        <v>7.9107505070993914E-2</v>
      </c>
      <c r="E59" s="25"/>
      <c r="F59" s="25"/>
      <c r="G59" s="25"/>
      <c r="H59" s="25"/>
      <c r="I59" s="25"/>
      <c r="J59" s="25"/>
    </row>
    <row r="60" spans="1:10" x14ac:dyDescent="0.25">
      <c r="A60" s="30"/>
      <c r="B60" s="34" t="s">
        <v>56</v>
      </c>
      <c r="C60" s="34">
        <v>194</v>
      </c>
      <c r="D60" s="327">
        <v>0.39350912778904668</v>
      </c>
      <c r="E60" s="25"/>
      <c r="F60" s="25"/>
      <c r="G60" s="25"/>
      <c r="H60" s="25"/>
      <c r="I60" s="25"/>
      <c r="J60" s="25"/>
    </row>
    <row r="61" spans="1:10" x14ac:dyDescent="0.25">
      <c r="A61" s="30"/>
      <c r="B61" s="34" t="s">
        <v>57</v>
      </c>
      <c r="C61" s="34">
        <v>199</v>
      </c>
      <c r="D61" s="327">
        <v>0.40365111561866124</v>
      </c>
      <c r="E61" s="25"/>
      <c r="F61" s="25"/>
      <c r="G61" s="25"/>
      <c r="H61" s="25"/>
      <c r="I61" s="25"/>
      <c r="J61" s="25"/>
    </row>
    <row r="62" spans="1:10" x14ac:dyDescent="0.25">
      <c r="A62" s="30"/>
      <c r="B62" s="603" t="s">
        <v>1050</v>
      </c>
      <c r="C62" s="34">
        <v>56</v>
      </c>
      <c r="D62" s="327">
        <v>0.11359026369168357</v>
      </c>
      <c r="E62" s="25"/>
      <c r="F62" s="25"/>
      <c r="G62" s="25"/>
      <c r="H62" s="25"/>
      <c r="I62" s="25"/>
      <c r="J62" s="25"/>
    </row>
    <row r="63" spans="1:10" x14ac:dyDescent="0.25">
      <c r="A63" s="30"/>
      <c r="B63" s="35" t="s">
        <v>31</v>
      </c>
      <c r="C63" s="35">
        <v>493</v>
      </c>
      <c r="D63" s="340">
        <v>1</v>
      </c>
      <c r="E63" s="25"/>
      <c r="F63" s="25"/>
      <c r="G63" s="25"/>
      <c r="H63" s="25"/>
      <c r="I63" s="25"/>
      <c r="J63" s="25"/>
    </row>
    <row r="64" spans="1:10" x14ac:dyDescent="0.25">
      <c r="A64" s="30"/>
      <c r="B64" s="32" t="s">
        <v>734</v>
      </c>
      <c r="D64" s="16"/>
      <c r="E64" s="25"/>
      <c r="F64" s="25"/>
      <c r="G64" s="25"/>
      <c r="H64" s="25"/>
      <c r="I64" s="25"/>
      <c r="J64" s="25"/>
    </row>
    <row r="65" spans="1:10" x14ac:dyDescent="0.25">
      <c r="A65" s="30"/>
      <c r="B65" s="187"/>
      <c r="E65" s="25"/>
      <c r="F65" s="25"/>
      <c r="G65" s="25"/>
      <c r="H65" s="25"/>
      <c r="I65" s="25"/>
      <c r="J65" s="25"/>
    </row>
    <row r="66" spans="1:10" x14ac:dyDescent="0.25">
      <c r="A66" s="30" t="s">
        <v>243</v>
      </c>
      <c r="B66" s="30" t="s">
        <v>597</v>
      </c>
      <c r="E66" s="25"/>
      <c r="F66" s="25"/>
      <c r="G66" s="25"/>
      <c r="H66" s="25"/>
      <c r="I66" s="25"/>
      <c r="J66" s="25"/>
    </row>
    <row r="67" spans="1:10" x14ac:dyDescent="0.25">
      <c r="A67" s="30"/>
      <c r="B67" s="34"/>
      <c r="C67" s="35" t="s">
        <v>591</v>
      </c>
      <c r="D67" s="35" t="s">
        <v>590</v>
      </c>
      <c r="E67" s="25"/>
      <c r="F67" s="25"/>
      <c r="G67" s="25"/>
      <c r="H67" s="25"/>
      <c r="I67" s="25"/>
      <c r="J67" s="25"/>
    </row>
    <row r="68" spans="1:10" x14ac:dyDescent="0.25">
      <c r="A68" s="30"/>
      <c r="B68" s="34" t="s">
        <v>52</v>
      </c>
      <c r="C68" s="34">
        <v>0</v>
      </c>
      <c r="D68" s="336">
        <v>0</v>
      </c>
      <c r="E68" s="25"/>
      <c r="F68" s="25"/>
      <c r="G68" s="25"/>
      <c r="H68" s="25"/>
      <c r="I68" s="25"/>
      <c r="J68" s="25"/>
    </row>
    <row r="69" spans="1:10" x14ac:dyDescent="0.25">
      <c r="A69" s="30"/>
      <c r="B69" s="34" t="s">
        <v>53</v>
      </c>
      <c r="C69" s="34">
        <v>0</v>
      </c>
      <c r="D69" s="336">
        <v>0</v>
      </c>
      <c r="E69" s="25"/>
      <c r="F69" s="25"/>
      <c r="G69" s="25"/>
      <c r="H69" s="25"/>
      <c r="I69" s="25"/>
      <c r="J69" s="25"/>
    </row>
    <row r="70" spans="1:10" x14ac:dyDescent="0.25">
      <c r="A70" s="30"/>
      <c r="B70" s="34" t="s">
        <v>54</v>
      </c>
      <c r="C70" s="34">
        <v>0</v>
      </c>
      <c r="D70" s="336">
        <v>0</v>
      </c>
      <c r="E70" s="25"/>
      <c r="F70" s="25"/>
      <c r="G70" s="25"/>
      <c r="H70" s="25"/>
      <c r="I70" s="25"/>
      <c r="J70" s="25"/>
    </row>
    <row r="71" spans="1:10" x14ac:dyDescent="0.25">
      <c r="A71" s="30"/>
      <c r="B71" s="34" t="s">
        <v>55</v>
      </c>
      <c r="C71" s="34">
        <v>8</v>
      </c>
      <c r="D71" s="336">
        <v>0.12121212121212122</v>
      </c>
      <c r="E71" s="25"/>
      <c r="F71" s="25"/>
      <c r="G71" s="25"/>
      <c r="H71" s="25"/>
      <c r="I71" s="25"/>
      <c r="J71" s="25"/>
    </row>
    <row r="72" spans="1:10" x14ac:dyDescent="0.25">
      <c r="A72" s="30"/>
      <c r="B72" s="34" t="s">
        <v>56</v>
      </c>
      <c r="C72" s="34">
        <v>17</v>
      </c>
      <c r="D72" s="336">
        <v>0.25757575757575757</v>
      </c>
      <c r="E72" s="25"/>
      <c r="F72" s="25"/>
      <c r="G72" s="25"/>
      <c r="H72" s="25"/>
      <c r="I72" s="25"/>
      <c r="J72" s="25"/>
    </row>
    <row r="73" spans="1:10" x14ac:dyDescent="0.25">
      <c r="A73" s="30"/>
      <c r="B73" s="34" t="s">
        <v>57</v>
      </c>
      <c r="C73" s="34">
        <v>35</v>
      </c>
      <c r="D73" s="336">
        <v>0.53030303030303028</v>
      </c>
      <c r="E73" s="25"/>
      <c r="F73" s="25"/>
      <c r="G73" s="25"/>
      <c r="H73" s="25"/>
      <c r="I73" s="25"/>
      <c r="J73" s="25"/>
    </row>
    <row r="74" spans="1:10" x14ac:dyDescent="0.25">
      <c r="A74" s="30"/>
      <c r="B74" s="603" t="s">
        <v>1050</v>
      </c>
      <c r="C74" s="34">
        <v>6</v>
      </c>
      <c r="D74" s="336">
        <v>9.0909090909090912E-2</v>
      </c>
      <c r="E74" s="25"/>
      <c r="F74" s="25"/>
      <c r="G74" s="25"/>
      <c r="H74" s="25"/>
      <c r="I74" s="25"/>
      <c r="J74" s="25"/>
    </row>
    <row r="75" spans="1:10" x14ac:dyDescent="0.25">
      <c r="A75" s="30"/>
      <c r="B75" s="35" t="s">
        <v>31</v>
      </c>
      <c r="C75" s="35">
        <v>66</v>
      </c>
      <c r="D75" s="340">
        <v>1</v>
      </c>
      <c r="E75" s="25"/>
      <c r="F75" s="25"/>
      <c r="G75" s="25"/>
      <c r="H75" s="25"/>
      <c r="I75" s="25"/>
      <c r="J75" s="25"/>
    </row>
    <row r="76" spans="1:10" x14ac:dyDescent="0.25">
      <c r="A76" s="30"/>
      <c r="B76" s="32"/>
      <c r="E76" s="25"/>
      <c r="F76" s="25"/>
      <c r="G76" s="25"/>
      <c r="H76" s="25"/>
      <c r="I76" s="25"/>
      <c r="J76" s="25"/>
    </row>
    <row r="77" spans="1:10" x14ac:dyDescent="0.25">
      <c r="A77" s="30"/>
      <c r="B77" s="31"/>
      <c r="E77" s="25"/>
      <c r="F77" s="25"/>
      <c r="G77" s="25"/>
      <c r="H77" s="25"/>
      <c r="I77" s="25"/>
      <c r="J77" s="25"/>
    </row>
    <row r="78" spans="1:10" x14ac:dyDescent="0.25">
      <c r="A78" s="30" t="s">
        <v>334</v>
      </c>
      <c r="B78" s="30" t="s">
        <v>598</v>
      </c>
      <c r="E78" s="25"/>
      <c r="F78" s="25"/>
      <c r="G78" s="25"/>
      <c r="H78" s="25"/>
      <c r="I78" s="25"/>
      <c r="J78" s="25"/>
    </row>
    <row r="79" spans="1:10" x14ac:dyDescent="0.25">
      <c r="A79" s="30"/>
      <c r="B79" s="34"/>
      <c r="C79" s="35" t="s">
        <v>728</v>
      </c>
      <c r="D79" s="35" t="s">
        <v>590</v>
      </c>
      <c r="E79" s="25"/>
      <c r="F79" s="25"/>
      <c r="G79" s="25"/>
      <c r="H79" s="25"/>
      <c r="I79" s="25"/>
      <c r="J79" s="25"/>
    </row>
    <row r="80" spans="1:10" x14ac:dyDescent="0.25">
      <c r="A80" s="30"/>
      <c r="B80" s="34" t="s">
        <v>52</v>
      </c>
      <c r="C80" s="34">
        <v>0</v>
      </c>
      <c r="D80" s="327">
        <v>0</v>
      </c>
      <c r="E80" s="25"/>
      <c r="F80" s="25"/>
      <c r="G80" s="25"/>
      <c r="H80" s="25"/>
      <c r="I80" s="25"/>
      <c r="J80" s="25"/>
    </row>
    <row r="81" spans="1:10" x14ac:dyDescent="0.25">
      <c r="A81" s="30"/>
      <c r="B81" s="34" t="s">
        <v>53</v>
      </c>
      <c r="C81" s="156">
        <v>0.2</v>
      </c>
      <c r="D81" s="327">
        <v>3.0000000000000001E-5</v>
      </c>
      <c r="E81" s="25"/>
      <c r="F81" s="25"/>
      <c r="G81" s="25"/>
      <c r="H81" s="25"/>
      <c r="I81" s="25"/>
      <c r="J81" s="25"/>
    </row>
    <row r="82" spans="1:10" x14ac:dyDescent="0.25">
      <c r="A82" s="30"/>
      <c r="B82" s="34" t="s">
        <v>54</v>
      </c>
      <c r="C82" s="34">
        <v>0</v>
      </c>
      <c r="D82" s="327">
        <v>0</v>
      </c>
      <c r="E82" s="25"/>
      <c r="F82" s="25"/>
      <c r="G82" s="25"/>
      <c r="H82" s="25"/>
      <c r="I82" s="25"/>
      <c r="J82" s="25"/>
    </row>
    <row r="83" spans="1:10" x14ac:dyDescent="0.25">
      <c r="A83" s="30"/>
      <c r="B83" s="34" t="s">
        <v>55</v>
      </c>
      <c r="C83" s="34">
        <v>154</v>
      </c>
      <c r="D83" s="327">
        <v>2.5399999999999999E-2</v>
      </c>
      <c r="E83" s="25"/>
      <c r="F83" s="25"/>
      <c r="G83" s="25"/>
      <c r="H83" s="25"/>
      <c r="I83" s="25"/>
      <c r="J83" s="25"/>
    </row>
    <row r="84" spans="1:10" x14ac:dyDescent="0.25">
      <c r="A84" s="30"/>
      <c r="B84" s="34" t="s">
        <v>56</v>
      </c>
      <c r="C84" s="34">
        <v>1419</v>
      </c>
      <c r="D84" s="327">
        <v>0.2636</v>
      </c>
      <c r="E84" s="25"/>
      <c r="F84" s="25"/>
      <c r="G84" s="25"/>
      <c r="H84" s="25"/>
      <c r="I84" s="25"/>
      <c r="J84" s="25"/>
    </row>
    <row r="85" spans="1:10" x14ac:dyDescent="0.25">
      <c r="A85" s="30"/>
      <c r="B85" s="34" t="s">
        <v>57</v>
      </c>
      <c r="C85" s="34">
        <v>2823</v>
      </c>
      <c r="D85" s="327">
        <v>0.74099999999999999</v>
      </c>
      <c r="E85" s="25"/>
      <c r="F85" s="25"/>
      <c r="G85" s="25"/>
      <c r="H85" s="25"/>
      <c r="I85" s="25"/>
      <c r="J85" s="25"/>
    </row>
    <row r="86" spans="1:10" x14ac:dyDescent="0.25">
      <c r="A86" s="30"/>
      <c r="B86" s="603" t="s">
        <v>1050</v>
      </c>
      <c r="C86" s="34">
        <v>1676</v>
      </c>
      <c r="D86" s="327"/>
      <c r="E86" s="25"/>
      <c r="F86" s="25"/>
      <c r="G86" s="25"/>
      <c r="H86" s="25"/>
      <c r="I86" s="25"/>
      <c r="J86" s="25"/>
    </row>
    <row r="87" spans="1:10" x14ac:dyDescent="0.25">
      <c r="A87" s="30"/>
      <c r="B87" s="35" t="s">
        <v>31</v>
      </c>
      <c r="C87" s="35">
        <v>6072</v>
      </c>
      <c r="D87" s="340">
        <v>1</v>
      </c>
      <c r="E87" s="25"/>
      <c r="F87" s="25"/>
      <c r="G87" s="25"/>
      <c r="H87" s="25"/>
      <c r="I87" s="25"/>
      <c r="J87" s="25"/>
    </row>
    <row r="88" spans="1:10" x14ac:dyDescent="0.25">
      <c r="A88" s="30"/>
      <c r="B88" s="32"/>
      <c r="E88" s="25"/>
      <c r="F88" s="25"/>
      <c r="G88" s="25"/>
      <c r="H88" s="25"/>
      <c r="I88" s="25"/>
      <c r="J88" s="25"/>
    </row>
    <row r="89" spans="1:10" x14ac:dyDescent="0.25">
      <c r="A89" s="30"/>
      <c r="B89" s="187"/>
      <c r="E89" s="25"/>
      <c r="F89" s="25"/>
      <c r="G89" s="25"/>
      <c r="H89" s="25"/>
      <c r="I89" s="25"/>
      <c r="J89" s="25"/>
    </row>
    <row r="90" spans="1:10" x14ac:dyDescent="0.25">
      <c r="A90" s="30" t="s">
        <v>335</v>
      </c>
      <c r="B90" s="30" t="s">
        <v>599</v>
      </c>
      <c r="E90" s="25"/>
      <c r="F90" s="25"/>
      <c r="G90" s="25"/>
      <c r="H90" s="25"/>
      <c r="I90" s="25"/>
      <c r="J90" s="25"/>
    </row>
    <row r="91" spans="1:10" x14ac:dyDescent="0.25">
      <c r="A91" s="30"/>
      <c r="B91" s="34"/>
      <c r="C91" s="35" t="s">
        <v>728</v>
      </c>
      <c r="D91" s="35" t="s">
        <v>590</v>
      </c>
      <c r="E91" s="25"/>
      <c r="F91" s="25"/>
      <c r="G91" s="25"/>
      <c r="H91" s="25"/>
      <c r="I91" s="25"/>
      <c r="J91" s="25"/>
    </row>
    <row r="92" spans="1:10" x14ac:dyDescent="0.25">
      <c r="A92" s="30"/>
      <c r="B92" s="34" t="s">
        <v>52</v>
      </c>
      <c r="C92" s="34">
        <v>0</v>
      </c>
      <c r="D92" s="327">
        <v>0</v>
      </c>
      <c r="E92" s="25"/>
      <c r="F92" s="25"/>
      <c r="G92" s="25"/>
      <c r="H92" s="25"/>
      <c r="I92" s="25"/>
      <c r="J92" s="25"/>
    </row>
    <row r="93" spans="1:10" x14ac:dyDescent="0.25">
      <c r="A93" s="30"/>
      <c r="B93" s="34" t="s">
        <v>53</v>
      </c>
      <c r="C93" s="34">
        <v>0</v>
      </c>
      <c r="D93" s="327">
        <v>0</v>
      </c>
      <c r="E93" s="25"/>
      <c r="F93" s="25"/>
      <c r="G93" s="25"/>
      <c r="H93" s="25"/>
      <c r="I93" s="25"/>
      <c r="J93" s="25"/>
    </row>
    <row r="94" spans="1:10" x14ac:dyDescent="0.25">
      <c r="A94" s="30"/>
      <c r="B94" s="34" t="s">
        <v>54</v>
      </c>
      <c r="C94" s="34">
        <v>0</v>
      </c>
      <c r="D94" s="327">
        <v>0</v>
      </c>
      <c r="E94" s="25"/>
      <c r="F94" s="25"/>
      <c r="G94" s="25"/>
      <c r="H94" s="25"/>
      <c r="I94" s="25"/>
      <c r="J94" s="25"/>
    </row>
    <row r="95" spans="1:10" x14ac:dyDescent="0.25">
      <c r="A95" s="30"/>
      <c r="B95" s="34" t="s">
        <v>55</v>
      </c>
      <c r="C95" s="34">
        <v>35.688730999999997</v>
      </c>
      <c r="D95" s="327">
        <v>0.04</v>
      </c>
      <c r="E95" s="25"/>
      <c r="F95" s="25"/>
      <c r="G95" s="25"/>
      <c r="H95" s="25"/>
      <c r="I95" s="25"/>
      <c r="J95" s="25"/>
    </row>
    <row r="96" spans="1:10" x14ac:dyDescent="0.25">
      <c r="A96" s="30"/>
      <c r="B96" s="34" t="s">
        <v>56</v>
      </c>
      <c r="C96" s="34">
        <v>124.48395499999999</v>
      </c>
      <c r="D96" s="327">
        <v>0.15909999999999999</v>
      </c>
      <c r="E96" s="25"/>
      <c r="F96" s="25"/>
      <c r="G96" s="25"/>
      <c r="H96" s="25"/>
      <c r="I96" s="25"/>
      <c r="J96" s="25"/>
    </row>
    <row r="97" spans="1:10" x14ac:dyDescent="0.25">
      <c r="A97" s="30"/>
      <c r="B97" s="34" t="s">
        <v>57</v>
      </c>
      <c r="C97" s="34">
        <v>507.468255</v>
      </c>
      <c r="D97" s="327">
        <v>0.80079999999999996</v>
      </c>
      <c r="E97" s="25"/>
      <c r="F97" s="25"/>
      <c r="G97" s="25"/>
      <c r="H97" s="25"/>
      <c r="I97" s="25"/>
      <c r="J97" s="25"/>
    </row>
    <row r="98" spans="1:10" x14ac:dyDescent="0.25">
      <c r="A98" s="30"/>
      <c r="B98" s="603" t="s">
        <v>1050</v>
      </c>
      <c r="C98" s="34">
        <v>205.83704499999999</v>
      </c>
      <c r="D98" s="327"/>
      <c r="E98" s="25"/>
      <c r="F98" s="25"/>
      <c r="G98" s="25"/>
      <c r="H98" s="25"/>
      <c r="I98" s="25"/>
      <c r="J98" s="25"/>
    </row>
    <row r="99" spans="1:10" x14ac:dyDescent="0.25">
      <c r="A99" s="30"/>
      <c r="B99" s="35" t="s">
        <v>31</v>
      </c>
      <c r="C99" s="35">
        <v>873</v>
      </c>
      <c r="D99" s="340">
        <v>1</v>
      </c>
      <c r="E99" s="25"/>
      <c r="F99" s="25"/>
      <c r="G99" s="25"/>
      <c r="H99" s="25"/>
      <c r="I99" s="25"/>
      <c r="J99" s="25"/>
    </row>
    <row r="100" spans="1:10" x14ac:dyDescent="0.25">
      <c r="A100" s="30"/>
      <c r="B100" s="32"/>
      <c r="D100" s="16"/>
      <c r="E100" s="25"/>
      <c r="F100" s="25"/>
      <c r="G100" s="25"/>
      <c r="H100" s="25"/>
      <c r="I100" s="25"/>
      <c r="J100" s="25"/>
    </row>
    <row r="101" spans="1:10" x14ac:dyDescent="0.25">
      <c r="A101" s="30"/>
      <c r="B101" s="187"/>
      <c r="D101" s="16"/>
      <c r="E101" s="25"/>
      <c r="F101" s="25"/>
      <c r="G101" s="25"/>
      <c r="H101" s="25"/>
      <c r="I101" s="25"/>
      <c r="J101" s="25"/>
    </row>
    <row r="102" spans="1:10" x14ac:dyDescent="0.25">
      <c r="A102" s="10" t="s">
        <v>336</v>
      </c>
      <c r="B102" s="90" t="s">
        <v>511</v>
      </c>
      <c r="C102" s="52"/>
      <c r="D102" s="25"/>
      <c r="E102" s="25"/>
      <c r="F102" s="25"/>
      <c r="G102" s="25"/>
      <c r="H102" s="25"/>
      <c r="I102" s="25"/>
      <c r="J102" s="25"/>
    </row>
    <row r="103" spans="1:10" x14ac:dyDescent="0.25">
      <c r="B103" s="86" t="s">
        <v>329</v>
      </c>
      <c r="C103" s="327">
        <v>0.13400000000000001</v>
      </c>
      <c r="D103" s="25"/>
      <c r="E103" s="25"/>
      <c r="F103" s="25"/>
      <c r="G103" s="25"/>
      <c r="H103" s="25"/>
      <c r="I103" s="25"/>
      <c r="J103" s="25"/>
    </row>
    <row r="104" spans="1:10" x14ac:dyDescent="0.25">
      <c r="B104" s="86" t="s">
        <v>394</v>
      </c>
      <c r="C104" s="327">
        <v>0.14400000000000002</v>
      </c>
      <c r="D104" s="25"/>
      <c r="E104" s="25"/>
      <c r="F104" s="25"/>
      <c r="G104" s="25"/>
      <c r="H104" s="25"/>
      <c r="I104" s="25"/>
      <c r="J104" s="25"/>
    </row>
    <row r="105" spans="1:10" x14ac:dyDescent="0.25">
      <c r="F105" s="25"/>
      <c r="G105" s="25"/>
      <c r="H105" s="25"/>
      <c r="I105" s="25"/>
      <c r="J105" s="25"/>
    </row>
    <row r="106" spans="1:10" x14ac:dyDescent="0.25">
      <c r="B106" s="98"/>
      <c r="C106" s="25"/>
      <c r="D106" s="25"/>
      <c r="E106" s="25"/>
      <c r="F106" s="25"/>
      <c r="G106" s="25"/>
      <c r="H106" s="25"/>
      <c r="I106" s="25"/>
      <c r="J106" s="25"/>
    </row>
    <row r="107" spans="1:10" x14ac:dyDescent="0.25">
      <c r="A107" s="10" t="s">
        <v>337</v>
      </c>
      <c r="B107" s="85" t="s">
        <v>512</v>
      </c>
      <c r="C107" s="25"/>
      <c r="D107" s="25"/>
      <c r="E107" s="25"/>
      <c r="F107" s="25"/>
      <c r="G107" s="25"/>
      <c r="H107" s="25"/>
      <c r="I107" s="25"/>
      <c r="J107" s="25"/>
    </row>
    <row r="108" spans="1:10" ht="30" x14ac:dyDescent="0.25">
      <c r="B108" s="86"/>
      <c r="C108" s="264" t="s">
        <v>472</v>
      </c>
      <c r="D108" s="264" t="s">
        <v>305</v>
      </c>
      <c r="E108" s="264" t="s">
        <v>306</v>
      </c>
      <c r="F108" s="264" t="s">
        <v>473</v>
      </c>
      <c r="G108" s="264" t="s">
        <v>474</v>
      </c>
      <c r="H108" s="264" t="s">
        <v>475</v>
      </c>
      <c r="I108" s="264" t="s">
        <v>171</v>
      </c>
      <c r="J108" s="264" t="s">
        <v>31</v>
      </c>
    </row>
    <row r="109" spans="1:10" x14ac:dyDescent="0.25">
      <c r="B109" s="86" t="s">
        <v>9</v>
      </c>
      <c r="C109" s="58">
        <v>13.714</v>
      </c>
      <c r="D109" s="58">
        <v>13.72</v>
      </c>
      <c r="E109" s="58">
        <v>14.946999999999999</v>
      </c>
      <c r="F109" s="361">
        <v>14.891999999999999</v>
      </c>
      <c r="G109" s="58">
        <v>6.5750000000000002</v>
      </c>
      <c r="H109" s="58">
        <v>10.095000000000001</v>
      </c>
      <c r="I109" s="58">
        <v>0</v>
      </c>
      <c r="J109" s="58">
        <v>13.24</v>
      </c>
    </row>
    <row r="110" spans="1:10" x14ac:dyDescent="0.25">
      <c r="B110" s="88"/>
      <c r="C110" s="57"/>
      <c r="D110" s="57"/>
      <c r="E110" s="57"/>
      <c r="F110" s="57"/>
      <c r="G110" s="57"/>
      <c r="H110" s="57"/>
      <c r="I110" s="57"/>
      <c r="J110" s="37"/>
    </row>
    <row r="111" spans="1:10" x14ac:dyDescent="0.25">
      <c r="B111" s="257"/>
      <c r="C111" s="25"/>
      <c r="D111" s="25"/>
      <c r="E111" s="25"/>
      <c r="F111" s="25"/>
      <c r="G111" s="25"/>
      <c r="H111" s="25"/>
      <c r="I111" s="25"/>
      <c r="J111" s="25"/>
    </row>
    <row r="112" spans="1:10" x14ac:dyDescent="0.25">
      <c r="A112" s="10" t="s">
        <v>244</v>
      </c>
      <c r="B112" s="85" t="s">
        <v>504</v>
      </c>
      <c r="C112" s="25"/>
      <c r="D112" s="25"/>
      <c r="E112" s="25"/>
      <c r="F112" s="25"/>
      <c r="G112" s="25"/>
      <c r="H112" s="25"/>
      <c r="I112" s="25"/>
      <c r="J112" s="25"/>
    </row>
    <row r="113" spans="1:10" ht="30" x14ac:dyDescent="0.25">
      <c r="B113" s="86"/>
      <c r="C113" s="264" t="s">
        <v>472</v>
      </c>
      <c r="D113" s="264" t="s">
        <v>305</v>
      </c>
      <c r="E113" s="264" t="s">
        <v>306</v>
      </c>
      <c r="F113" s="264" t="s">
        <v>473</v>
      </c>
      <c r="G113" s="264" t="s">
        <v>474</v>
      </c>
      <c r="H113" s="264" t="s">
        <v>475</v>
      </c>
      <c r="I113" s="264" t="s">
        <v>171</v>
      </c>
      <c r="J113" s="264" t="s">
        <v>31</v>
      </c>
    </row>
    <row r="114" spans="1:10" x14ac:dyDescent="0.25">
      <c r="B114" s="86" t="s">
        <v>329</v>
      </c>
      <c r="C114" s="327">
        <v>7.0900000000000005E-2</v>
      </c>
      <c r="D114" s="327">
        <v>0.13830000000000001</v>
      </c>
      <c r="E114" s="327">
        <v>0.16489999999999999</v>
      </c>
      <c r="F114" s="327">
        <v>0.17350000000000002</v>
      </c>
      <c r="G114" s="327">
        <v>0.2432</v>
      </c>
      <c r="H114" s="327">
        <v>0.15380000000000002</v>
      </c>
      <c r="I114" s="327">
        <v>0</v>
      </c>
      <c r="J114" s="327">
        <v>0.1416</v>
      </c>
    </row>
    <row r="115" spans="1:10" x14ac:dyDescent="0.25">
      <c r="B115" s="86" t="s">
        <v>394</v>
      </c>
      <c r="C115" s="327">
        <v>7.9500000000000001E-2</v>
      </c>
      <c r="D115" s="327">
        <v>0.17280000000000001</v>
      </c>
      <c r="E115" s="327">
        <v>0.1636</v>
      </c>
      <c r="F115" s="327">
        <v>0.1699</v>
      </c>
      <c r="G115" s="327">
        <v>0.21859999999999999</v>
      </c>
      <c r="H115" s="327">
        <v>0.13970000000000002</v>
      </c>
      <c r="I115" s="327">
        <v>0</v>
      </c>
      <c r="J115" s="327">
        <v>0.14960000000000001</v>
      </c>
    </row>
    <row r="116" spans="1:10" x14ac:dyDescent="0.25">
      <c r="B116" s="98"/>
      <c r="C116" s="25"/>
      <c r="D116" s="25"/>
      <c r="E116" s="25"/>
      <c r="F116" s="25"/>
      <c r="G116" s="25"/>
      <c r="H116" s="25"/>
      <c r="I116" s="25"/>
      <c r="J116" s="25"/>
    </row>
    <row r="117" spans="1:10" x14ac:dyDescent="0.25">
      <c r="B117" s="98"/>
      <c r="C117" s="25"/>
      <c r="D117" s="25"/>
      <c r="E117" s="25"/>
      <c r="F117" s="25"/>
      <c r="G117" s="25"/>
      <c r="H117" s="25"/>
      <c r="I117" s="25"/>
      <c r="J117" s="25"/>
    </row>
    <row r="118" spans="1:10" x14ac:dyDescent="0.25">
      <c r="A118" s="10" t="s">
        <v>338</v>
      </c>
      <c r="B118" s="85" t="s">
        <v>600</v>
      </c>
      <c r="C118" s="53"/>
      <c r="D118" s="258"/>
      <c r="E118" s="25"/>
      <c r="F118" s="25"/>
      <c r="G118" s="25"/>
      <c r="H118" s="25"/>
      <c r="I118" s="25"/>
      <c r="J118" s="25"/>
    </row>
    <row r="119" spans="1:10" x14ac:dyDescent="0.25">
      <c r="B119" s="103" t="s">
        <v>308</v>
      </c>
      <c r="C119" s="265" t="s">
        <v>6</v>
      </c>
      <c r="D119" s="265" t="s">
        <v>59</v>
      </c>
      <c r="E119" s="25"/>
      <c r="F119" s="25"/>
      <c r="G119" s="25"/>
      <c r="H119" s="25"/>
      <c r="I119" s="25"/>
      <c r="J119" s="25"/>
    </row>
    <row r="120" spans="1:10" x14ac:dyDescent="0.25">
      <c r="B120" s="86" t="s">
        <v>18</v>
      </c>
      <c r="C120" s="349">
        <v>144</v>
      </c>
      <c r="D120" s="327">
        <v>0.16509647399999999</v>
      </c>
      <c r="E120" s="142"/>
      <c r="F120" s="25"/>
      <c r="G120" s="25"/>
      <c r="H120" s="25"/>
      <c r="I120" s="25"/>
      <c r="J120" s="25"/>
    </row>
    <row r="121" spans="1:10" x14ac:dyDescent="0.25">
      <c r="B121" s="86" t="s">
        <v>19</v>
      </c>
      <c r="C121" s="349">
        <v>5</v>
      </c>
      <c r="D121" s="327">
        <v>5.3643283999999999E-3</v>
      </c>
      <c r="E121" s="142"/>
      <c r="F121" s="25"/>
      <c r="G121" s="25"/>
      <c r="H121" s="25"/>
      <c r="I121" s="25"/>
      <c r="J121" s="25"/>
    </row>
    <row r="122" spans="1:10" x14ac:dyDescent="0.25">
      <c r="B122" s="86" t="s">
        <v>20</v>
      </c>
      <c r="C122" s="349">
        <v>93</v>
      </c>
      <c r="D122" s="327">
        <v>0.10593458500000001</v>
      </c>
      <c r="E122" s="142"/>
      <c r="F122" s="25"/>
      <c r="G122" s="25"/>
      <c r="H122" s="25"/>
      <c r="I122" s="25"/>
      <c r="J122" s="25"/>
    </row>
    <row r="123" spans="1:10" x14ac:dyDescent="0.25">
      <c r="B123" s="86" t="s">
        <v>21</v>
      </c>
      <c r="C123" s="349">
        <v>106</v>
      </c>
      <c r="D123" s="327">
        <v>0.121048057</v>
      </c>
      <c r="E123" s="142"/>
      <c r="F123" s="25"/>
      <c r="G123" s="25"/>
      <c r="H123" s="25"/>
      <c r="I123" s="25"/>
      <c r="J123" s="25"/>
    </row>
    <row r="124" spans="1:10" x14ac:dyDescent="0.25">
      <c r="B124" s="86" t="s">
        <v>22</v>
      </c>
      <c r="C124" s="349">
        <v>82</v>
      </c>
      <c r="D124" s="327">
        <v>9.3965669700000004E-2</v>
      </c>
      <c r="E124" s="142"/>
      <c r="F124" s="25"/>
      <c r="G124" s="25"/>
      <c r="H124" s="25"/>
      <c r="I124" s="25"/>
      <c r="J124" s="25"/>
    </row>
    <row r="125" spans="1:10" x14ac:dyDescent="0.25">
      <c r="B125" s="86" t="s">
        <v>23</v>
      </c>
      <c r="C125" s="349">
        <v>4</v>
      </c>
      <c r="D125" s="327">
        <v>5.0391492000000006E-3</v>
      </c>
      <c r="E125" s="142"/>
      <c r="F125" s="25"/>
      <c r="G125" s="25"/>
      <c r="H125" s="25"/>
      <c r="I125" s="25"/>
      <c r="J125" s="25"/>
    </row>
    <row r="126" spans="1:10" x14ac:dyDescent="0.25">
      <c r="B126" s="86" t="s">
        <v>24</v>
      </c>
      <c r="C126" s="349">
        <v>27</v>
      </c>
      <c r="D126" s="327">
        <v>3.0929267500000003E-2</v>
      </c>
      <c r="E126" s="142"/>
      <c r="F126" s="25"/>
      <c r="G126" s="25"/>
      <c r="H126" s="25"/>
      <c r="I126" s="25"/>
      <c r="J126" s="25"/>
    </row>
    <row r="127" spans="1:10" x14ac:dyDescent="0.25">
      <c r="B127" s="86" t="s">
        <v>309</v>
      </c>
      <c r="C127" s="349">
        <v>0</v>
      </c>
      <c r="D127" s="327">
        <v>0</v>
      </c>
      <c r="E127" s="142"/>
      <c r="F127" s="25"/>
      <c r="G127" s="25"/>
      <c r="H127" s="25"/>
      <c r="I127" s="25"/>
      <c r="J127" s="25"/>
    </row>
    <row r="128" spans="1:10" x14ac:dyDescent="0.25">
      <c r="B128" s="86" t="s">
        <v>121</v>
      </c>
      <c r="C128" s="349">
        <v>0</v>
      </c>
      <c r="D128" s="327">
        <v>0</v>
      </c>
      <c r="E128" s="142"/>
      <c r="F128" s="25"/>
      <c r="G128" s="25"/>
      <c r="H128" s="25"/>
      <c r="I128" s="25"/>
      <c r="J128" s="25"/>
    </row>
    <row r="129" spans="2:10" x14ac:dyDescent="0.25">
      <c r="B129" s="86" t="s">
        <v>60</v>
      </c>
      <c r="C129" s="349">
        <v>22</v>
      </c>
      <c r="D129" s="327">
        <v>2.5684709699999999E-2</v>
      </c>
      <c r="E129" s="142"/>
      <c r="F129" s="25"/>
      <c r="G129" s="25"/>
      <c r="H129" s="25"/>
      <c r="I129" s="25"/>
      <c r="J129" s="25"/>
    </row>
    <row r="130" spans="2:10" x14ac:dyDescent="0.25">
      <c r="B130" s="86" t="s">
        <v>310</v>
      </c>
      <c r="C130" s="349">
        <v>0</v>
      </c>
      <c r="D130" s="327">
        <v>0</v>
      </c>
      <c r="E130" s="142"/>
      <c r="F130" s="25"/>
      <c r="G130" s="25"/>
      <c r="H130" s="25"/>
      <c r="I130" s="25"/>
      <c r="J130" s="25"/>
    </row>
    <row r="131" spans="2:10" x14ac:dyDescent="0.25">
      <c r="B131" s="86" t="s">
        <v>122</v>
      </c>
      <c r="C131" s="349">
        <v>0</v>
      </c>
      <c r="D131" s="327">
        <v>0</v>
      </c>
      <c r="E131" s="142"/>
      <c r="F131" s="25"/>
      <c r="G131" s="25"/>
      <c r="H131" s="25"/>
      <c r="I131" s="25"/>
      <c r="J131" s="25"/>
    </row>
    <row r="132" spans="2:10" x14ac:dyDescent="0.25">
      <c r="B132" s="86" t="s">
        <v>62</v>
      </c>
      <c r="C132" s="349">
        <v>0</v>
      </c>
      <c r="D132" s="327">
        <v>0</v>
      </c>
      <c r="E132" s="142"/>
      <c r="F132" s="25"/>
      <c r="G132" s="25"/>
      <c r="H132" s="25"/>
      <c r="I132" s="25"/>
      <c r="J132" s="25"/>
    </row>
    <row r="133" spans="2:10" x14ac:dyDescent="0.25">
      <c r="B133" s="86" t="s">
        <v>63</v>
      </c>
      <c r="C133" s="349">
        <v>8</v>
      </c>
      <c r="D133" s="327">
        <v>9.0936077000000008E-3</v>
      </c>
      <c r="E133" s="142"/>
      <c r="F133" s="25"/>
      <c r="G133" s="25"/>
      <c r="H133" s="25"/>
      <c r="I133" s="25"/>
      <c r="J133" s="25"/>
    </row>
    <row r="134" spans="2:10" x14ac:dyDescent="0.25">
      <c r="B134" s="86" t="s">
        <v>64</v>
      </c>
      <c r="C134" s="349">
        <v>0</v>
      </c>
      <c r="D134" s="327">
        <v>0</v>
      </c>
      <c r="E134" s="142"/>
      <c r="F134" s="25"/>
      <c r="G134" s="25"/>
      <c r="H134" s="25"/>
      <c r="I134" s="25"/>
      <c r="J134" s="25"/>
    </row>
    <row r="135" spans="2:10" x14ac:dyDescent="0.25">
      <c r="B135" s="86" t="s">
        <v>26</v>
      </c>
      <c r="C135" s="349">
        <v>58</v>
      </c>
      <c r="D135" s="327">
        <v>6.6511395899999992E-2</v>
      </c>
      <c r="E135" s="142"/>
      <c r="F135" s="25"/>
      <c r="G135" s="25"/>
      <c r="H135" s="25"/>
      <c r="I135" s="25"/>
      <c r="J135" s="25"/>
    </row>
    <row r="136" spans="2:10" x14ac:dyDescent="0.25">
      <c r="B136" s="86" t="s">
        <v>123</v>
      </c>
      <c r="C136" s="349">
        <v>49</v>
      </c>
      <c r="D136" s="327">
        <v>5.6296994199999999E-2</v>
      </c>
      <c r="E136" s="142"/>
      <c r="F136" s="25"/>
      <c r="G136" s="25"/>
      <c r="H136" s="25"/>
      <c r="I136" s="25"/>
      <c r="J136" s="25"/>
    </row>
    <row r="137" spans="2:10" x14ac:dyDescent="0.25">
      <c r="B137" s="86" t="s">
        <v>124</v>
      </c>
      <c r="C137" s="349">
        <v>5</v>
      </c>
      <c r="D137" s="327">
        <v>5.3352616999999998E-3</v>
      </c>
      <c r="E137" s="142"/>
      <c r="F137" s="25"/>
      <c r="G137" s="25"/>
      <c r="H137" s="25"/>
      <c r="I137" s="25"/>
      <c r="J137" s="25"/>
    </row>
    <row r="138" spans="2:10" x14ac:dyDescent="0.25">
      <c r="B138" s="86" t="s">
        <v>125</v>
      </c>
      <c r="C138" s="349">
        <v>0</v>
      </c>
      <c r="D138" s="327">
        <v>0</v>
      </c>
      <c r="E138" s="142"/>
      <c r="F138" s="25"/>
      <c r="G138" s="25"/>
      <c r="H138" s="25"/>
      <c r="I138" s="25"/>
      <c r="J138" s="25"/>
    </row>
    <row r="139" spans="2:10" x14ac:dyDescent="0.25">
      <c r="B139" s="86" t="s">
        <v>69</v>
      </c>
      <c r="C139" s="349">
        <v>191</v>
      </c>
      <c r="D139" s="327">
        <v>0.21829611199999999</v>
      </c>
      <c r="E139" s="142"/>
      <c r="F139" s="25"/>
      <c r="G139" s="25"/>
      <c r="H139" s="25"/>
      <c r="I139" s="25"/>
      <c r="J139" s="25"/>
    </row>
    <row r="140" spans="2:10" x14ac:dyDescent="0.25">
      <c r="B140" s="86" t="s">
        <v>76</v>
      </c>
      <c r="C140" s="349">
        <v>80</v>
      </c>
      <c r="D140" s="327">
        <v>9.1404387200000006E-2</v>
      </c>
      <c r="E140" s="142"/>
      <c r="F140" s="25"/>
      <c r="G140" s="25"/>
      <c r="H140" s="25"/>
      <c r="I140" s="25"/>
      <c r="J140" s="25"/>
    </row>
    <row r="141" spans="2:10" x14ac:dyDescent="0.25">
      <c r="B141" s="86" t="s">
        <v>126</v>
      </c>
      <c r="C141" s="349">
        <v>0</v>
      </c>
      <c r="D141" s="327">
        <v>0</v>
      </c>
      <c r="E141" s="142"/>
      <c r="F141" s="25"/>
      <c r="G141" s="25"/>
      <c r="H141" s="25"/>
      <c r="I141" s="25"/>
      <c r="J141" s="25"/>
    </row>
    <row r="142" spans="2:10" x14ac:dyDescent="0.25">
      <c r="B142" s="86" t="s">
        <v>72</v>
      </c>
      <c r="C142" s="349">
        <v>0</v>
      </c>
      <c r="D142" s="327">
        <v>0</v>
      </c>
      <c r="E142" s="142"/>
      <c r="F142" s="25"/>
      <c r="G142" s="25"/>
      <c r="H142" s="25"/>
      <c r="I142" s="25"/>
      <c r="J142" s="25"/>
    </row>
    <row r="143" spans="2:10" x14ac:dyDescent="0.25">
      <c r="B143" s="86" t="s">
        <v>73</v>
      </c>
      <c r="C143" s="349">
        <v>0</v>
      </c>
      <c r="D143" s="327">
        <v>0</v>
      </c>
      <c r="E143" s="142"/>
      <c r="F143" s="25"/>
      <c r="G143" s="25"/>
      <c r="H143" s="25"/>
      <c r="I143" s="25"/>
      <c r="J143" s="25"/>
    </row>
    <row r="144" spans="2:10" x14ac:dyDescent="0.25">
      <c r="B144" s="259" t="s">
        <v>74</v>
      </c>
      <c r="C144" s="349">
        <v>0</v>
      </c>
      <c r="D144" s="327">
        <v>0</v>
      </c>
      <c r="E144" s="142"/>
      <c r="F144" s="25"/>
      <c r="G144" s="25"/>
      <c r="H144" s="25"/>
      <c r="I144" s="25"/>
      <c r="J144" s="25"/>
    </row>
    <row r="145" spans="1:10" x14ac:dyDescent="0.25">
      <c r="B145" s="96" t="s">
        <v>31</v>
      </c>
      <c r="C145" s="449">
        <v>873</v>
      </c>
      <c r="D145" s="340">
        <v>1</v>
      </c>
      <c r="E145" s="142"/>
      <c r="F145" s="25"/>
      <c r="G145" s="25"/>
      <c r="H145" s="25"/>
      <c r="I145" s="25"/>
      <c r="J145" s="25"/>
    </row>
    <row r="146" spans="1:10" x14ac:dyDescent="0.25">
      <c r="B146" s="305"/>
      <c r="C146" s="277"/>
      <c r="D146" s="306"/>
      <c r="E146" s="49"/>
      <c r="F146" s="25"/>
      <c r="G146" s="25"/>
      <c r="H146" s="25"/>
      <c r="I146" s="25"/>
      <c r="J146" s="25"/>
    </row>
    <row r="147" spans="1:10" x14ac:dyDescent="0.25">
      <c r="B147" s="305"/>
      <c r="C147" s="277"/>
      <c r="D147" s="306"/>
      <c r="E147" s="49"/>
      <c r="F147" s="25"/>
      <c r="G147" s="25"/>
      <c r="H147" s="25"/>
      <c r="I147" s="25"/>
      <c r="J147" s="25"/>
    </row>
    <row r="148" spans="1:10" x14ac:dyDescent="0.25">
      <c r="A148" s="10" t="s">
        <v>339</v>
      </c>
      <c r="B148" s="85" t="s">
        <v>601</v>
      </c>
      <c r="C148" s="53"/>
      <c r="D148" s="258"/>
      <c r="E148" s="10"/>
      <c r="F148" s="10"/>
      <c r="G148" s="10"/>
      <c r="H148" s="10"/>
      <c r="I148" s="10"/>
      <c r="J148" s="10"/>
    </row>
    <row r="149" spans="1:10" x14ac:dyDescent="0.25">
      <c r="B149" s="103" t="s">
        <v>308</v>
      </c>
      <c r="C149" s="265" t="s">
        <v>6</v>
      </c>
      <c r="D149" s="265" t="s">
        <v>59</v>
      </c>
      <c r="E149" s="10"/>
      <c r="F149" s="10"/>
      <c r="G149" s="10"/>
      <c r="H149" s="10"/>
      <c r="I149" s="10"/>
      <c r="J149" s="10"/>
    </row>
    <row r="150" spans="1:10" x14ac:dyDescent="0.25">
      <c r="B150" s="86" t="s">
        <v>18</v>
      </c>
      <c r="C150" s="349">
        <v>172</v>
      </c>
      <c r="D150" s="327">
        <v>0.19733378500000001</v>
      </c>
      <c r="E150" s="10"/>
      <c r="F150" s="10"/>
      <c r="G150" s="10"/>
      <c r="H150" s="10"/>
      <c r="I150" s="10"/>
      <c r="J150" s="10"/>
    </row>
    <row r="151" spans="1:10" x14ac:dyDescent="0.25">
      <c r="B151" s="86" t="s">
        <v>19</v>
      </c>
      <c r="C151" s="349">
        <v>8</v>
      </c>
      <c r="D151" s="327">
        <v>8.9862196000000012E-3</v>
      </c>
      <c r="E151" s="10"/>
      <c r="F151" s="10"/>
      <c r="G151" s="10"/>
      <c r="H151" s="10"/>
      <c r="I151" s="10"/>
      <c r="J151" s="10"/>
    </row>
    <row r="152" spans="1:10" x14ac:dyDescent="0.25">
      <c r="B152" s="86" t="s">
        <v>20</v>
      </c>
      <c r="C152" s="349">
        <v>82</v>
      </c>
      <c r="D152" s="327">
        <v>9.441703600000001E-2</v>
      </c>
      <c r="E152" s="10"/>
      <c r="F152" s="10"/>
      <c r="G152" s="10"/>
      <c r="H152" s="10"/>
      <c r="I152" s="10"/>
      <c r="J152" s="10"/>
    </row>
    <row r="153" spans="1:10" x14ac:dyDescent="0.25">
      <c r="B153" s="86" t="s">
        <v>21</v>
      </c>
      <c r="C153" s="349">
        <v>94</v>
      </c>
      <c r="D153" s="327">
        <v>0.10713315599999999</v>
      </c>
      <c r="E153" s="10"/>
      <c r="F153" s="10"/>
      <c r="G153" s="10"/>
      <c r="H153" s="10"/>
      <c r="I153" s="10"/>
      <c r="J153" s="10"/>
    </row>
    <row r="154" spans="1:10" x14ac:dyDescent="0.25">
      <c r="B154" s="86" t="s">
        <v>22</v>
      </c>
      <c r="C154" s="349">
        <v>119</v>
      </c>
      <c r="D154" s="327">
        <v>0.13667142900000001</v>
      </c>
      <c r="E154" s="10"/>
      <c r="F154" s="10"/>
      <c r="G154" s="10"/>
      <c r="H154" s="10"/>
      <c r="I154" s="10"/>
      <c r="J154" s="10"/>
    </row>
    <row r="155" spans="1:10" x14ac:dyDescent="0.25">
      <c r="B155" s="86" t="s">
        <v>23</v>
      </c>
      <c r="C155" s="349">
        <v>3</v>
      </c>
      <c r="D155" s="327">
        <v>3.0827054E-3</v>
      </c>
      <c r="E155" s="10"/>
      <c r="F155" s="10"/>
      <c r="G155" s="10"/>
      <c r="H155" s="10"/>
      <c r="I155" s="10"/>
      <c r="J155" s="10"/>
    </row>
    <row r="156" spans="1:10" x14ac:dyDescent="0.25">
      <c r="B156" s="86" t="s">
        <v>24</v>
      </c>
      <c r="C156" s="349">
        <v>27</v>
      </c>
      <c r="D156" s="327">
        <v>3.1191455E-2</v>
      </c>
      <c r="E156" s="10"/>
      <c r="F156" s="10"/>
      <c r="G156" s="10"/>
      <c r="H156" s="10"/>
      <c r="I156" s="10"/>
      <c r="J156" s="10"/>
    </row>
    <row r="157" spans="1:10" x14ac:dyDescent="0.25">
      <c r="B157" s="86" t="s">
        <v>309</v>
      </c>
      <c r="C157" s="349">
        <v>1</v>
      </c>
      <c r="D157" s="327">
        <v>1.1879949E-3</v>
      </c>
      <c r="E157" s="10"/>
      <c r="F157" s="10"/>
      <c r="G157" s="10"/>
      <c r="H157" s="10"/>
      <c r="I157" s="10"/>
      <c r="J157" s="10"/>
    </row>
    <row r="158" spans="1:10" x14ac:dyDescent="0.25">
      <c r="B158" s="86" t="s">
        <v>121</v>
      </c>
      <c r="C158" s="349" t="s">
        <v>697</v>
      </c>
      <c r="D158" s="327">
        <v>0</v>
      </c>
      <c r="E158" s="10"/>
      <c r="F158" s="10"/>
      <c r="G158" s="10"/>
      <c r="H158" s="10"/>
      <c r="I158" s="10"/>
      <c r="J158" s="10"/>
    </row>
    <row r="159" spans="1:10" x14ac:dyDescent="0.25">
      <c r="B159" s="86" t="s">
        <v>60</v>
      </c>
      <c r="C159" s="349">
        <v>14</v>
      </c>
      <c r="D159" s="327">
        <v>1.5627648099999999E-2</v>
      </c>
      <c r="E159" s="10"/>
      <c r="F159" s="10"/>
      <c r="G159" s="10"/>
      <c r="H159" s="10"/>
      <c r="I159" s="10"/>
      <c r="J159" s="10"/>
    </row>
    <row r="160" spans="1:10" x14ac:dyDescent="0.25">
      <c r="B160" s="86" t="s">
        <v>310</v>
      </c>
      <c r="C160" s="349">
        <v>5</v>
      </c>
      <c r="D160" s="327">
        <v>5.2713436000000006E-3</v>
      </c>
      <c r="E160" s="10"/>
      <c r="F160" s="10"/>
      <c r="G160" s="10"/>
      <c r="H160" s="10"/>
      <c r="I160" s="10"/>
      <c r="J160" s="10"/>
    </row>
    <row r="161" spans="2:10" x14ac:dyDescent="0.25">
      <c r="B161" s="86" t="s">
        <v>122</v>
      </c>
      <c r="C161" s="349" t="s">
        <v>697</v>
      </c>
      <c r="D161" s="327">
        <v>0</v>
      </c>
      <c r="E161" s="10"/>
      <c r="F161" s="10"/>
      <c r="G161" s="10"/>
      <c r="H161" s="10"/>
      <c r="I161" s="10"/>
      <c r="J161" s="10"/>
    </row>
    <row r="162" spans="2:10" x14ac:dyDescent="0.25">
      <c r="B162" s="86" t="s">
        <v>62</v>
      </c>
      <c r="C162" s="349" t="s">
        <v>697</v>
      </c>
      <c r="D162" s="327">
        <v>0</v>
      </c>
      <c r="E162" s="10"/>
      <c r="F162" s="10"/>
      <c r="G162" s="10"/>
      <c r="H162" s="10"/>
      <c r="I162" s="10"/>
      <c r="J162" s="10"/>
    </row>
    <row r="163" spans="2:10" x14ac:dyDescent="0.25">
      <c r="B163" s="86" t="s">
        <v>63</v>
      </c>
      <c r="C163" s="349">
        <v>5</v>
      </c>
      <c r="D163" s="327">
        <v>5.7583412000000002E-3</v>
      </c>
      <c r="E163" s="10"/>
      <c r="F163" s="10"/>
      <c r="G163" s="10"/>
      <c r="H163" s="10"/>
      <c r="I163" s="10"/>
      <c r="J163" s="10"/>
    </row>
    <row r="164" spans="2:10" x14ac:dyDescent="0.25">
      <c r="B164" s="86" t="s">
        <v>64</v>
      </c>
      <c r="C164" s="349" t="s">
        <v>697</v>
      </c>
      <c r="D164" s="327">
        <v>0</v>
      </c>
      <c r="E164" s="10"/>
      <c r="F164" s="10"/>
      <c r="G164" s="10"/>
      <c r="H164" s="10"/>
      <c r="I164" s="10"/>
      <c r="J164" s="10"/>
    </row>
    <row r="165" spans="2:10" x14ac:dyDescent="0.25">
      <c r="B165" s="86" t="s">
        <v>26</v>
      </c>
      <c r="C165" s="349">
        <v>45</v>
      </c>
      <c r="D165" s="327">
        <v>5.1029944399999999E-2</v>
      </c>
      <c r="E165" s="10"/>
      <c r="F165" s="10"/>
      <c r="G165" s="10"/>
      <c r="H165" s="10"/>
      <c r="I165" s="10"/>
      <c r="J165" s="10"/>
    </row>
    <row r="166" spans="2:10" x14ac:dyDescent="0.25">
      <c r="B166" s="86" t="s">
        <v>123</v>
      </c>
      <c r="C166" s="349">
        <v>54</v>
      </c>
      <c r="D166" s="327">
        <v>6.1404478999999998E-2</v>
      </c>
      <c r="E166" s="10"/>
      <c r="F166" s="10"/>
      <c r="G166" s="10"/>
      <c r="H166" s="10"/>
      <c r="I166" s="10"/>
      <c r="J166" s="10"/>
    </row>
    <row r="167" spans="2:10" x14ac:dyDescent="0.25">
      <c r="B167" s="86" t="s">
        <v>124</v>
      </c>
      <c r="C167" s="349">
        <v>4</v>
      </c>
      <c r="D167" s="327">
        <v>4.3957687999999998E-3</v>
      </c>
      <c r="E167" s="10"/>
      <c r="F167" s="10"/>
      <c r="G167" s="10"/>
      <c r="H167" s="10"/>
      <c r="I167" s="10"/>
      <c r="J167" s="10"/>
    </row>
    <row r="168" spans="2:10" x14ac:dyDescent="0.25">
      <c r="B168" s="86" t="s">
        <v>125</v>
      </c>
      <c r="C168" s="349" t="s">
        <v>697</v>
      </c>
      <c r="D168" s="327">
        <v>0</v>
      </c>
      <c r="E168" s="10"/>
      <c r="F168" s="10"/>
      <c r="G168" s="10"/>
      <c r="H168" s="10"/>
      <c r="I168" s="10"/>
      <c r="J168" s="10"/>
    </row>
    <row r="169" spans="2:10" x14ac:dyDescent="0.25">
      <c r="B169" s="86" t="s">
        <v>69</v>
      </c>
      <c r="C169" s="349">
        <v>186</v>
      </c>
      <c r="D169" s="327">
        <v>0.21292487800000001</v>
      </c>
      <c r="E169" s="10"/>
      <c r="F169" s="10"/>
      <c r="G169" s="10"/>
      <c r="H169" s="10"/>
      <c r="I169" s="10"/>
      <c r="J169" s="10"/>
    </row>
    <row r="170" spans="2:10" x14ac:dyDescent="0.25">
      <c r="B170" s="86" t="s">
        <v>76</v>
      </c>
      <c r="C170" s="349">
        <v>10</v>
      </c>
      <c r="D170" s="327">
        <v>1.1020945900000001E-2</v>
      </c>
      <c r="E170" s="10"/>
      <c r="F170" s="10"/>
      <c r="G170" s="10"/>
      <c r="H170" s="10"/>
      <c r="I170" s="10"/>
      <c r="J170" s="10"/>
    </row>
    <row r="171" spans="2:10" x14ac:dyDescent="0.25">
      <c r="B171" s="86" t="s">
        <v>126</v>
      </c>
      <c r="C171" s="349">
        <v>14</v>
      </c>
      <c r="D171" s="327">
        <v>1.6185817499999998E-2</v>
      </c>
      <c r="E171" s="10"/>
      <c r="F171" s="10"/>
      <c r="G171" s="10"/>
      <c r="H171" s="10"/>
      <c r="I171" s="10"/>
      <c r="J171" s="10"/>
    </row>
    <row r="172" spans="2:10" x14ac:dyDescent="0.25">
      <c r="B172" s="86" t="s">
        <v>72</v>
      </c>
      <c r="C172" s="349">
        <v>22</v>
      </c>
      <c r="D172" s="327">
        <v>2.5055193299999997E-2</v>
      </c>
      <c r="E172" s="10"/>
      <c r="F172" s="10"/>
      <c r="G172" s="10"/>
      <c r="H172" s="10"/>
      <c r="I172" s="10"/>
      <c r="J172" s="10"/>
    </row>
    <row r="173" spans="2:10" x14ac:dyDescent="0.25">
      <c r="B173" s="86" t="s">
        <v>73</v>
      </c>
      <c r="C173" s="349">
        <v>4</v>
      </c>
      <c r="D173" s="327">
        <v>4.4617638999999995E-3</v>
      </c>
      <c r="E173" s="10"/>
      <c r="F173" s="10"/>
      <c r="G173" s="10"/>
      <c r="H173" s="10"/>
      <c r="I173" s="10"/>
      <c r="J173" s="10"/>
    </row>
    <row r="174" spans="2:10" x14ac:dyDescent="0.25">
      <c r="B174" s="259" t="s">
        <v>74</v>
      </c>
      <c r="C174" s="349">
        <v>6</v>
      </c>
      <c r="D174" s="327">
        <v>6.8600956000000003E-3</v>
      </c>
      <c r="E174" s="10"/>
      <c r="F174" s="10"/>
      <c r="G174" s="10"/>
      <c r="H174" s="10"/>
      <c r="I174" s="10"/>
      <c r="J174" s="10"/>
    </row>
    <row r="175" spans="2:10" x14ac:dyDescent="0.25">
      <c r="B175" s="96" t="s">
        <v>31</v>
      </c>
      <c r="C175" s="449">
        <v>873</v>
      </c>
      <c r="D175" s="340">
        <v>1</v>
      </c>
      <c r="E175" s="10"/>
      <c r="F175" s="10"/>
      <c r="G175" s="10"/>
      <c r="H175" s="10"/>
      <c r="I175" s="10"/>
      <c r="J175" s="10"/>
    </row>
    <row r="176" spans="2:10" x14ac:dyDescent="0.25">
      <c r="B176" s="10"/>
      <c r="C176" s="10"/>
      <c r="D176" s="10"/>
      <c r="E176" s="10"/>
      <c r="F176" s="10"/>
      <c r="G176" s="10"/>
      <c r="H176" s="10"/>
      <c r="I176" s="10"/>
      <c r="J176" s="10"/>
    </row>
    <row r="177" spans="1:10" x14ac:dyDescent="0.25">
      <c r="A177" s="10" t="s">
        <v>245</v>
      </c>
      <c r="B177" s="85" t="s">
        <v>503</v>
      </c>
      <c r="C177" s="10"/>
      <c r="D177" s="10"/>
      <c r="E177" s="10"/>
      <c r="F177" s="10"/>
      <c r="G177" s="10"/>
      <c r="H177" s="10"/>
      <c r="I177" s="10"/>
      <c r="J177" s="10"/>
    </row>
    <row r="178" spans="1:10" x14ac:dyDescent="0.25">
      <c r="B178" s="300" t="s">
        <v>500</v>
      </c>
      <c r="C178" s="300" t="s">
        <v>501</v>
      </c>
      <c r="D178" s="300" t="s">
        <v>502</v>
      </c>
      <c r="E178" s="10"/>
      <c r="F178" s="10"/>
      <c r="G178" s="10"/>
      <c r="H178" s="10"/>
      <c r="I178" s="10"/>
      <c r="J178" s="10"/>
    </row>
    <row r="179" spans="1:10" x14ac:dyDescent="0.25">
      <c r="B179" s="62" t="s">
        <v>162</v>
      </c>
      <c r="C179" s="362">
        <v>495</v>
      </c>
      <c r="D179" s="327">
        <v>0.56999999999999995</v>
      </c>
      <c r="E179" s="10"/>
      <c r="F179" s="10"/>
      <c r="G179" s="10"/>
      <c r="H179" s="10"/>
      <c r="I179" s="10"/>
      <c r="J179" s="10"/>
    </row>
    <row r="180" spans="1:10" x14ac:dyDescent="0.25">
      <c r="B180" s="62" t="s">
        <v>163</v>
      </c>
      <c r="C180" s="362">
        <v>138</v>
      </c>
      <c r="D180" s="327">
        <v>0.16</v>
      </c>
      <c r="E180" s="10"/>
      <c r="F180" s="10"/>
      <c r="G180" s="10"/>
      <c r="H180" s="10"/>
      <c r="I180" s="10"/>
      <c r="J180" s="10"/>
    </row>
    <row r="181" spans="1:10" x14ac:dyDescent="0.25">
      <c r="B181" s="62" t="s">
        <v>164</v>
      </c>
      <c r="C181" s="362">
        <v>109</v>
      </c>
      <c r="D181" s="327">
        <v>0.12</v>
      </c>
      <c r="E181" s="10"/>
      <c r="F181" s="10"/>
      <c r="G181" s="10"/>
      <c r="H181" s="10"/>
      <c r="I181" s="10"/>
      <c r="J181" s="10"/>
    </row>
    <row r="182" spans="1:10" x14ac:dyDescent="0.25">
      <c r="B182" s="62" t="s">
        <v>165</v>
      </c>
      <c r="C182" s="362">
        <v>37</v>
      </c>
      <c r="D182" s="327">
        <v>0.04</v>
      </c>
      <c r="E182" s="10"/>
      <c r="F182" s="10"/>
      <c r="G182" s="10"/>
      <c r="H182" s="10"/>
      <c r="I182" s="10"/>
      <c r="J182" s="10"/>
    </row>
    <row r="183" spans="1:10" x14ac:dyDescent="0.25">
      <c r="B183" s="62" t="s">
        <v>166</v>
      </c>
      <c r="C183" s="362">
        <v>63</v>
      </c>
      <c r="D183" s="327">
        <v>7.0000000000000007E-2</v>
      </c>
      <c r="E183" s="10"/>
      <c r="F183" s="10"/>
      <c r="G183" s="10"/>
      <c r="H183" s="10"/>
      <c r="I183" s="10"/>
      <c r="J183" s="10"/>
    </row>
    <row r="184" spans="1:10" x14ac:dyDescent="0.25">
      <c r="B184" s="62" t="s">
        <v>87</v>
      </c>
      <c r="C184" s="362">
        <v>27</v>
      </c>
      <c r="D184" s="327">
        <v>0.03</v>
      </c>
      <c r="E184" s="10"/>
      <c r="F184" s="10"/>
      <c r="G184" s="10"/>
      <c r="H184" s="10"/>
      <c r="I184" s="10"/>
      <c r="J184" s="10"/>
    </row>
    <row r="185" spans="1:10" x14ac:dyDescent="0.25">
      <c r="B185" s="62" t="s">
        <v>167</v>
      </c>
      <c r="C185" s="362">
        <v>5</v>
      </c>
      <c r="D185" s="327">
        <v>0.01</v>
      </c>
      <c r="E185" s="10"/>
      <c r="F185" s="10"/>
      <c r="G185" s="10"/>
      <c r="H185" s="10"/>
      <c r="I185" s="10"/>
      <c r="J185" s="10"/>
    </row>
    <row r="186" spans="1:10" x14ac:dyDescent="0.25">
      <c r="B186" s="96" t="s">
        <v>31</v>
      </c>
      <c r="C186" s="456">
        <v>873</v>
      </c>
      <c r="D186" s="340">
        <v>1</v>
      </c>
      <c r="E186" s="10"/>
      <c r="F186" s="10"/>
      <c r="G186" s="10"/>
      <c r="H186" s="10"/>
      <c r="I186" s="10"/>
      <c r="J186" s="10"/>
    </row>
    <row r="187" spans="1:10" x14ac:dyDescent="0.25">
      <c r="B187" s="10"/>
      <c r="C187" s="10"/>
      <c r="D187" s="10"/>
      <c r="E187" s="10"/>
      <c r="F187" s="10"/>
      <c r="G187" s="10"/>
      <c r="H187" s="10"/>
    </row>
    <row r="188" spans="1:10" x14ac:dyDescent="0.25">
      <c r="B188" s="10"/>
      <c r="C188" s="10"/>
      <c r="D188" s="10"/>
      <c r="E188" s="10"/>
      <c r="F188" s="10"/>
      <c r="G188" s="10"/>
      <c r="H188" s="10"/>
    </row>
    <row r="189" spans="1:10" x14ac:dyDescent="0.25">
      <c r="B189" s="10"/>
      <c r="C189" s="10"/>
      <c r="D189" s="10"/>
      <c r="E189" s="10"/>
      <c r="F189" s="10"/>
      <c r="G189" s="10"/>
      <c r="H189" s="10"/>
    </row>
    <row r="190" spans="1:10" x14ac:dyDescent="0.25">
      <c r="B190" s="10"/>
      <c r="C190" s="10"/>
      <c r="D190" s="10"/>
      <c r="E190" s="10"/>
      <c r="F190" s="10"/>
      <c r="G190" s="10"/>
      <c r="H190" s="10"/>
    </row>
    <row r="191" spans="1:10" x14ac:dyDescent="0.25">
      <c r="B191" s="10"/>
      <c r="C191" s="10"/>
      <c r="D191" s="10"/>
      <c r="E191" s="10"/>
      <c r="F191" s="10"/>
      <c r="G191" s="10"/>
      <c r="H191" s="10"/>
    </row>
    <row r="192" spans="1:10" x14ac:dyDescent="0.25">
      <c r="B192" s="10"/>
      <c r="C192" s="10"/>
      <c r="D192" s="10"/>
      <c r="E192" s="10"/>
      <c r="F192" s="10"/>
      <c r="G192" s="10"/>
      <c r="H192" s="10"/>
    </row>
    <row r="193" spans="2:8" x14ac:dyDescent="0.25">
      <c r="B193" s="10"/>
      <c r="C193" s="10"/>
      <c r="D193" s="10"/>
      <c r="E193" s="10"/>
      <c r="F193" s="10"/>
      <c r="G193" s="10"/>
      <c r="H193" s="10"/>
    </row>
    <row r="194" spans="2:8" x14ac:dyDescent="0.25">
      <c r="B194" s="10"/>
      <c r="C194" s="10"/>
      <c r="D194" s="10"/>
      <c r="E194" s="10"/>
      <c r="F194" s="10"/>
      <c r="G194" s="10"/>
      <c r="H194" s="10"/>
    </row>
    <row r="195" spans="2:8" x14ac:dyDescent="0.25">
      <c r="B195" s="10"/>
      <c r="C195" s="10"/>
      <c r="D195" s="10"/>
      <c r="E195" s="10"/>
      <c r="F195" s="10"/>
      <c r="G195" s="10"/>
      <c r="H195" s="10"/>
    </row>
    <row r="196" spans="2:8" x14ac:dyDescent="0.25">
      <c r="B196" s="10"/>
      <c r="C196" s="10"/>
      <c r="D196" s="10"/>
      <c r="E196" s="10"/>
      <c r="F196" s="10"/>
      <c r="G196" s="10"/>
      <c r="H196" s="10"/>
    </row>
    <row r="197" spans="2:8" x14ac:dyDescent="0.25">
      <c r="B197" s="10"/>
      <c r="C197" s="10"/>
      <c r="D197" s="10"/>
      <c r="E197" s="10"/>
      <c r="F197" s="10"/>
      <c r="G197" s="10"/>
      <c r="H197" s="10"/>
    </row>
    <row r="198" spans="2:8" x14ac:dyDescent="0.25">
      <c r="B198" s="10"/>
      <c r="C198" s="10"/>
      <c r="D198" s="10"/>
      <c r="E198" s="10"/>
      <c r="F198" s="10"/>
      <c r="G198" s="10"/>
      <c r="H198" s="10"/>
    </row>
    <row r="199" spans="2:8" x14ac:dyDescent="0.25">
      <c r="B199" s="10"/>
      <c r="C199" s="10"/>
      <c r="D199" s="10"/>
      <c r="E199" s="10"/>
      <c r="F199" s="10"/>
      <c r="G199" s="10"/>
      <c r="H199" s="10"/>
    </row>
    <row r="200" spans="2:8" x14ac:dyDescent="0.25">
      <c r="B200" s="10"/>
      <c r="C200" s="10"/>
      <c r="D200" s="10"/>
      <c r="E200" s="10"/>
      <c r="F200" s="10"/>
      <c r="G200" s="10"/>
      <c r="H200" s="10"/>
    </row>
    <row r="201" spans="2:8" x14ac:dyDescent="0.25">
      <c r="B201" s="10"/>
      <c r="C201" s="10"/>
      <c r="D201" s="10"/>
      <c r="E201" s="10"/>
      <c r="F201" s="10"/>
      <c r="G201" s="10"/>
      <c r="H201" s="10"/>
    </row>
    <row r="202" spans="2:8" x14ac:dyDescent="0.25">
      <c r="B202" s="10"/>
      <c r="C202" s="10"/>
      <c r="D202" s="10"/>
      <c r="E202" s="10"/>
      <c r="F202" s="10"/>
      <c r="G202" s="10"/>
      <c r="H202" s="10"/>
    </row>
    <row r="203" spans="2:8" x14ac:dyDescent="0.25">
      <c r="B203" s="10"/>
      <c r="C203" s="10"/>
      <c r="D203" s="10"/>
      <c r="E203" s="10"/>
      <c r="F203" s="10"/>
      <c r="G203" s="10"/>
      <c r="H203" s="10"/>
    </row>
    <row r="204" spans="2:8" x14ac:dyDescent="0.25">
      <c r="B204" s="10"/>
      <c r="C204" s="10"/>
      <c r="D204" s="10"/>
      <c r="E204" s="10"/>
      <c r="F204" s="10"/>
      <c r="G204" s="10"/>
      <c r="H204" s="10"/>
    </row>
    <row r="205" spans="2:8" x14ac:dyDescent="0.25">
      <c r="B205" s="10"/>
      <c r="C205" s="10"/>
      <c r="D205" s="10"/>
      <c r="E205" s="10"/>
      <c r="F205" s="10"/>
      <c r="G205" s="10"/>
      <c r="H205" s="10"/>
    </row>
    <row r="206" spans="2:8" x14ac:dyDescent="0.25">
      <c r="B206" s="10"/>
      <c r="C206" s="10"/>
      <c r="D206" s="10"/>
      <c r="E206" s="10"/>
      <c r="F206" s="10"/>
      <c r="G206" s="10"/>
      <c r="H206" s="10"/>
    </row>
    <row r="207" spans="2:8" x14ac:dyDescent="0.25">
      <c r="B207" s="10"/>
      <c r="C207" s="10"/>
      <c r="D207" s="10"/>
      <c r="E207" s="10"/>
      <c r="F207" s="10"/>
      <c r="G207" s="10"/>
      <c r="H207" s="10"/>
    </row>
    <row r="208" spans="2:8" x14ac:dyDescent="0.25">
      <c r="B208" s="10"/>
      <c r="C208" s="10"/>
      <c r="D208" s="10"/>
      <c r="E208" s="10"/>
      <c r="F208" s="10"/>
      <c r="G208" s="10"/>
      <c r="H208" s="10"/>
    </row>
    <row r="209" spans="2:8" x14ac:dyDescent="0.25">
      <c r="B209" s="10"/>
      <c r="C209" s="10"/>
      <c r="D209" s="10"/>
      <c r="E209" s="10"/>
      <c r="F209" s="10"/>
      <c r="G209" s="10"/>
      <c r="H209" s="10"/>
    </row>
    <row r="210" spans="2:8" x14ac:dyDescent="0.25">
      <c r="B210" s="10"/>
      <c r="C210" s="10"/>
      <c r="D210" s="10"/>
      <c r="E210" s="10"/>
      <c r="F210" s="10"/>
      <c r="G210" s="10"/>
      <c r="H210" s="10"/>
    </row>
    <row r="211" spans="2:8" x14ac:dyDescent="0.25">
      <c r="B211" s="10"/>
      <c r="C211" s="10"/>
      <c r="D211" s="10"/>
      <c r="E211" s="10"/>
      <c r="F211" s="10"/>
      <c r="G211" s="10"/>
      <c r="H211" s="10"/>
    </row>
    <row r="212" spans="2:8" x14ac:dyDescent="0.25">
      <c r="B212" s="10"/>
      <c r="C212" s="10"/>
      <c r="D212" s="10"/>
      <c r="E212" s="10"/>
      <c r="F212" s="10"/>
      <c r="G212" s="10"/>
      <c r="H212" s="10"/>
    </row>
    <row r="213" spans="2:8" x14ac:dyDescent="0.25">
      <c r="B213" s="10"/>
      <c r="C213" s="10"/>
      <c r="D213" s="10"/>
      <c r="E213" s="10"/>
      <c r="F213" s="10"/>
      <c r="G213" s="10"/>
      <c r="H213" s="10"/>
    </row>
    <row r="214" spans="2:8" x14ac:dyDescent="0.25">
      <c r="B214" s="10"/>
      <c r="C214" s="10"/>
      <c r="D214" s="10"/>
      <c r="E214" s="10"/>
      <c r="F214" s="10"/>
      <c r="G214" s="10"/>
      <c r="H214" s="10"/>
    </row>
    <row r="215" spans="2:8" x14ac:dyDescent="0.25">
      <c r="B215" s="10"/>
      <c r="C215" s="10"/>
      <c r="D215" s="10"/>
      <c r="E215" s="10"/>
      <c r="F215" s="10"/>
      <c r="G215" s="10"/>
      <c r="H215" s="10"/>
    </row>
    <row r="216" spans="2:8" x14ac:dyDescent="0.25">
      <c r="B216" s="10"/>
      <c r="C216" s="10"/>
      <c r="D216" s="10"/>
      <c r="E216" s="10"/>
      <c r="F216" s="10"/>
      <c r="G216" s="10"/>
      <c r="H216" s="10"/>
    </row>
    <row r="217" spans="2:8" x14ac:dyDescent="0.25">
      <c r="B217" s="10"/>
      <c r="C217" s="10"/>
      <c r="D217" s="10"/>
      <c r="E217" s="10"/>
      <c r="F217" s="10"/>
      <c r="G217" s="10"/>
      <c r="H217" s="10"/>
    </row>
    <row r="218" spans="2:8" x14ac:dyDescent="0.25">
      <c r="B218" s="10"/>
      <c r="C218" s="10"/>
      <c r="D218" s="10"/>
      <c r="E218" s="10"/>
      <c r="F218" s="10"/>
      <c r="G218" s="10"/>
      <c r="H218" s="10"/>
    </row>
    <row r="219" spans="2:8" x14ac:dyDescent="0.25">
      <c r="B219" s="10"/>
      <c r="C219" s="10"/>
      <c r="D219" s="10"/>
      <c r="E219" s="10"/>
      <c r="F219" s="10"/>
      <c r="G219" s="10"/>
      <c r="H219" s="10"/>
    </row>
    <row r="220" spans="2:8" x14ac:dyDescent="0.25">
      <c r="B220" s="10"/>
      <c r="C220" s="10"/>
      <c r="D220" s="10"/>
      <c r="E220" s="10"/>
      <c r="F220" s="10"/>
      <c r="G220" s="10"/>
      <c r="H220" s="10"/>
    </row>
    <row r="221" spans="2:8" x14ac:dyDescent="0.25">
      <c r="B221" s="10"/>
      <c r="C221" s="10"/>
      <c r="D221" s="10"/>
      <c r="E221" s="10"/>
      <c r="F221" s="10"/>
      <c r="G221" s="10"/>
      <c r="H221" s="10"/>
    </row>
    <row r="222" spans="2:8" x14ac:dyDescent="0.25">
      <c r="B222" s="10"/>
      <c r="C222" s="10"/>
      <c r="D222" s="10"/>
      <c r="E222" s="10"/>
      <c r="F222" s="10"/>
      <c r="G222" s="10"/>
      <c r="H222" s="10"/>
    </row>
    <row r="223" spans="2:8" x14ac:dyDescent="0.25">
      <c r="B223" s="10"/>
      <c r="C223" s="10"/>
      <c r="D223" s="10"/>
      <c r="E223" s="10"/>
      <c r="F223" s="10"/>
      <c r="G223" s="10"/>
      <c r="H223" s="10"/>
    </row>
    <row r="224" spans="2:8" x14ac:dyDescent="0.25">
      <c r="B224" s="10"/>
      <c r="C224" s="10"/>
      <c r="D224" s="10"/>
      <c r="E224" s="10"/>
      <c r="F224" s="10"/>
      <c r="G224" s="10"/>
      <c r="H224" s="10"/>
    </row>
    <row r="225" spans="2:8" x14ac:dyDescent="0.25">
      <c r="B225" s="10"/>
      <c r="C225" s="10"/>
      <c r="D225" s="10"/>
      <c r="E225" s="10"/>
      <c r="F225" s="10"/>
      <c r="G225" s="10"/>
      <c r="H225" s="10"/>
    </row>
    <row r="226" spans="2:8" x14ac:dyDescent="0.25">
      <c r="B226" s="10"/>
      <c r="C226" s="10"/>
      <c r="D226" s="10"/>
      <c r="E226" s="10"/>
      <c r="F226" s="10"/>
      <c r="G226" s="10"/>
      <c r="H226" s="10"/>
    </row>
    <row r="227" spans="2:8" x14ac:dyDescent="0.25">
      <c r="B227" s="10"/>
      <c r="C227" s="10"/>
      <c r="D227" s="10"/>
      <c r="E227" s="10"/>
      <c r="F227" s="10"/>
      <c r="G227" s="10"/>
      <c r="H227" s="10"/>
    </row>
    <row r="228" spans="2:8" x14ac:dyDescent="0.25">
      <c r="B228" s="10"/>
      <c r="C228" s="10"/>
      <c r="D228" s="10"/>
      <c r="E228" s="10"/>
      <c r="F228" s="10"/>
      <c r="G228" s="10"/>
      <c r="H228" s="10"/>
    </row>
    <row r="229" spans="2:8" x14ac:dyDescent="0.25">
      <c r="B229" s="10"/>
      <c r="C229" s="10"/>
      <c r="D229" s="10"/>
      <c r="E229" s="10"/>
      <c r="F229" s="10"/>
      <c r="G229" s="10"/>
      <c r="H229" s="10"/>
    </row>
    <row r="230" spans="2:8" x14ac:dyDescent="0.25">
      <c r="B230" s="10"/>
      <c r="C230" s="10"/>
      <c r="D230" s="10"/>
      <c r="E230" s="10"/>
      <c r="F230" s="10"/>
      <c r="G230" s="10"/>
      <c r="H230" s="10"/>
    </row>
    <row r="231" spans="2:8" x14ac:dyDescent="0.25">
      <c r="B231" s="10"/>
      <c r="C231" s="10"/>
      <c r="D231" s="10"/>
      <c r="E231" s="10"/>
      <c r="F231" s="10"/>
      <c r="G231" s="10"/>
      <c r="H231" s="10"/>
    </row>
    <row r="232" spans="2:8" x14ac:dyDescent="0.25">
      <c r="B232" s="10"/>
      <c r="C232" s="10"/>
      <c r="D232" s="10"/>
      <c r="E232" s="10"/>
      <c r="F232" s="10"/>
      <c r="G232" s="10"/>
      <c r="H232" s="10"/>
    </row>
    <row r="233" spans="2:8" x14ac:dyDescent="0.25">
      <c r="B233" s="10"/>
      <c r="C233" s="10"/>
      <c r="D233" s="10"/>
      <c r="E233" s="10"/>
      <c r="F233" s="10"/>
      <c r="G233" s="10"/>
      <c r="H233" s="10"/>
    </row>
    <row r="234" spans="2:8" x14ac:dyDescent="0.25">
      <c r="B234" s="10"/>
      <c r="C234" s="10"/>
      <c r="D234" s="10"/>
      <c r="E234" s="10"/>
      <c r="F234" s="10"/>
      <c r="G234" s="10"/>
      <c r="H234" s="10"/>
    </row>
    <row r="235" spans="2:8" x14ac:dyDescent="0.25">
      <c r="B235" s="10"/>
      <c r="C235" s="10"/>
      <c r="D235" s="10"/>
      <c r="E235" s="10"/>
      <c r="F235" s="10"/>
      <c r="G235" s="10"/>
      <c r="H235" s="10"/>
    </row>
    <row r="236" spans="2:8" x14ac:dyDescent="0.25">
      <c r="B236" s="10"/>
      <c r="C236" s="10"/>
      <c r="D236" s="10"/>
      <c r="E236" s="10"/>
      <c r="F236" s="10"/>
      <c r="G236" s="10"/>
      <c r="H236" s="10"/>
    </row>
    <row r="237" spans="2:8" x14ac:dyDescent="0.25">
      <c r="B237" s="10"/>
      <c r="C237" s="10"/>
      <c r="D237" s="10"/>
      <c r="E237" s="10"/>
      <c r="F237" s="10"/>
      <c r="G237" s="10"/>
      <c r="H237" s="10"/>
    </row>
    <row r="238" spans="2:8" x14ac:dyDescent="0.25">
      <c r="B238" s="10"/>
      <c r="C238" s="10"/>
      <c r="D238" s="10"/>
      <c r="E238" s="10"/>
      <c r="F238" s="10"/>
      <c r="G238" s="10"/>
      <c r="H238" s="10"/>
    </row>
    <row r="239" spans="2:8" x14ac:dyDescent="0.25">
      <c r="B239" s="10"/>
      <c r="C239" s="10"/>
      <c r="D239" s="10"/>
      <c r="E239" s="10"/>
      <c r="F239" s="10"/>
      <c r="G239" s="10"/>
      <c r="H239" s="10"/>
    </row>
    <row r="240" spans="2:8" x14ac:dyDescent="0.25">
      <c r="B240" s="10"/>
      <c r="C240" s="10"/>
      <c r="D240" s="10"/>
      <c r="E240" s="10"/>
      <c r="F240" s="10"/>
      <c r="G240" s="10"/>
      <c r="H240" s="10"/>
    </row>
    <row r="241" spans="2:8" x14ac:dyDescent="0.25">
      <c r="B241" s="10"/>
      <c r="C241" s="10"/>
      <c r="D241" s="10"/>
      <c r="E241" s="10"/>
      <c r="F241" s="10"/>
      <c r="G241" s="10"/>
      <c r="H241" s="10"/>
    </row>
    <row r="242" spans="2:8" x14ac:dyDescent="0.25">
      <c r="B242" s="10"/>
      <c r="C242" s="10"/>
      <c r="D242" s="10"/>
      <c r="E242" s="10"/>
      <c r="F242" s="10"/>
      <c r="G242" s="10"/>
      <c r="H242" s="10"/>
    </row>
    <row r="243" spans="2:8" x14ac:dyDescent="0.25">
      <c r="B243" s="10"/>
      <c r="C243" s="10"/>
      <c r="D243" s="10"/>
      <c r="E243" s="10"/>
      <c r="F243" s="10"/>
      <c r="G243" s="10"/>
      <c r="H243" s="10"/>
    </row>
    <row r="244" spans="2:8" x14ac:dyDescent="0.25">
      <c r="B244" s="10"/>
      <c r="C244" s="10"/>
      <c r="D244" s="10"/>
      <c r="E244" s="10"/>
      <c r="F244" s="10"/>
      <c r="G244" s="10"/>
      <c r="H244" s="10"/>
    </row>
    <row r="245" spans="2:8" x14ac:dyDescent="0.25">
      <c r="B245" s="10"/>
      <c r="C245" s="10"/>
      <c r="D245" s="10"/>
      <c r="E245" s="10"/>
      <c r="F245" s="10"/>
      <c r="G245" s="10"/>
      <c r="H245" s="10"/>
    </row>
    <row r="246" spans="2:8" x14ac:dyDescent="0.25">
      <c r="B246" s="10"/>
      <c r="C246" s="10"/>
      <c r="D246" s="10"/>
      <c r="E246" s="10"/>
      <c r="F246" s="10"/>
      <c r="G246" s="10"/>
      <c r="H246" s="10"/>
    </row>
    <row r="247" spans="2:8" x14ac:dyDescent="0.25">
      <c r="B247" s="10"/>
      <c r="C247" s="10"/>
      <c r="D247" s="10"/>
      <c r="E247" s="10"/>
      <c r="F247" s="10"/>
      <c r="G247" s="10"/>
      <c r="H247" s="10"/>
    </row>
    <row r="248" spans="2:8" x14ac:dyDescent="0.25">
      <c r="B248" s="10"/>
      <c r="C248" s="10"/>
      <c r="D248" s="10"/>
      <c r="E248" s="10"/>
      <c r="F248" s="10"/>
      <c r="G248" s="10"/>
      <c r="H248" s="10"/>
    </row>
    <row r="249" spans="2:8" x14ac:dyDescent="0.25">
      <c r="B249" s="10"/>
      <c r="C249" s="10"/>
      <c r="D249" s="10"/>
      <c r="E249" s="10"/>
      <c r="F249" s="10"/>
      <c r="G249" s="10"/>
      <c r="H249" s="10"/>
    </row>
    <row r="250" spans="2:8" x14ac:dyDescent="0.25">
      <c r="B250" s="10"/>
      <c r="C250" s="10"/>
      <c r="D250" s="10"/>
      <c r="E250" s="10"/>
      <c r="F250" s="10"/>
      <c r="G250" s="10"/>
      <c r="H250" s="10"/>
    </row>
    <row r="251" spans="2:8" x14ac:dyDescent="0.25">
      <c r="B251" s="10"/>
      <c r="C251" s="10"/>
      <c r="D251" s="10"/>
      <c r="E251" s="10"/>
      <c r="F251" s="10"/>
      <c r="G251" s="10"/>
      <c r="H251" s="10"/>
    </row>
    <row r="252" spans="2:8" x14ac:dyDescent="0.25">
      <c r="B252" s="10"/>
      <c r="C252" s="10"/>
      <c r="D252" s="10"/>
      <c r="E252" s="10"/>
      <c r="F252" s="10"/>
      <c r="G252" s="10"/>
      <c r="H252" s="10"/>
    </row>
    <row r="253" spans="2:8" x14ac:dyDescent="0.25">
      <c r="B253" s="10"/>
      <c r="C253" s="10"/>
      <c r="D253" s="10"/>
      <c r="E253" s="10"/>
      <c r="F253" s="10"/>
      <c r="G253" s="10"/>
      <c r="H253" s="10"/>
    </row>
    <row r="254" spans="2:8" x14ac:dyDescent="0.25">
      <c r="B254" s="10"/>
      <c r="C254" s="10"/>
      <c r="D254" s="10"/>
      <c r="E254" s="10"/>
      <c r="F254" s="10"/>
      <c r="G254" s="10"/>
      <c r="H254" s="10"/>
    </row>
    <row r="255" spans="2:8" x14ac:dyDescent="0.25">
      <c r="B255" s="10"/>
      <c r="C255" s="10"/>
      <c r="D255" s="10"/>
      <c r="E255" s="10"/>
      <c r="F255" s="10"/>
      <c r="G255" s="10"/>
      <c r="H255" s="10"/>
    </row>
    <row r="256" spans="2:8" x14ac:dyDescent="0.25">
      <c r="B256" s="10"/>
      <c r="C256" s="10"/>
      <c r="D256" s="10"/>
      <c r="E256" s="10"/>
      <c r="F256" s="10"/>
      <c r="G256" s="10"/>
      <c r="H256" s="10"/>
    </row>
    <row r="257" spans="2:8" x14ac:dyDescent="0.25">
      <c r="B257" s="10"/>
      <c r="C257" s="10"/>
      <c r="D257" s="10"/>
      <c r="E257" s="10"/>
      <c r="F257" s="10"/>
      <c r="G257" s="10"/>
      <c r="H257" s="10"/>
    </row>
    <row r="258" spans="2:8" x14ac:dyDescent="0.25">
      <c r="B258" s="10"/>
      <c r="C258" s="10"/>
      <c r="D258" s="10"/>
      <c r="E258" s="10"/>
      <c r="F258" s="10"/>
      <c r="G258" s="10"/>
      <c r="H258" s="10"/>
    </row>
    <row r="259" spans="2:8" x14ac:dyDescent="0.25">
      <c r="B259" s="10"/>
      <c r="C259" s="10"/>
      <c r="D259" s="10"/>
      <c r="E259" s="10"/>
      <c r="F259" s="10"/>
      <c r="G259" s="10"/>
      <c r="H259" s="10"/>
    </row>
    <row r="260" spans="2:8" x14ac:dyDescent="0.25">
      <c r="B260" s="10"/>
      <c r="C260" s="10"/>
      <c r="D260" s="10"/>
      <c r="E260" s="10"/>
      <c r="F260" s="10"/>
      <c r="G260" s="10"/>
      <c r="H260" s="10"/>
    </row>
    <row r="261" spans="2:8" x14ac:dyDescent="0.25">
      <c r="B261" s="10"/>
      <c r="C261" s="10"/>
      <c r="D261" s="10"/>
      <c r="E261" s="10"/>
      <c r="F261" s="10"/>
      <c r="G261" s="10"/>
      <c r="H261" s="10"/>
    </row>
    <row r="262" spans="2:8" x14ac:dyDescent="0.25">
      <c r="B262" s="10"/>
      <c r="C262" s="10"/>
      <c r="D262" s="10"/>
      <c r="E262" s="10"/>
      <c r="F262" s="10"/>
      <c r="G262" s="10"/>
      <c r="H262" s="10"/>
    </row>
    <row r="263" spans="2:8" x14ac:dyDescent="0.25">
      <c r="B263" s="10"/>
      <c r="C263" s="10"/>
      <c r="D263" s="10"/>
      <c r="E263" s="10"/>
      <c r="F263" s="10"/>
      <c r="G263" s="10"/>
      <c r="H263" s="10"/>
    </row>
    <row r="264" spans="2:8" x14ac:dyDescent="0.25">
      <c r="B264" s="10"/>
      <c r="C264" s="10"/>
      <c r="D264" s="10"/>
      <c r="E264" s="10"/>
      <c r="F264" s="10"/>
      <c r="G264" s="10"/>
      <c r="H264" s="10"/>
    </row>
    <row r="265" spans="2:8" x14ac:dyDescent="0.25">
      <c r="B265" s="10"/>
      <c r="C265" s="10"/>
      <c r="D265" s="10"/>
      <c r="E265" s="10"/>
      <c r="F265" s="10"/>
      <c r="G265" s="10"/>
      <c r="H265" s="10"/>
    </row>
    <row r="266" spans="2:8" x14ac:dyDescent="0.25">
      <c r="B266" s="10"/>
      <c r="C266" s="10"/>
      <c r="D266" s="10"/>
      <c r="E266" s="10"/>
      <c r="F266" s="10"/>
      <c r="G266" s="10"/>
      <c r="H266" s="10"/>
    </row>
    <row r="267" spans="2:8" x14ac:dyDescent="0.25">
      <c r="B267" s="10"/>
      <c r="C267" s="10"/>
      <c r="D267" s="10"/>
      <c r="E267" s="10"/>
      <c r="F267" s="10"/>
      <c r="G267" s="10"/>
      <c r="H267" s="10"/>
    </row>
    <row r="268" spans="2:8" x14ac:dyDescent="0.25">
      <c r="B268" s="10"/>
      <c r="C268" s="10"/>
      <c r="D268" s="10"/>
      <c r="E268" s="10"/>
      <c r="F268" s="10"/>
      <c r="G268" s="10"/>
      <c r="H268" s="10"/>
    </row>
    <row r="269" spans="2:8" x14ac:dyDescent="0.25">
      <c r="B269" s="10"/>
      <c r="C269" s="10"/>
      <c r="D269" s="10"/>
      <c r="E269" s="10"/>
      <c r="F269" s="10"/>
      <c r="G269" s="10"/>
      <c r="H269" s="10"/>
    </row>
    <row r="270" spans="2:8" x14ac:dyDescent="0.25">
      <c r="B270" s="10"/>
      <c r="C270" s="10"/>
      <c r="D270" s="10"/>
      <c r="E270" s="10"/>
      <c r="F270" s="10"/>
      <c r="G270" s="10"/>
      <c r="H270" s="10"/>
    </row>
    <row r="271" spans="2:8" x14ac:dyDescent="0.25">
      <c r="B271" s="10"/>
      <c r="C271" s="10"/>
      <c r="D271" s="10"/>
      <c r="E271" s="10"/>
      <c r="F271" s="10"/>
      <c r="G271" s="10"/>
      <c r="H271" s="10"/>
    </row>
    <row r="272" spans="2:8" x14ac:dyDescent="0.25">
      <c r="B272" s="10"/>
      <c r="C272" s="10"/>
      <c r="D272" s="10"/>
      <c r="E272" s="10"/>
      <c r="F272" s="10"/>
      <c r="G272" s="10"/>
      <c r="H272" s="10"/>
    </row>
    <row r="273" spans="2:8" x14ac:dyDescent="0.25">
      <c r="B273" s="10"/>
      <c r="C273" s="10"/>
      <c r="D273" s="10"/>
      <c r="E273" s="10"/>
      <c r="F273" s="10"/>
      <c r="G273" s="10"/>
      <c r="H273" s="10"/>
    </row>
    <row r="274" spans="2:8" x14ac:dyDescent="0.25">
      <c r="B274" s="10"/>
      <c r="C274" s="10"/>
      <c r="D274" s="10"/>
      <c r="E274" s="10"/>
      <c r="F274" s="10"/>
      <c r="G274" s="10"/>
      <c r="H274" s="10"/>
    </row>
    <row r="275" spans="2:8" x14ac:dyDescent="0.25">
      <c r="B275" s="10"/>
      <c r="C275" s="10"/>
      <c r="D275" s="10"/>
      <c r="E275" s="10"/>
      <c r="F275" s="10"/>
      <c r="G275" s="10"/>
      <c r="H275" s="10"/>
    </row>
    <row r="276" spans="2:8" x14ac:dyDescent="0.25">
      <c r="B276" s="10"/>
      <c r="C276" s="10"/>
      <c r="D276" s="10"/>
      <c r="E276" s="10"/>
      <c r="F276" s="10"/>
      <c r="G276" s="10"/>
      <c r="H276" s="10"/>
    </row>
    <row r="277" spans="2:8" x14ac:dyDescent="0.25">
      <c r="B277" s="10"/>
      <c r="C277" s="10"/>
      <c r="D277" s="10"/>
      <c r="E277" s="10"/>
      <c r="F277" s="10"/>
      <c r="G277" s="10"/>
      <c r="H277" s="10"/>
    </row>
    <row r="278" spans="2:8" x14ac:dyDescent="0.25">
      <c r="B278" s="10"/>
      <c r="C278" s="10"/>
      <c r="D278" s="10"/>
      <c r="E278" s="10"/>
      <c r="F278" s="10"/>
      <c r="G278" s="10"/>
      <c r="H278" s="10"/>
    </row>
    <row r="279" spans="2:8" x14ac:dyDescent="0.25">
      <c r="B279" s="10"/>
      <c r="C279" s="10"/>
      <c r="D279" s="10"/>
      <c r="E279" s="10"/>
      <c r="F279" s="10"/>
      <c r="G279" s="10"/>
      <c r="H279" s="10"/>
    </row>
    <row r="280" spans="2:8" x14ac:dyDescent="0.25">
      <c r="B280" s="10"/>
      <c r="C280" s="10"/>
      <c r="D280" s="10"/>
      <c r="E280" s="10"/>
      <c r="F280" s="10"/>
      <c r="G280" s="10"/>
      <c r="H280" s="10"/>
    </row>
    <row r="281" spans="2:8" x14ac:dyDescent="0.25">
      <c r="B281" s="10"/>
      <c r="C281" s="10"/>
      <c r="D281" s="10"/>
      <c r="E281" s="10"/>
      <c r="F281" s="10"/>
      <c r="G281" s="10"/>
      <c r="H281" s="10"/>
    </row>
    <row r="282" spans="2:8" x14ac:dyDescent="0.25">
      <c r="B282" s="10"/>
      <c r="C282" s="10"/>
      <c r="D282" s="10"/>
      <c r="E282" s="10"/>
      <c r="F282" s="10"/>
      <c r="G282" s="10"/>
      <c r="H282" s="10"/>
    </row>
    <row r="283" spans="2:8" x14ac:dyDescent="0.25">
      <c r="B283" s="10"/>
      <c r="C283" s="10"/>
      <c r="D283" s="10"/>
      <c r="E283" s="10"/>
      <c r="F283" s="10"/>
      <c r="G283" s="10"/>
      <c r="H283" s="10"/>
    </row>
    <row r="284" spans="2:8" x14ac:dyDescent="0.25">
      <c r="B284" s="10"/>
      <c r="C284" s="10"/>
      <c r="D284" s="10"/>
      <c r="E284" s="10"/>
      <c r="F284" s="10"/>
      <c r="G284" s="10"/>
      <c r="H284" s="10"/>
    </row>
    <row r="285" spans="2:8" x14ac:dyDescent="0.25">
      <c r="B285" s="10"/>
      <c r="C285" s="10"/>
      <c r="D285" s="10"/>
      <c r="E285" s="10"/>
      <c r="F285" s="10"/>
      <c r="G285" s="10"/>
      <c r="H285" s="10"/>
    </row>
    <row r="286" spans="2:8" x14ac:dyDescent="0.25">
      <c r="B286" s="10"/>
      <c r="C286" s="10"/>
      <c r="D286" s="10"/>
      <c r="E286" s="10"/>
      <c r="F286" s="10"/>
      <c r="G286" s="10"/>
      <c r="H286" s="10"/>
    </row>
    <row r="287" spans="2:8" x14ac:dyDescent="0.25">
      <c r="B287" s="10"/>
      <c r="C287" s="10"/>
      <c r="D287" s="10"/>
      <c r="E287" s="10"/>
      <c r="F287" s="10"/>
      <c r="G287" s="10"/>
      <c r="H287" s="10"/>
    </row>
    <row r="288" spans="2:8" x14ac:dyDescent="0.25">
      <c r="B288" s="10"/>
      <c r="C288" s="10"/>
      <c r="D288" s="10"/>
      <c r="E288" s="10"/>
      <c r="F288" s="10"/>
      <c r="G288" s="10"/>
      <c r="H288" s="10"/>
    </row>
    <row r="289" spans="2:8" x14ac:dyDescent="0.25">
      <c r="B289" s="10"/>
      <c r="C289" s="10"/>
      <c r="D289" s="10"/>
      <c r="E289" s="10"/>
      <c r="F289" s="10"/>
      <c r="G289" s="10"/>
      <c r="H289" s="10"/>
    </row>
    <row r="290" spans="2:8" x14ac:dyDescent="0.25">
      <c r="B290" s="10"/>
      <c r="C290" s="10"/>
      <c r="D290" s="10"/>
      <c r="E290" s="10"/>
      <c r="F290" s="10"/>
      <c r="G290" s="10"/>
      <c r="H290" s="10"/>
    </row>
    <row r="291" spans="2:8" x14ac:dyDescent="0.25">
      <c r="B291" s="10"/>
      <c r="C291" s="10"/>
      <c r="D291" s="10"/>
      <c r="E291" s="10"/>
      <c r="F291" s="10"/>
      <c r="G291" s="10"/>
      <c r="H291" s="10"/>
    </row>
    <row r="292" spans="2:8" x14ac:dyDescent="0.25">
      <c r="B292" s="10"/>
      <c r="C292" s="10"/>
      <c r="D292" s="10"/>
      <c r="E292" s="10"/>
      <c r="F292" s="10"/>
      <c r="G292" s="10"/>
      <c r="H292" s="10"/>
    </row>
    <row r="293" spans="2:8" x14ac:dyDescent="0.25">
      <c r="B293" s="10"/>
      <c r="C293" s="10"/>
      <c r="D293" s="10"/>
      <c r="E293" s="10"/>
      <c r="F293" s="10"/>
      <c r="G293" s="10"/>
      <c r="H293" s="10"/>
    </row>
    <row r="294" spans="2:8" x14ac:dyDescent="0.25">
      <c r="B294" s="10"/>
      <c r="C294" s="10"/>
      <c r="D294" s="10"/>
      <c r="E294" s="10"/>
      <c r="F294" s="10"/>
      <c r="G294" s="10"/>
      <c r="H294" s="10"/>
    </row>
    <row r="295" spans="2:8" x14ac:dyDescent="0.25">
      <c r="B295" s="10"/>
      <c r="C295" s="10"/>
      <c r="D295" s="10"/>
      <c r="E295" s="10"/>
      <c r="F295" s="10"/>
      <c r="G295" s="10"/>
      <c r="H295" s="10"/>
    </row>
    <row r="296" spans="2:8" x14ac:dyDescent="0.25">
      <c r="B296" s="10"/>
      <c r="C296" s="10"/>
      <c r="D296" s="10"/>
      <c r="E296" s="10"/>
      <c r="F296" s="10"/>
      <c r="G296" s="10"/>
      <c r="H296" s="10"/>
    </row>
    <row r="297" spans="2:8" x14ac:dyDescent="0.25">
      <c r="B297" s="10"/>
      <c r="C297" s="10"/>
      <c r="D297" s="10"/>
      <c r="E297" s="10"/>
      <c r="F297" s="10"/>
      <c r="G297" s="10"/>
      <c r="H297" s="10"/>
    </row>
    <row r="298" spans="2:8" x14ac:dyDescent="0.25">
      <c r="B298" s="10"/>
      <c r="C298" s="10"/>
      <c r="D298" s="10"/>
      <c r="E298" s="10"/>
      <c r="F298" s="10"/>
      <c r="G298" s="10"/>
      <c r="H298" s="10"/>
    </row>
    <row r="299" spans="2:8" x14ac:dyDescent="0.25">
      <c r="B299" s="10"/>
      <c r="C299" s="10"/>
      <c r="D299" s="10"/>
      <c r="E299" s="10"/>
      <c r="F299" s="10"/>
      <c r="G299" s="10"/>
      <c r="H299" s="10"/>
    </row>
    <row r="300" spans="2:8" x14ac:dyDescent="0.25">
      <c r="B300" s="10"/>
      <c r="C300" s="10"/>
      <c r="D300" s="10"/>
      <c r="E300" s="10"/>
      <c r="F300" s="10"/>
      <c r="G300" s="10"/>
      <c r="H300" s="10"/>
    </row>
    <row r="301" spans="2:8" x14ac:dyDescent="0.25">
      <c r="B301" s="10"/>
      <c r="C301" s="10"/>
      <c r="D301" s="10"/>
      <c r="E301" s="10"/>
      <c r="F301" s="10"/>
      <c r="G301" s="10"/>
      <c r="H301" s="10"/>
    </row>
    <row r="302" spans="2:8" x14ac:dyDescent="0.25">
      <c r="B302" s="10"/>
      <c r="C302" s="10"/>
      <c r="D302" s="10"/>
      <c r="E302" s="10"/>
      <c r="F302" s="10"/>
      <c r="G302" s="10"/>
      <c r="H302" s="10"/>
    </row>
    <row r="303" spans="2:8" x14ac:dyDescent="0.25">
      <c r="B303" s="10"/>
      <c r="C303" s="10"/>
      <c r="D303" s="10"/>
      <c r="E303" s="10"/>
      <c r="F303" s="10"/>
      <c r="G303" s="10"/>
      <c r="H303" s="10"/>
    </row>
    <row r="304" spans="2:8" x14ac:dyDescent="0.25">
      <c r="B304" s="10"/>
      <c r="C304" s="10"/>
      <c r="D304" s="10"/>
      <c r="E304" s="10"/>
      <c r="F304" s="10"/>
      <c r="G304" s="10"/>
      <c r="H304" s="10"/>
    </row>
    <row r="305" spans="2:8" x14ac:dyDescent="0.25">
      <c r="B305" s="10"/>
      <c r="C305" s="10"/>
      <c r="D305" s="10"/>
      <c r="E305" s="10"/>
      <c r="F305" s="10"/>
      <c r="G305" s="10"/>
      <c r="H305" s="10"/>
    </row>
    <row r="306" spans="2:8" x14ac:dyDescent="0.25">
      <c r="B306" s="10"/>
      <c r="C306" s="10"/>
      <c r="D306" s="10"/>
      <c r="E306" s="10"/>
      <c r="F306" s="10"/>
      <c r="G306" s="10"/>
      <c r="H306" s="10"/>
    </row>
    <row r="307" spans="2:8" x14ac:dyDescent="0.25">
      <c r="B307" s="10"/>
      <c r="C307" s="10"/>
      <c r="D307" s="10"/>
      <c r="E307" s="10"/>
      <c r="F307" s="10"/>
      <c r="G307" s="10"/>
      <c r="H307" s="10"/>
    </row>
    <row r="308" spans="2:8" x14ac:dyDescent="0.25">
      <c r="B308" s="10"/>
      <c r="C308" s="10"/>
      <c r="D308" s="10"/>
      <c r="E308" s="10"/>
      <c r="F308" s="10"/>
      <c r="G308" s="10"/>
      <c r="H308" s="10"/>
    </row>
    <row r="309" spans="2:8" x14ac:dyDescent="0.25">
      <c r="B309" s="10"/>
      <c r="C309" s="10"/>
      <c r="D309" s="10"/>
      <c r="E309" s="10"/>
      <c r="F309" s="10"/>
      <c r="G309" s="10"/>
      <c r="H309" s="10"/>
    </row>
    <row r="310" spans="2:8" x14ac:dyDescent="0.25">
      <c r="B310" s="10"/>
      <c r="C310" s="10"/>
      <c r="D310" s="10"/>
      <c r="E310" s="10"/>
      <c r="F310" s="10"/>
      <c r="G310" s="10"/>
      <c r="H310" s="10"/>
    </row>
    <row r="311" spans="2:8" x14ac:dyDescent="0.25">
      <c r="B311" s="10"/>
      <c r="C311" s="10"/>
      <c r="D311" s="10"/>
      <c r="E311" s="10"/>
      <c r="F311" s="10"/>
      <c r="G311" s="10"/>
      <c r="H311" s="10"/>
    </row>
    <row r="312" spans="2:8" x14ac:dyDescent="0.25">
      <c r="B312" s="10"/>
      <c r="C312" s="10"/>
      <c r="D312" s="10"/>
      <c r="E312" s="10"/>
      <c r="F312" s="10"/>
      <c r="G312" s="10"/>
      <c r="H312" s="10"/>
    </row>
    <row r="313" spans="2:8" x14ac:dyDescent="0.25">
      <c r="B313" s="10"/>
      <c r="C313" s="10"/>
      <c r="D313" s="10"/>
      <c r="E313" s="10"/>
      <c r="F313" s="10"/>
      <c r="G313" s="10"/>
      <c r="H313" s="10"/>
    </row>
    <row r="314" spans="2:8" x14ac:dyDescent="0.25">
      <c r="B314" s="10"/>
      <c r="C314" s="10"/>
      <c r="D314" s="10"/>
      <c r="E314" s="10"/>
      <c r="F314" s="10"/>
      <c r="G314" s="10"/>
      <c r="H314" s="10"/>
    </row>
    <row r="315" spans="2:8" x14ac:dyDescent="0.25">
      <c r="B315" s="10"/>
      <c r="C315" s="10"/>
      <c r="D315" s="10"/>
      <c r="E315" s="10"/>
      <c r="F315" s="10"/>
      <c r="G315" s="10"/>
      <c r="H315" s="10"/>
    </row>
    <row r="316" spans="2:8" x14ac:dyDescent="0.25">
      <c r="B316" s="10"/>
      <c r="C316" s="10"/>
      <c r="D316" s="10"/>
      <c r="E316" s="10"/>
      <c r="F316" s="10"/>
      <c r="G316" s="10"/>
      <c r="H316" s="10"/>
    </row>
    <row r="317" spans="2:8" x14ac:dyDescent="0.25">
      <c r="B317" s="10"/>
      <c r="C317" s="10"/>
      <c r="D317" s="10"/>
      <c r="E317" s="10"/>
      <c r="F317" s="10"/>
      <c r="G317" s="10"/>
      <c r="H317" s="10"/>
    </row>
    <row r="318" spans="2:8" x14ac:dyDescent="0.25">
      <c r="B318" s="10"/>
      <c r="C318" s="10"/>
      <c r="D318" s="10"/>
      <c r="E318" s="10"/>
      <c r="F318" s="10"/>
      <c r="G318" s="10"/>
      <c r="H318" s="10"/>
    </row>
    <row r="319" spans="2:8" x14ac:dyDescent="0.25">
      <c r="B319" s="10"/>
      <c r="C319" s="10"/>
      <c r="D319" s="10"/>
      <c r="E319" s="10"/>
      <c r="F319" s="10"/>
      <c r="G319" s="10"/>
      <c r="H319" s="10"/>
    </row>
    <row r="320" spans="2:8" x14ac:dyDescent="0.25">
      <c r="B320" s="10"/>
      <c r="C320" s="10"/>
      <c r="D320" s="10"/>
      <c r="E320" s="10"/>
      <c r="F320" s="10"/>
      <c r="G320" s="10"/>
      <c r="H320" s="10"/>
    </row>
    <row r="321" spans="2:8" x14ac:dyDescent="0.25">
      <c r="B321" s="10"/>
      <c r="C321" s="10"/>
      <c r="D321" s="10"/>
      <c r="E321" s="10"/>
      <c r="F321" s="10"/>
      <c r="G321" s="10"/>
      <c r="H321" s="10"/>
    </row>
    <row r="322" spans="2:8" x14ac:dyDescent="0.25">
      <c r="B322" s="10"/>
      <c r="C322" s="10"/>
      <c r="D322" s="10"/>
      <c r="E322" s="10"/>
      <c r="F322" s="10"/>
      <c r="G322" s="10"/>
      <c r="H322" s="10"/>
    </row>
    <row r="323" spans="2:8" x14ac:dyDescent="0.25">
      <c r="B323" s="10"/>
      <c r="C323" s="10"/>
      <c r="D323" s="10"/>
      <c r="E323" s="10"/>
      <c r="F323" s="10"/>
      <c r="G323" s="10"/>
      <c r="H323" s="10"/>
    </row>
    <row r="324" spans="2:8" x14ac:dyDescent="0.25">
      <c r="B324" s="10"/>
      <c r="C324" s="10"/>
      <c r="D324" s="10"/>
      <c r="E324" s="10"/>
      <c r="F324" s="10"/>
      <c r="G324" s="10"/>
      <c r="H324" s="10"/>
    </row>
    <row r="325" spans="2:8" x14ac:dyDescent="0.25">
      <c r="B325" s="10"/>
      <c r="C325" s="10"/>
      <c r="D325" s="10"/>
      <c r="E325" s="10"/>
      <c r="F325" s="10"/>
      <c r="G325" s="10"/>
      <c r="H325" s="10"/>
    </row>
    <row r="326" spans="2:8" x14ac:dyDescent="0.25">
      <c r="B326" s="10"/>
      <c r="C326" s="10"/>
      <c r="D326" s="10"/>
      <c r="E326" s="10"/>
      <c r="F326" s="10"/>
      <c r="G326" s="10"/>
      <c r="H326" s="10"/>
    </row>
    <row r="327" spans="2:8" x14ac:dyDescent="0.25">
      <c r="B327" s="10"/>
      <c r="C327" s="10"/>
      <c r="D327" s="10"/>
      <c r="E327" s="10"/>
      <c r="F327" s="10"/>
      <c r="G327" s="10"/>
      <c r="H327" s="10"/>
    </row>
    <row r="328" spans="2:8" x14ac:dyDescent="0.25">
      <c r="B328" s="10"/>
      <c r="C328" s="10"/>
      <c r="D328" s="10"/>
      <c r="E328" s="10"/>
      <c r="F328" s="10"/>
      <c r="G328" s="10"/>
      <c r="H328" s="10"/>
    </row>
    <row r="329" spans="2:8" x14ac:dyDescent="0.25">
      <c r="B329" s="10"/>
      <c r="C329" s="10"/>
      <c r="D329" s="10"/>
      <c r="E329" s="10"/>
      <c r="F329" s="10"/>
      <c r="G329" s="10"/>
      <c r="H329" s="10"/>
    </row>
    <row r="330" spans="2:8" x14ac:dyDescent="0.25">
      <c r="B330" s="10"/>
      <c r="C330" s="10"/>
      <c r="D330" s="10"/>
      <c r="E330" s="10"/>
      <c r="F330" s="10"/>
      <c r="G330" s="10"/>
      <c r="H330" s="10"/>
    </row>
    <row r="331" spans="2:8" x14ac:dyDescent="0.25">
      <c r="B331" s="10"/>
      <c r="C331" s="10"/>
      <c r="D331" s="10"/>
      <c r="E331" s="10"/>
      <c r="F331" s="10"/>
      <c r="G331" s="10"/>
      <c r="H331" s="10"/>
    </row>
    <row r="332" spans="2:8" x14ac:dyDescent="0.25">
      <c r="B332" s="10"/>
      <c r="C332" s="10"/>
      <c r="D332" s="10"/>
      <c r="E332" s="10"/>
      <c r="F332" s="10"/>
      <c r="G332" s="10"/>
      <c r="H332" s="10"/>
    </row>
    <row r="333" spans="2:8" x14ac:dyDescent="0.25">
      <c r="B333" s="10"/>
      <c r="C333" s="10"/>
      <c r="D333" s="10"/>
      <c r="E333" s="10"/>
      <c r="F333" s="10"/>
      <c r="G333" s="10"/>
      <c r="H333" s="10"/>
    </row>
    <row r="334" spans="2:8" x14ac:dyDescent="0.25">
      <c r="B334" s="10"/>
      <c r="C334" s="10"/>
      <c r="D334" s="10"/>
      <c r="E334" s="10"/>
      <c r="F334" s="10"/>
      <c r="G334" s="10"/>
      <c r="H334" s="10"/>
    </row>
    <row r="335" spans="2:8" x14ac:dyDescent="0.25">
      <c r="B335" s="10"/>
      <c r="C335" s="10"/>
      <c r="D335" s="10"/>
      <c r="E335" s="10"/>
      <c r="F335" s="10"/>
      <c r="G335" s="10"/>
      <c r="H335" s="10"/>
    </row>
    <row r="336" spans="2:8" x14ac:dyDescent="0.25">
      <c r="B336" s="10"/>
      <c r="C336" s="10"/>
      <c r="D336" s="10"/>
      <c r="E336" s="10"/>
      <c r="F336" s="10"/>
      <c r="G336" s="10"/>
      <c r="H336" s="10"/>
    </row>
    <row r="337" spans="2:18" x14ac:dyDescent="0.25">
      <c r="B337" s="10"/>
      <c r="C337" s="10"/>
      <c r="D337" s="10"/>
      <c r="E337" s="10"/>
      <c r="F337" s="10"/>
      <c r="G337" s="10"/>
      <c r="H337" s="10"/>
    </row>
    <row r="338" spans="2:18" x14ac:dyDescent="0.25">
      <c r="B338" s="10"/>
      <c r="C338" s="10"/>
      <c r="D338" s="10"/>
      <c r="E338" s="10"/>
      <c r="F338" s="10"/>
      <c r="G338" s="10"/>
      <c r="H338" s="10"/>
    </row>
    <row r="339" spans="2:18" x14ac:dyDescent="0.25">
      <c r="B339" s="10"/>
      <c r="C339" s="10"/>
      <c r="D339" s="10"/>
      <c r="E339" s="10"/>
      <c r="F339" s="10"/>
      <c r="G339" s="10"/>
      <c r="H339" s="10"/>
      <c r="I339" s="10"/>
      <c r="J339" s="10"/>
      <c r="K339" s="10"/>
      <c r="L339" s="10"/>
      <c r="M339" s="10"/>
      <c r="N339" s="10"/>
      <c r="O339" s="10"/>
      <c r="P339" s="10"/>
      <c r="Q339" s="10"/>
      <c r="R339" s="10"/>
    </row>
    <row r="340" spans="2:18" x14ac:dyDescent="0.25">
      <c r="B340" s="10"/>
      <c r="C340" s="10"/>
      <c r="D340" s="10"/>
      <c r="E340" s="10"/>
      <c r="F340" s="10"/>
      <c r="G340" s="10"/>
      <c r="H340" s="10"/>
      <c r="I340" s="10"/>
      <c r="J340" s="10"/>
      <c r="K340" s="10"/>
      <c r="L340" s="10"/>
      <c r="M340" s="10"/>
      <c r="N340" s="10"/>
      <c r="O340" s="10"/>
      <c r="P340" s="10"/>
      <c r="Q340" s="10"/>
      <c r="R340" s="10"/>
    </row>
    <row r="341" spans="2:18" x14ac:dyDescent="0.25">
      <c r="B341" s="10"/>
      <c r="C341" s="10"/>
      <c r="D341" s="10"/>
      <c r="E341" s="10"/>
      <c r="F341" s="10"/>
      <c r="G341" s="10"/>
      <c r="H341" s="10"/>
      <c r="I341" s="10"/>
      <c r="J341" s="10"/>
      <c r="K341" s="10"/>
      <c r="L341" s="10"/>
      <c r="M341" s="10"/>
      <c r="N341" s="10"/>
      <c r="O341" s="10"/>
      <c r="P341" s="10"/>
      <c r="Q341" s="10"/>
      <c r="R341" s="10"/>
    </row>
    <row r="342" spans="2:18" x14ac:dyDescent="0.25">
      <c r="B342" s="10"/>
      <c r="C342" s="10"/>
      <c r="D342" s="10"/>
      <c r="E342" s="10"/>
      <c r="F342" s="10"/>
      <c r="G342" s="10"/>
      <c r="H342" s="10"/>
      <c r="I342" s="10"/>
      <c r="J342" s="10"/>
      <c r="K342" s="10"/>
      <c r="L342" s="10"/>
      <c r="M342" s="10"/>
      <c r="N342" s="10"/>
      <c r="O342" s="10"/>
      <c r="P342" s="10"/>
      <c r="Q342" s="10"/>
      <c r="R342" s="10"/>
    </row>
    <row r="343" spans="2:18" x14ac:dyDescent="0.25">
      <c r="B343" s="10"/>
      <c r="C343" s="10"/>
      <c r="D343" s="10"/>
      <c r="E343" s="10"/>
      <c r="F343" s="10"/>
      <c r="G343" s="10"/>
      <c r="H343" s="10"/>
      <c r="I343" s="10"/>
      <c r="J343" s="10"/>
      <c r="K343" s="10"/>
      <c r="L343" s="10"/>
      <c r="M343" s="10"/>
      <c r="N343" s="10"/>
      <c r="O343" s="10"/>
      <c r="P343" s="10"/>
      <c r="Q343" s="10"/>
      <c r="R343" s="10"/>
    </row>
    <row r="344" spans="2:18" x14ac:dyDescent="0.25">
      <c r="B344" s="10"/>
      <c r="C344" s="10"/>
      <c r="D344" s="10"/>
      <c r="E344" s="10"/>
      <c r="F344" s="10"/>
      <c r="G344" s="10"/>
      <c r="H344" s="10"/>
      <c r="I344" s="10"/>
      <c r="J344" s="10"/>
      <c r="K344" s="10"/>
      <c r="L344" s="10"/>
      <c r="M344" s="10"/>
      <c r="N344" s="10"/>
      <c r="O344" s="10"/>
      <c r="P344" s="10"/>
      <c r="Q344" s="10"/>
      <c r="R344" s="10"/>
    </row>
    <row r="345" spans="2:18" x14ac:dyDescent="0.25">
      <c r="B345" s="10"/>
      <c r="C345" s="10"/>
      <c r="D345" s="10"/>
      <c r="E345" s="10"/>
      <c r="F345" s="10"/>
      <c r="G345" s="10"/>
      <c r="H345" s="10"/>
      <c r="I345" s="10"/>
      <c r="J345" s="10"/>
      <c r="K345" s="10"/>
      <c r="L345" s="10"/>
      <c r="M345" s="10"/>
      <c r="N345" s="10"/>
      <c r="O345" s="10"/>
      <c r="P345" s="10"/>
      <c r="Q345" s="10"/>
      <c r="R345" s="10"/>
    </row>
    <row r="346" spans="2:18" x14ac:dyDescent="0.25">
      <c r="B346" s="10"/>
      <c r="C346" s="10"/>
      <c r="D346" s="10"/>
      <c r="E346" s="10"/>
      <c r="F346" s="10"/>
      <c r="G346" s="10"/>
      <c r="H346" s="10"/>
      <c r="I346" s="10"/>
      <c r="J346" s="10"/>
      <c r="K346" s="10"/>
      <c r="L346" s="10"/>
      <c r="M346" s="10"/>
      <c r="N346" s="10"/>
      <c r="O346" s="10"/>
      <c r="P346" s="10"/>
      <c r="Q346" s="10"/>
      <c r="R346" s="10"/>
    </row>
    <row r="347" spans="2:18" x14ac:dyDescent="0.25">
      <c r="B347" s="10"/>
      <c r="C347" s="10"/>
      <c r="D347" s="10"/>
      <c r="E347" s="10"/>
      <c r="F347" s="10"/>
      <c r="G347" s="10"/>
      <c r="H347" s="10"/>
      <c r="I347" s="10"/>
      <c r="J347" s="10"/>
      <c r="K347" s="10"/>
      <c r="L347" s="10"/>
      <c r="M347" s="10"/>
      <c r="N347" s="10"/>
      <c r="O347" s="10"/>
      <c r="P347" s="10"/>
      <c r="Q347" s="10"/>
      <c r="R347" s="10"/>
    </row>
    <row r="348" spans="2:18" x14ac:dyDescent="0.25">
      <c r="B348" s="10"/>
      <c r="C348" s="10"/>
      <c r="D348" s="10"/>
      <c r="E348" s="10"/>
      <c r="F348" s="10"/>
      <c r="G348" s="10"/>
      <c r="H348" s="10"/>
      <c r="I348" s="10"/>
      <c r="J348" s="10"/>
      <c r="K348" s="10"/>
      <c r="L348" s="10"/>
      <c r="M348" s="10"/>
      <c r="N348" s="10"/>
      <c r="O348" s="10"/>
      <c r="P348" s="10"/>
      <c r="Q348" s="10"/>
      <c r="R348" s="10"/>
    </row>
    <row r="349" spans="2:18" x14ac:dyDescent="0.25">
      <c r="B349" s="10"/>
      <c r="C349" s="10"/>
      <c r="D349" s="10"/>
      <c r="E349" s="10"/>
      <c r="F349" s="10"/>
      <c r="G349" s="10"/>
      <c r="H349" s="10"/>
      <c r="I349" s="10"/>
      <c r="J349" s="10"/>
      <c r="K349" s="10"/>
      <c r="L349" s="10"/>
      <c r="M349" s="10"/>
      <c r="N349" s="10"/>
      <c r="O349" s="10"/>
      <c r="P349" s="10"/>
      <c r="Q349" s="10"/>
      <c r="R349" s="10"/>
    </row>
    <row r="350" spans="2:18" x14ac:dyDescent="0.25">
      <c r="B350" s="10"/>
      <c r="C350" s="10"/>
      <c r="D350" s="10"/>
      <c r="E350" s="10"/>
      <c r="F350" s="10"/>
      <c r="G350" s="10"/>
      <c r="H350" s="10"/>
      <c r="I350" s="10"/>
      <c r="J350" s="10"/>
      <c r="K350" s="10"/>
      <c r="L350" s="10"/>
      <c r="M350" s="10"/>
      <c r="N350" s="10"/>
      <c r="O350" s="10"/>
      <c r="P350" s="10"/>
      <c r="Q350" s="10"/>
      <c r="R350" s="10"/>
    </row>
    <row r="351" spans="2:18" x14ac:dyDescent="0.25">
      <c r="B351" s="10"/>
      <c r="C351" s="10"/>
      <c r="D351" s="10"/>
      <c r="E351" s="10"/>
      <c r="F351" s="10"/>
      <c r="G351" s="10"/>
      <c r="H351" s="10"/>
      <c r="I351" s="10"/>
      <c r="J351" s="10"/>
      <c r="K351" s="10"/>
      <c r="L351" s="10"/>
      <c r="M351" s="10"/>
      <c r="N351" s="10"/>
      <c r="O351" s="10"/>
      <c r="P351" s="10"/>
      <c r="Q351" s="10"/>
      <c r="R351" s="10"/>
    </row>
    <row r="352" spans="2:18" x14ac:dyDescent="0.25">
      <c r="B352" s="10"/>
      <c r="C352" s="10"/>
      <c r="D352" s="10"/>
      <c r="E352" s="10"/>
      <c r="F352" s="10"/>
      <c r="G352" s="10"/>
      <c r="H352" s="10"/>
      <c r="I352" s="10"/>
      <c r="J352" s="10"/>
      <c r="K352" s="10"/>
      <c r="L352" s="10"/>
      <c r="M352" s="10"/>
      <c r="N352" s="10"/>
      <c r="O352" s="10"/>
      <c r="P352" s="10"/>
      <c r="Q352" s="10"/>
      <c r="R352" s="10"/>
    </row>
    <row r="353" spans="2:18" x14ac:dyDescent="0.25">
      <c r="B353" s="10"/>
      <c r="C353" s="10"/>
      <c r="D353" s="10"/>
      <c r="E353" s="10"/>
      <c r="F353" s="10"/>
      <c r="G353" s="10"/>
      <c r="H353" s="10"/>
      <c r="I353" s="10"/>
      <c r="J353" s="10"/>
      <c r="K353" s="10"/>
      <c r="L353" s="10"/>
      <c r="M353" s="10"/>
      <c r="N353" s="10"/>
      <c r="O353" s="10"/>
      <c r="P353" s="10"/>
      <c r="Q353" s="10"/>
      <c r="R353" s="10"/>
    </row>
    <row r="354" spans="2:18" x14ac:dyDescent="0.25">
      <c r="B354" s="10"/>
      <c r="C354" s="10"/>
      <c r="D354" s="10"/>
      <c r="E354" s="10"/>
      <c r="F354" s="10"/>
      <c r="G354" s="10"/>
      <c r="H354" s="10"/>
      <c r="I354" s="10"/>
      <c r="J354" s="10"/>
      <c r="K354" s="10"/>
      <c r="L354" s="10"/>
      <c r="M354" s="10"/>
      <c r="N354" s="10"/>
      <c r="O354" s="10"/>
      <c r="P354" s="10"/>
      <c r="Q354" s="10"/>
      <c r="R354" s="10"/>
    </row>
    <row r="355" spans="2:18" x14ac:dyDescent="0.25">
      <c r="B355" s="10"/>
      <c r="C355" s="10"/>
      <c r="D355" s="10"/>
      <c r="E355" s="10"/>
      <c r="F355" s="10"/>
      <c r="G355" s="10"/>
      <c r="H355" s="10"/>
      <c r="I355" s="10"/>
      <c r="J355" s="10"/>
      <c r="K355" s="10"/>
      <c r="L355" s="10"/>
      <c r="M355" s="10"/>
      <c r="N355" s="10"/>
      <c r="O355" s="10"/>
      <c r="P355" s="10"/>
      <c r="Q355" s="10"/>
      <c r="R355" s="10"/>
    </row>
    <row r="356" spans="2:18" x14ac:dyDescent="0.25">
      <c r="B356" s="10"/>
      <c r="C356" s="10"/>
      <c r="D356" s="10"/>
      <c r="E356" s="10"/>
      <c r="F356" s="10"/>
      <c r="G356" s="10"/>
      <c r="H356" s="10"/>
      <c r="I356" s="10"/>
      <c r="J356" s="10"/>
      <c r="K356" s="10"/>
      <c r="L356" s="10"/>
      <c r="M356" s="10"/>
      <c r="N356" s="10"/>
      <c r="O356" s="10"/>
      <c r="P356" s="10"/>
      <c r="Q356" s="10"/>
      <c r="R356" s="10"/>
    </row>
    <row r="357" spans="2:18" x14ac:dyDescent="0.25">
      <c r="B357" s="10"/>
      <c r="C357" s="10"/>
      <c r="D357" s="10"/>
      <c r="E357" s="10"/>
      <c r="F357" s="10"/>
      <c r="G357" s="10"/>
      <c r="H357" s="10"/>
      <c r="I357" s="10"/>
      <c r="J357" s="10"/>
      <c r="K357" s="10"/>
      <c r="L357" s="10"/>
      <c r="M357" s="10"/>
      <c r="N357" s="10"/>
      <c r="O357" s="10"/>
      <c r="P357" s="10"/>
      <c r="Q357" s="10"/>
      <c r="R357" s="10"/>
    </row>
    <row r="358" spans="2:18" x14ac:dyDescent="0.25">
      <c r="B358" s="10"/>
      <c r="C358" s="10"/>
      <c r="D358" s="10"/>
      <c r="E358" s="10"/>
      <c r="F358" s="10"/>
      <c r="G358" s="10"/>
      <c r="H358" s="10"/>
      <c r="I358" s="10"/>
      <c r="J358" s="10"/>
      <c r="K358" s="10"/>
      <c r="L358" s="10"/>
      <c r="M358" s="10"/>
      <c r="N358" s="10"/>
      <c r="O358" s="10"/>
      <c r="P358" s="10"/>
      <c r="Q358" s="10"/>
      <c r="R358" s="10"/>
    </row>
    <row r="359" spans="2:18" x14ac:dyDescent="0.25">
      <c r="B359" s="10"/>
      <c r="C359" s="10"/>
      <c r="D359" s="10"/>
      <c r="E359" s="10"/>
      <c r="F359" s="10"/>
      <c r="G359" s="10"/>
      <c r="H359" s="10"/>
      <c r="I359" s="10"/>
      <c r="J359" s="10"/>
      <c r="K359" s="10"/>
      <c r="L359" s="10"/>
      <c r="M359" s="10"/>
      <c r="N359" s="10"/>
      <c r="O359" s="10"/>
      <c r="P359" s="10"/>
      <c r="Q359" s="10"/>
      <c r="R359" s="10"/>
    </row>
    <row r="360" spans="2:18" x14ac:dyDescent="0.25">
      <c r="B360" s="10"/>
      <c r="C360" s="10"/>
      <c r="D360" s="10"/>
      <c r="E360" s="10"/>
      <c r="F360" s="10"/>
      <c r="G360" s="10"/>
      <c r="H360" s="10"/>
      <c r="I360" s="10"/>
      <c r="J360" s="10"/>
      <c r="K360" s="10"/>
      <c r="L360" s="10"/>
      <c r="M360" s="10"/>
      <c r="N360" s="10"/>
      <c r="O360" s="10"/>
      <c r="P360" s="10"/>
      <c r="Q360" s="10"/>
      <c r="R360" s="10"/>
    </row>
    <row r="361" spans="2:18" x14ac:dyDescent="0.25">
      <c r="B361" s="10"/>
      <c r="C361" s="10"/>
      <c r="D361" s="10"/>
      <c r="E361" s="10"/>
      <c r="F361" s="10"/>
      <c r="G361" s="10"/>
      <c r="H361" s="10"/>
      <c r="I361" s="10"/>
      <c r="J361" s="10"/>
      <c r="K361" s="10"/>
      <c r="L361" s="10"/>
      <c r="M361" s="10"/>
      <c r="N361" s="10"/>
      <c r="O361" s="10"/>
      <c r="P361" s="10"/>
      <c r="Q361" s="10"/>
      <c r="R361" s="10"/>
    </row>
    <row r="362" spans="2:18" x14ac:dyDescent="0.25">
      <c r="B362" s="10"/>
      <c r="C362" s="10"/>
      <c r="D362" s="10"/>
      <c r="E362" s="10"/>
      <c r="F362" s="10"/>
      <c r="G362" s="10"/>
      <c r="H362" s="10"/>
      <c r="I362" s="10"/>
      <c r="J362" s="10"/>
      <c r="K362" s="10"/>
      <c r="L362" s="10"/>
      <c r="M362" s="10"/>
      <c r="N362" s="10"/>
      <c r="O362" s="10"/>
      <c r="P362" s="10"/>
      <c r="Q362" s="10"/>
      <c r="R362" s="10"/>
    </row>
    <row r="363" spans="2:18" x14ac:dyDescent="0.25">
      <c r="B363" s="10"/>
      <c r="C363" s="10"/>
      <c r="D363" s="10"/>
      <c r="E363" s="10"/>
      <c r="F363" s="10"/>
      <c r="G363" s="10"/>
      <c r="H363" s="10"/>
      <c r="I363" s="10"/>
      <c r="J363" s="10"/>
      <c r="K363" s="10"/>
      <c r="L363" s="10"/>
      <c r="M363" s="10"/>
      <c r="N363" s="10"/>
      <c r="O363" s="10"/>
      <c r="P363" s="10"/>
      <c r="Q363" s="10"/>
      <c r="R363" s="10"/>
    </row>
    <row r="364" spans="2:18" x14ac:dyDescent="0.25">
      <c r="B364" s="10"/>
      <c r="C364" s="10"/>
      <c r="D364" s="10"/>
      <c r="E364" s="10"/>
      <c r="F364" s="10"/>
      <c r="G364" s="10"/>
      <c r="H364" s="10"/>
      <c r="I364" s="10"/>
      <c r="J364" s="10"/>
      <c r="K364" s="10"/>
      <c r="L364" s="10"/>
      <c r="M364" s="10"/>
      <c r="N364" s="10"/>
      <c r="O364" s="10"/>
      <c r="P364" s="10"/>
      <c r="Q364" s="10"/>
      <c r="R364" s="10"/>
    </row>
    <row r="365" spans="2:18" x14ac:dyDescent="0.25">
      <c r="B365" s="10"/>
      <c r="C365" s="10"/>
      <c r="D365" s="10"/>
      <c r="E365" s="10"/>
      <c r="F365" s="10"/>
      <c r="G365" s="10"/>
      <c r="H365" s="10"/>
      <c r="I365" s="10"/>
      <c r="J365" s="10"/>
      <c r="K365" s="10"/>
      <c r="L365" s="10"/>
      <c r="M365" s="10"/>
      <c r="N365" s="10"/>
      <c r="O365" s="10"/>
      <c r="P365" s="10"/>
      <c r="Q365" s="10"/>
      <c r="R365" s="10"/>
    </row>
    <row r="366" spans="2:18" x14ac:dyDescent="0.25">
      <c r="B366" s="10"/>
      <c r="C366" s="10"/>
      <c r="D366" s="10"/>
      <c r="E366" s="10"/>
      <c r="F366" s="10"/>
      <c r="G366" s="10"/>
      <c r="H366" s="10"/>
      <c r="I366" s="10"/>
      <c r="J366" s="10"/>
      <c r="K366" s="10"/>
      <c r="L366" s="10"/>
      <c r="M366" s="10"/>
      <c r="N366" s="10"/>
      <c r="O366" s="10"/>
      <c r="P366" s="10"/>
      <c r="Q366" s="10"/>
      <c r="R366" s="10"/>
    </row>
    <row r="367" spans="2:18" x14ac:dyDescent="0.25">
      <c r="B367" s="10"/>
      <c r="C367" s="10"/>
      <c r="D367" s="10"/>
      <c r="E367" s="10"/>
      <c r="F367" s="10"/>
      <c r="G367" s="10"/>
      <c r="H367" s="10"/>
      <c r="I367" s="10"/>
      <c r="J367" s="10"/>
      <c r="K367" s="10"/>
      <c r="L367" s="10"/>
      <c r="M367" s="10"/>
      <c r="N367" s="10"/>
      <c r="O367" s="10"/>
      <c r="P367" s="10"/>
      <c r="Q367" s="10"/>
      <c r="R367" s="10"/>
    </row>
    <row r="368" spans="2:18" x14ac:dyDescent="0.25">
      <c r="B368" s="10"/>
      <c r="C368" s="10"/>
      <c r="D368" s="10"/>
      <c r="E368" s="10"/>
      <c r="F368" s="10"/>
      <c r="G368" s="10"/>
      <c r="H368" s="10"/>
      <c r="I368" s="10"/>
      <c r="J368" s="10"/>
      <c r="K368" s="10"/>
      <c r="L368" s="10"/>
      <c r="M368" s="10"/>
      <c r="N368" s="10"/>
      <c r="O368" s="10"/>
      <c r="P368" s="10"/>
      <c r="Q368" s="10"/>
      <c r="R368" s="10"/>
    </row>
    <row r="369" spans="2:18" x14ac:dyDescent="0.25">
      <c r="B369" s="10"/>
      <c r="C369" s="10"/>
      <c r="D369" s="10"/>
      <c r="E369" s="10"/>
      <c r="F369" s="10"/>
      <c r="G369" s="10"/>
      <c r="H369" s="10"/>
      <c r="I369" s="10"/>
      <c r="J369" s="10"/>
      <c r="K369" s="10"/>
      <c r="L369" s="10"/>
      <c r="M369" s="10"/>
      <c r="N369" s="10"/>
      <c r="O369" s="10"/>
      <c r="P369" s="10"/>
      <c r="Q369" s="10"/>
      <c r="R369" s="10"/>
    </row>
    <row r="370" spans="2:18" x14ac:dyDescent="0.25">
      <c r="B370" s="10"/>
      <c r="C370" s="10"/>
      <c r="D370" s="10"/>
      <c r="E370" s="10"/>
      <c r="F370" s="10"/>
      <c r="G370" s="10"/>
      <c r="H370" s="10"/>
      <c r="I370" s="10"/>
      <c r="J370" s="10"/>
      <c r="K370" s="10"/>
      <c r="L370" s="10"/>
      <c r="M370" s="10"/>
      <c r="N370" s="10"/>
      <c r="O370" s="10"/>
      <c r="P370" s="10"/>
      <c r="Q370" s="10"/>
      <c r="R370" s="10"/>
    </row>
    <row r="371" spans="2:18" x14ac:dyDescent="0.25">
      <c r="B371" s="10"/>
      <c r="C371" s="10"/>
      <c r="D371" s="10"/>
      <c r="E371" s="10"/>
      <c r="F371" s="10"/>
      <c r="G371" s="10"/>
      <c r="H371" s="10"/>
      <c r="I371" s="10"/>
      <c r="J371" s="10"/>
      <c r="K371" s="10"/>
      <c r="L371" s="10"/>
      <c r="M371" s="10"/>
      <c r="N371" s="10"/>
      <c r="O371" s="10"/>
      <c r="P371" s="10"/>
      <c r="Q371" s="10"/>
      <c r="R371" s="10"/>
    </row>
    <row r="372" spans="2:18" x14ac:dyDescent="0.25">
      <c r="B372" s="10"/>
      <c r="C372" s="10"/>
      <c r="D372" s="10"/>
      <c r="E372" s="10"/>
      <c r="F372" s="10"/>
      <c r="G372" s="10"/>
      <c r="H372" s="10"/>
      <c r="I372" s="10"/>
      <c r="J372" s="10"/>
      <c r="K372" s="10"/>
      <c r="L372" s="10"/>
      <c r="M372" s="10"/>
      <c r="N372" s="10"/>
      <c r="O372" s="10"/>
      <c r="P372" s="10"/>
      <c r="Q372" s="10"/>
      <c r="R372" s="10"/>
    </row>
    <row r="373" spans="2:18" x14ac:dyDescent="0.25">
      <c r="B373" s="10"/>
      <c r="C373" s="10"/>
      <c r="D373" s="10"/>
      <c r="E373" s="10"/>
      <c r="F373" s="10"/>
      <c r="G373" s="10"/>
      <c r="H373" s="10"/>
      <c r="I373" s="10"/>
      <c r="J373" s="10"/>
      <c r="K373" s="10"/>
      <c r="L373" s="10"/>
      <c r="M373" s="10"/>
      <c r="N373" s="10"/>
      <c r="O373" s="10"/>
      <c r="P373" s="10"/>
      <c r="Q373" s="10"/>
      <c r="R373" s="10"/>
    </row>
    <row r="374" spans="2:18" x14ac:dyDescent="0.25">
      <c r="B374" s="10"/>
      <c r="C374" s="10"/>
      <c r="D374" s="10"/>
      <c r="E374" s="10"/>
      <c r="F374" s="10"/>
      <c r="G374" s="10"/>
      <c r="H374" s="10"/>
      <c r="I374" s="10"/>
      <c r="J374" s="10"/>
      <c r="K374" s="10"/>
      <c r="L374" s="10"/>
      <c r="M374" s="10"/>
      <c r="N374" s="10"/>
      <c r="O374" s="10"/>
      <c r="P374" s="10"/>
      <c r="Q374" s="10"/>
      <c r="R374" s="10"/>
    </row>
    <row r="375" spans="2:18" x14ac:dyDescent="0.25">
      <c r="B375" s="10"/>
      <c r="C375" s="10"/>
      <c r="D375" s="10"/>
      <c r="E375" s="10"/>
      <c r="F375" s="10"/>
      <c r="G375" s="10"/>
      <c r="H375" s="10"/>
      <c r="I375" s="10"/>
      <c r="J375" s="10"/>
      <c r="K375" s="10"/>
      <c r="L375" s="10"/>
      <c r="M375" s="10"/>
      <c r="N375" s="10"/>
      <c r="O375" s="10"/>
      <c r="P375" s="10"/>
      <c r="Q375" s="10"/>
      <c r="R375" s="10"/>
    </row>
    <row r="376" spans="2:18" x14ac:dyDescent="0.25">
      <c r="B376" s="10"/>
      <c r="C376" s="10"/>
      <c r="D376" s="10"/>
      <c r="E376" s="10"/>
      <c r="F376" s="10"/>
      <c r="G376" s="10"/>
      <c r="H376" s="10"/>
      <c r="I376" s="10"/>
      <c r="J376" s="10"/>
      <c r="K376" s="10"/>
      <c r="L376" s="10"/>
      <c r="M376" s="10"/>
      <c r="N376" s="10"/>
      <c r="O376" s="10"/>
      <c r="P376" s="10"/>
      <c r="Q376" s="10"/>
      <c r="R376" s="10"/>
    </row>
    <row r="377" spans="2:18" x14ac:dyDescent="0.25">
      <c r="B377" s="10"/>
      <c r="C377" s="10"/>
      <c r="D377" s="10"/>
      <c r="E377" s="10"/>
      <c r="F377" s="10"/>
      <c r="G377" s="10"/>
      <c r="H377" s="10"/>
      <c r="I377" s="10"/>
      <c r="J377" s="10"/>
      <c r="K377" s="10"/>
      <c r="L377" s="10"/>
      <c r="M377" s="10"/>
      <c r="N377" s="10"/>
      <c r="O377" s="10"/>
      <c r="P377" s="10"/>
      <c r="Q377" s="10"/>
      <c r="R377" s="10"/>
    </row>
    <row r="378" spans="2:18" x14ac:dyDescent="0.25">
      <c r="B378" s="10"/>
      <c r="C378" s="10"/>
      <c r="D378" s="10"/>
      <c r="E378" s="10"/>
      <c r="F378" s="10"/>
      <c r="G378" s="10"/>
      <c r="H378" s="10"/>
      <c r="I378" s="10"/>
      <c r="J378" s="10"/>
      <c r="K378" s="10"/>
      <c r="L378" s="10"/>
      <c r="M378" s="10"/>
      <c r="N378" s="10"/>
      <c r="O378" s="10"/>
      <c r="P378" s="10"/>
      <c r="Q378" s="10"/>
      <c r="R378" s="10"/>
    </row>
    <row r="379" spans="2:18" x14ac:dyDescent="0.25">
      <c r="B379" s="10"/>
      <c r="C379" s="10"/>
      <c r="D379" s="10"/>
      <c r="E379" s="10"/>
      <c r="F379" s="10"/>
      <c r="G379" s="10"/>
      <c r="H379" s="10"/>
      <c r="I379" s="10"/>
      <c r="J379" s="10"/>
      <c r="K379" s="10"/>
      <c r="L379" s="10"/>
      <c r="M379" s="10"/>
      <c r="N379" s="10"/>
      <c r="O379" s="10"/>
      <c r="P379" s="10"/>
      <c r="Q379" s="10"/>
      <c r="R379" s="10"/>
    </row>
    <row r="380" spans="2:18" x14ac:dyDescent="0.25">
      <c r="B380" s="10"/>
      <c r="C380" s="10"/>
      <c r="D380" s="10"/>
      <c r="E380" s="10"/>
      <c r="F380" s="10"/>
      <c r="G380" s="10"/>
      <c r="H380" s="10"/>
      <c r="I380" s="10"/>
      <c r="J380" s="10"/>
      <c r="K380" s="10"/>
      <c r="L380" s="10"/>
      <c r="M380" s="10"/>
      <c r="N380" s="10"/>
      <c r="O380" s="10"/>
      <c r="P380" s="10"/>
      <c r="Q380" s="10"/>
      <c r="R380" s="10"/>
    </row>
    <row r="381" spans="2:18" x14ac:dyDescent="0.25">
      <c r="B381" s="10"/>
      <c r="C381" s="10"/>
      <c r="D381" s="10"/>
      <c r="E381" s="10"/>
      <c r="F381" s="10"/>
      <c r="G381" s="10"/>
      <c r="H381" s="10"/>
      <c r="I381" s="10"/>
      <c r="J381" s="10"/>
      <c r="K381" s="10"/>
      <c r="L381" s="10"/>
      <c r="M381" s="10"/>
      <c r="N381" s="10"/>
      <c r="O381" s="10"/>
      <c r="P381" s="10"/>
      <c r="Q381" s="10"/>
      <c r="R381" s="10"/>
    </row>
    <row r="382" spans="2:18" x14ac:dyDescent="0.25">
      <c r="B382" s="10"/>
      <c r="C382" s="10"/>
      <c r="D382" s="10"/>
      <c r="E382" s="10"/>
      <c r="F382" s="10"/>
      <c r="G382" s="10"/>
      <c r="H382" s="10"/>
      <c r="I382" s="10"/>
      <c r="J382" s="10"/>
      <c r="K382" s="10"/>
      <c r="L382" s="10"/>
      <c r="M382" s="10"/>
      <c r="N382" s="10"/>
      <c r="O382" s="10"/>
      <c r="P382" s="10"/>
      <c r="Q382" s="10"/>
      <c r="R382" s="10"/>
    </row>
    <row r="383" spans="2:18" x14ac:dyDescent="0.25">
      <c r="B383" s="10"/>
      <c r="C383" s="10"/>
      <c r="D383" s="10"/>
      <c r="E383" s="10"/>
      <c r="F383" s="10"/>
      <c r="G383" s="10"/>
      <c r="H383" s="10"/>
      <c r="I383" s="10"/>
      <c r="J383" s="10"/>
      <c r="K383" s="10"/>
      <c r="L383" s="10"/>
      <c r="M383" s="10"/>
      <c r="N383" s="10"/>
      <c r="O383" s="10"/>
      <c r="P383" s="10"/>
      <c r="Q383" s="10"/>
      <c r="R383" s="10"/>
    </row>
    <row r="384" spans="2:18" x14ac:dyDescent="0.25">
      <c r="B384" s="10"/>
      <c r="C384" s="10"/>
      <c r="D384" s="10"/>
      <c r="E384" s="10"/>
      <c r="F384" s="10"/>
      <c r="G384" s="10"/>
      <c r="H384" s="10"/>
      <c r="I384" s="10"/>
      <c r="J384" s="10"/>
      <c r="K384" s="10"/>
      <c r="L384" s="10"/>
      <c r="M384" s="10"/>
      <c r="N384" s="10"/>
      <c r="O384" s="10"/>
      <c r="P384" s="10"/>
      <c r="Q384" s="10"/>
      <c r="R384" s="10"/>
    </row>
    <row r="385" spans="2:18" x14ac:dyDescent="0.25">
      <c r="B385" s="10"/>
      <c r="C385" s="10"/>
      <c r="D385" s="10"/>
      <c r="E385" s="10"/>
      <c r="F385" s="10"/>
      <c r="G385" s="10"/>
      <c r="H385" s="10"/>
      <c r="I385" s="10"/>
      <c r="J385" s="10"/>
      <c r="K385" s="10"/>
      <c r="L385" s="10"/>
      <c r="M385" s="10"/>
      <c r="N385" s="10"/>
      <c r="O385" s="10"/>
      <c r="P385" s="10"/>
      <c r="Q385" s="10"/>
      <c r="R385" s="10"/>
    </row>
    <row r="386" spans="2:18" x14ac:dyDescent="0.25">
      <c r="B386" s="10"/>
      <c r="C386" s="10"/>
      <c r="D386" s="10"/>
      <c r="E386" s="10"/>
      <c r="F386" s="10"/>
      <c r="G386" s="10"/>
      <c r="H386" s="10"/>
      <c r="I386" s="10"/>
      <c r="J386" s="10"/>
      <c r="K386" s="10"/>
      <c r="L386" s="10"/>
      <c r="M386" s="10"/>
      <c r="N386" s="10"/>
      <c r="O386" s="10"/>
      <c r="P386" s="10"/>
      <c r="Q386" s="10"/>
      <c r="R386" s="10"/>
    </row>
    <row r="387" spans="2:18" x14ac:dyDescent="0.25">
      <c r="B387" s="10"/>
      <c r="C387" s="10"/>
      <c r="D387" s="10"/>
      <c r="E387" s="10"/>
      <c r="F387" s="10"/>
      <c r="G387" s="10"/>
      <c r="H387" s="10"/>
      <c r="I387" s="10"/>
      <c r="J387" s="10"/>
      <c r="K387" s="10"/>
      <c r="L387" s="10"/>
      <c r="M387" s="10"/>
      <c r="N387" s="10"/>
      <c r="O387" s="10"/>
      <c r="P387" s="10"/>
      <c r="Q387" s="10"/>
      <c r="R387" s="10"/>
    </row>
    <row r="388" spans="2:18" x14ac:dyDescent="0.25">
      <c r="B388" s="10"/>
      <c r="C388" s="10"/>
      <c r="D388" s="10"/>
      <c r="E388" s="10"/>
      <c r="F388" s="10"/>
      <c r="G388" s="10"/>
      <c r="H388" s="10"/>
      <c r="I388" s="10"/>
      <c r="J388" s="10"/>
      <c r="K388" s="10"/>
      <c r="L388" s="10"/>
      <c r="M388" s="10"/>
      <c r="N388" s="10"/>
      <c r="O388" s="10"/>
      <c r="P388" s="10"/>
      <c r="Q388" s="10"/>
      <c r="R388" s="10"/>
    </row>
    <row r="389" spans="2:18" x14ac:dyDescent="0.25">
      <c r="B389" s="10"/>
      <c r="C389" s="10"/>
      <c r="D389" s="10"/>
      <c r="E389" s="10"/>
      <c r="F389" s="10"/>
      <c r="G389" s="10"/>
      <c r="H389" s="10"/>
      <c r="I389" s="10"/>
      <c r="J389" s="10"/>
      <c r="K389" s="10"/>
      <c r="L389" s="10"/>
      <c r="M389" s="10"/>
      <c r="N389" s="10"/>
      <c r="O389" s="10"/>
      <c r="P389" s="10"/>
      <c r="Q389" s="10"/>
      <c r="R389" s="10"/>
    </row>
    <row r="390" spans="2:18" x14ac:dyDescent="0.25">
      <c r="B390" s="10"/>
      <c r="C390" s="10"/>
      <c r="D390" s="10"/>
      <c r="E390" s="10"/>
      <c r="F390" s="10"/>
      <c r="G390" s="10"/>
      <c r="H390" s="10"/>
      <c r="I390" s="10"/>
      <c r="J390" s="10"/>
      <c r="K390" s="10"/>
      <c r="L390" s="10"/>
      <c r="M390" s="10"/>
      <c r="N390" s="10"/>
      <c r="O390" s="10"/>
      <c r="P390" s="10"/>
      <c r="Q390" s="10"/>
      <c r="R390" s="10"/>
    </row>
    <row r="391" spans="2:18" x14ac:dyDescent="0.25">
      <c r="B391" s="10"/>
      <c r="C391" s="10"/>
      <c r="D391" s="10"/>
      <c r="E391" s="10"/>
      <c r="F391" s="10"/>
      <c r="G391" s="10"/>
      <c r="H391" s="10"/>
      <c r="I391" s="10"/>
      <c r="J391" s="10"/>
      <c r="K391" s="10"/>
      <c r="L391" s="10"/>
      <c r="M391" s="10"/>
      <c r="N391" s="10"/>
      <c r="O391" s="10"/>
      <c r="P391" s="10"/>
      <c r="Q391" s="10"/>
      <c r="R391" s="10"/>
    </row>
    <row r="392" spans="2:18" x14ac:dyDescent="0.25">
      <c r="B392" s="10"/>
      <c r="C392" s="10"/>
      <c r="D392" s="10"/>
      <c r="E392" s="10"/>
      <c r="F392" s="10"/>
      <c r="G392" s="10"/>
      <c r="H392" s="10"/>
      <c r="I392" s="10"/>
      <c r="J392" s="10"/>
      <c r="K392" s="10"/>
      <c r="L392" s="10"/>
      <c r="M392" s="10"/>
      <c r="N392" s="10"/>
      <c r="O392" s="10"/>
      <c r="P392" s="10"/>
      <c r="Q392" s="10"/>
      <c r="R392" s="10"/>
    </row>
    <row r="393" spans="2:18" x14ac:dyDescent="0.25">
      <c r="B393" s="10"/>
      <c r="C393" s="10"/>
      <c r="D393" s="10"/>
      <c r="E393" s="10"/>
      <c r="F393" s="10"/>
      <c r="G393" s="10"/>
      <c r="H393" s="10"/>
      <c r="I393" s="10"/>
      <c r="J393" s="10"/>
      <c r="K393" s="10"/>
      <c r="L393" s="10"/>
      <c r="M393" s="10"/>
      <c r="N393" s="10"/>
      <c r="O393" s="10"/>
      <c r="P393" s="10"/>
      <c r="Q393" s="10"/>
      <c r="R393" s="10"/>
    </row>
    <row r="394" spans="2:18" x14ac:dyDescent="0.25">
      <c r="B394" s="10"/>
      <c r="C394" s="10"/>
      <c r="D394" s="10"/>
      <c r="E394" s="10"/>
      <c r="F394" s="10"/>
      <c r="G394" s="10"/>
      <c r="H394" s="10"/>
      <c r="I394" s="10"/>
      <c r="J394" s="10"/>
      <c r="K394" s="10"/>
      <c r="L394" s="10"/>
      <c r="M394" s="10"/>
      <c r="N394" s="10"/>
      <c r="O394" s="10"/>
      <c r="P394" s="10"/>
      <c r="Q394" s="10"/>
      <c r="R394" s="10"/>
    </row>
    <row r="395" spans="2:18" x14ac:dyDescent="0.25">
      <c r="B395" s="10"/>
      <c r="C395" s="10"/>
      <c r="D395" s="10"/>
      <c r="E395" s="10"/>
      <c r="F395" s="10"/>
      <c r="G395" s="10"/>
      <c r="H395" s="10"/>
      <c r="I395" s="10"/>
      <c r="J395" s="10"/>
      <c r="K395" s="10"/>
      <c r="L395" s="10"/>
      <c r="M395" s="10"/>
      <c r="N395" s="10"/>
      <c r="O395" s="10"/>
      <c r="P395" s="10"/>
      <c r="Q395" s="10"/>
      <c r="R395" s="10"/>
    </row>
    <row r="396" spans="2:18" x14ac:dyDescent="0.25">
      <c r="B396" s="10"/>
      <c r="C396" s="10"/>
      <c r="D396" s="10"/>
      <c r="E396" s="10"/>
      <c r="F396" s="10"/>
      <c r="G396" s="10"/>
      <c r="H396" s="10"/>
      <c r="I396" s="10"/>
      <c r="J396" s="10"/>
      <c r="K396" s="10"/>
      <c r="L396" s="10"/>
      <c r="M396" s="10"/>
      <c r="N396" s="10"/>
      <c r="O396" s="10"/>
      <c r="P396" s="10"/>
      <c r="Q396" s="10"/>
      <c r="R396" s="10"/>
    </row>
    <row r="397" spans="2:18" x14ac:dyDescent="0.25">
      <c r="B397" s="10"/>
      <c r="C397" s="10"/>
      <c r="D397" s="10"/>
      <c r="E397" s="10"/>
      <c r="F397" s="10"/>
      <c r="G397" s="10"/>
      <c r="H397" s="10"/>
      <c r="I397" s="10"/>
      <c r="J397" s="10"/>
      <c r="K397" s="10"/>
      <c r="L397" s="10"/>
      <c r="M397" s="10"/>
      <c r="N397" s="10"/>
      <c r="O397" s="10"/>
      <c r="P397" s="10"/>
      <c r="Q397" s="10"/>
      <c r="R397" s="10"/>
    </row>
    <row r="398" spans="2:18" x14ac:dyDescent="0.25">
      <c r="B398" s="10"/>
      <c r="C398" s="10"/>
      <c r="D398" s="10"/>
      <c r="E398" s="10"/>
      <c r="F398" s="10"/>
      <c r="G398" s="10"/>
      <c r="H398" s="10"/>
      <c r="I398" s="10"/>
      <c r="J398" s="10"/>
      <c r="K398" s="10"/>
      <c r="L398" s="10"/>
      <c r="M398" s="10"/>
      <c r="N398" s="10"/>
      <c r="O398" s="10"/>
      <c r="P398" s="10"/>
      <c r="Q398" s="10"/>
      <c r="R398" s="10"/>
    </row>
    <row r="399" spans="2:18" x14ac:dyDescent="0.25">
      <c r="B399" s="10"/>
      <c r="C399" s="10"/>
      <c r="D399" s="10"/>
      <c r="E399" s="10"/>
      <c r="F399" s="10"/>
      <c r="G399" s="10"/>
      <c r="H399" s="10"/>
      <c r="I399" s="10"/>
      <c r="J399" s="10"/>
      <c r="K399" s="10"/>
      <c r="L399" s="10"/>
      <c r="M399" s="10"/>
      <c r="N399" s="10"/>
      <c r="O399" s="10"/>
      <c r="P399" s="10"/>
      <c r="Q399" s="10"/>
      <c r="R399" s="10"/>
    </row>
    <row r="400" spans="2:18" x14ac:dyDescent="0.25">
      <c r="B400" s="10"/>
      <c r="C400" s="10"/>
      <c r="D400" s="10"/>
      <c r="E400" s="10"/>
      <c r="F400" s="10"/>
      <c r="G400" s="10"/>
      <c r="H400" s="10"/>
      <c r="I400" s="10"/>
      <c r="J400" s="10"/>
      <c r="K400" s="10"/>
      <c r="L400" s="10"/>
      <c r="M400" s="10"/>
      <c r="N400" s="10"/>
      <c r="O400" s="10"/>
      <c r="P400" s="10"/>
      <c r="Q400" s="10"/>
      <c r="R400" s="10"/>
    </row>
    <row r="401" spans="2:18" x14ac:dyDescent="0.25">
      <c r="B401" s="10"/>
      <c r="C401" s="10"/>
      <c r="D401" s="10"/>
      <c r="E401" s="10"/>
      <c r="F401" s="10"/>
      <c r="G401" s="10"/>
      <c r="H401" s="10"/>
      <c r="I401" s="10"/>
      <c r="J401" s="10"/>
      <c r="K401" s="10"/>
      <c r="L401" s="10"/>
      <c r="M401" s="10"/>
      <c r="N401" s="10"/>
      <c r="O401" s="10"/>
      <c r="P401" s="10"/>
      <c r="Q401" s="10"/>
      <c r="R401" s="10"/>
    </row>
    <row r="402" spans="2:18" x14ac:dyDescent="0.25">
      <c r="B402" s="10"/>
      <c r="C402" s="10"/>
      <c r="D402" s="10"/>
      <c r="E402" s="10"/>
      <c r="F402" s="10"/>
      <c r="G402" s="10"/>
      <c r="H402" s="10"/>
      <c r="I402" s="10"/>
      <c r="J402" s="10"/>
      <c r="K402" s="10"/>
      <c r="L402" s="10"/>
      <c r="M402" s="10"/>
      <c r="N402" s="10"/>
      <c r="O402" s="10"/>
      <c r="P402" s="10"/>
      <c r="Q402" s="10"/>
      <c r="R402" s="10"/>
    </row>
    <row r="403" spans="2:18" x14ac:dyDescent="0.25">
      <c r="B403" s="10"/>
      <c r="C403" s="10"/>
      <c r="D403" s="10"/>
      <c r="E403" s="10"/>
      <c r="F403" s="10"/>
      <c r="G403" s="10"/>
      <c r="H403" s="10"/>
      <c r="I403" s="10"/>
      <c r="J403" s="10"/>
      <c r="K403" s="10"/>
      <c r="L403" s="10"/>
      <c r="M403" s="10"/>
      <c r="N403" s="10"/>
      <c r="O403" s="10"/>
      <c r="P403" s="10"/>
      <c r="Q403" s="10"/>
      <c r="R403" s="10"/>
    </row>
    <row r="404" spans="2:18" x14ac:dyDescent="0.25">
      <c r="B404" s="10"/>
      <c r="C404" s="10"/>
      <c r="D404" s="10"/>
      <c r="E404" s="10"/>
      <c r="F404" s="10"/>
      <c r="G404" s="10"/>
      <c r="H404" s="10"/>
      <c r="I404" s="10"/>
      <c r="J404" s="10"/>
      <c r="K404" s="10"/>
      <c r="L404" s="10"/>
      <c r="M404" s="10"/>
      <c r="N404" s="10"/>
      <c r="O404" s="10"/>
      <c r="P404" s="10"/>
      <c r="Q404" s="10"/>
      <c r="R404" s="10"/>
    </row>
    <row r="405" spans="2:18" x14ac:dyDescent="0.25">
      <c r="B405" s="10"/>
      <c r="C405" s="10"/>
      <c r="D405" s="10"/>
      <c r="E405" s="10"/>
      <c r="F405" s="10"/>
      <c r="G405" s="10"/>
      <c r="H405" s="10"/>
      <c r="I405" s="10"/>
      <c r="J405" s="10"/>
      <c r="K405" s="10"/>
      <c r="L405" s="10"/>
      <c r="M405" s="10"/>
      <c r="N405" s="10"/>
      <c r="O405" s="10"/>
      <c r="P405" s="10"/>
      <c r="Q405" s="10"/>
      <c r="R405" s="10"/>
    </row>
    <row r="406" spans="2:18" x14ac:dyDescent="0.25">
      <c r="B406" s="10"/>
      <c r="C406" s="10"/>
      <c r="D406" s="10"/>
      <c r="E406" s="10"/>
      <c r="F406" s="10"/>
      <c r="G406" s="10"/>
      <c r="H406" s="10"/>
      <c r="I406" s="10"/>
      <c r="J406" s="10"/>
      <c r="K406" s="10"/>
      <c r="L406" s="10"/>
      <c r="M406" s="10"/>
      <c r="N406" s="10"/>
      <c r="O406" s="10"/>
      <c r="P406" s="10"/>
      <c r="Q406" s="10"/>
      <c r="R406" s="10"/>
    </row>
    <row r="407" spans="2:18" x14ac:dyDescent="0.25">
      <c r="B407" s="10"/>
      <c r="C407" s="10"/>
      <c r="D407" s="10"/>
      <c r="E407" s="10"/>
      <c r="F407" s="10"/>
      <c r="G407" s="10"/>
      <c r="H407" s="10"/>
      <c r="I407" s="10"/>
      <c r="J407" s="10"/>
      <c r="K407" s="10"/>
      <c r="L407" s="10"/>
      <c r="M407" s="10"/>
      <c r="N407" s="10"/>
      <c r="O407" s="10"/>
      <c r="P407" s="10"/>
      <c r="Q407" s="10"/>
      <c r="R407" s="10"/>
    </row>
    <row r="408" spans="2:18" x14ac:dyDescent="0.25">
      <c r="B408" s="10"/>
      <c r="C408" s="10"/>
      <c r="D408" s="10"/>
      <c r="E408" s="10"/>
      <c r="F408" s="10"/>
      <c r="G408" s="10"/>
      <c r="H408" s="10"/>
      <c r="I408" s="10"/>
      <c r="J408" s="10"/>
      <c r="K408" s="10"/>
      <c r="L408" s="10"/>
      <c r="M408" s="10"/>
      <c r="N408" s="10"/>
      <c r="O408" s="10"/>
      <c r="P408" s="10"/>
      <c r="Q408" s="10"/>
      <c r="R408" s="10"/>
    </row>
    <row r="409" spans="2:18" x14ac:dyDescent="0.25">
      <c r="B409" s="10"/>
      <c r="C409" s="10"/>
      <c r="D409" s="10"/>
      <c r="E409" s="10"/>
      <c r="F409" s="10"/>
      <c r="G409" s="10"/>
      <c r="H409" s="10"/>
      <c r="I409" s="10"/>
      <c r="J409" s="10"/>
      <c r="K409" s="10"/>
      <c r="L409" s="10"/>
      <c r="M409" s="10"/>
      <c r="N409" s="10"/>
      <c r="O409" s="10"/>
      <c r="P409" s="10"/>
      <c r="Q409" s="10"/>
      <c r="R409" s="10"/>
    </row>
    <row r="410" spans="2:18" x14ac:dyDescent="0.25">
      <c r="B410" s="10"/>
      <c r="C410" s="10"/>
      <c r="D410" s="10"/>
      <c r="E410" s="10"/>
      <c r="F410" s="10"/>
      <c r="G410" s="10"/>
      <c r="H410" s="10"/>
      <c r="I410" s="10"/>
      <c r="J410" s="10"/>
      <c r="K410" s="10"/>
      <c r="L410" s="10"/>
      <c r="M410" s="10"/>
      <c r="N410" s="10"/>
      <c r="O410" s="10"/>
      <c r="P410" s="10"/>
      <c r="Q410" s="10"/>
      <c r="R410" s="10"/>
    </row>
    <row r="411" spans="2:18" x14ac:dyDescent="0.25">
      <c r="B411" s="10"/>
      <c r="C411" s="10"/>
      <c r="D411" s="10"/>
      <c r="E411" s="10"/>
      <c r="F411" s="10"/>
      <c r="G411" s="10"/>
      <c r="H411" s="10"/>
      <c r="I411" s="10"/>
      <c r="J411" s="10"/>
      <c r="K411" s="10"/>
      <c r="L411" s="10"/>
      <c r="M411" s="10"/>
      <c r="N411" s="10"/>
      <c r="O411" s="10"/>
      <c r="P411" s="10"/>
      <c r="Q411" s="10"/>
      <c r="R411" s="10"/>
    </row>
    <row r="412" spans="2:18" x14ac:dyDescent="0.25">
      <c r="B412" s="10"/>
      <c r="C412" s="10"/>
      <c r="D412" s="10"/>
      <c r="E412" s="10"/>
      <c r="F412" s="10"/>
      <c r="G412" s="10"/>
      <c r="H412" s="10"/>
      <c r="I412" s="10"/>
      <c r="J412" s="10"/>
      <c r="K412" s="10"/>
      <c r="L412" s="10"/>
      <c r="M412" s="10"/>
      <c r="N412" s="10"/>
      <c r="O412" s="10"/>
      <c r="P412" s="10"/>
      <c r="Q412" s="10"/>
      <c r="R412" s="10"/>
    </row>
    <row r="413" spans="2:18" x14ac:dyDescent="0.25">
      <c r="B413" s="10"/>
      <c r="C413" s="10"/>
      <c r="D413" s="10"/>
      <c r="E413" s="10"/>
      <c r="F413" s="10"/>
      <c r="G413" s="10"/>
      <c r="H413" s="10"/>
      <c r="I413" s="10"/>
      <c r="J413" s="10"/>
      <c r="K413" s="10"/>
      <c r="L413" s="10"/>
      <c r="M413" s="10"/>
      <c r="N413" s="10"/>
      <c r="O413" s="10"/>
      <c r="P413" s="10"/>
      <c r="Q413" s="10"/>
      <c r="R413" s="10"/>
    </row>
    <row r="414" spans="2:18" x14ac:dyDescent="0.25">
      <c r="B414" s="10"/>
      <c r="C414" s="10"/>
      <c r="D414" s="10"/>
      <c r="E414" s="10"/>
      <c r="F414" s="10"/>
      <c r="G414" s="10"/>
      <c r="H414" s="10"/>
      <c r="I414" s="10"/>
      <c r="J414" s="10"/>
      <c r="K414" s="10"/>
      <c r="L414" s="10"/>
      <c r="M414" s="10"/>
      <c r="N414" s="10"/>
      <c r="O414" s="10"/>
      <c r="P414" s="10"/>
      <c r="Q414" s="10"/>
      <c r="R414" s="10"/>
    </row>
    <row r="415" spans="2:18" x14ac:dyDescent="0.25">
      <c r="B415" s="10"/>
      <c r="C415" s="10"/>
      <c r="D415" s="10"/>
      <c r="E415" s="10"/>
      <c r="F415" s="10"/>
      <c r="G415" s="10"/>
      <c r="H415" s="10"/>
      <c r="I415" s="10"/>
      <c r="J415" s="10"/>
      <c r="K415" s="10"/>
      <c r="L415" s="10"/>
      <c r="M415" s="10"/>
      <c r="N415" s="10"/>
      <c r="O415" s="10"/>
      <c r="P415" s="10"/>
      <c r="Q415" s="10"/>
      <c r="R415" s="10"/>
    </row>
    <row r="416" spans="2:18" x14ac:dyDescent="0.25">
      <c r="B416" s="10"/>
      <c r="C416" s="10"/>
      <c r="D416" s="10"/>
      <c r="E416" s="10"/>
      <c r="F416" s="10"/>
      <c r="G416" s="10"/>
      <c r="H416" s="10"/>
      <c r="I416" s="10"/>
      <c r="J416" s="10"/>
      <c r="K416" s="10"/>
      <c r="L416" s="10"/>
      <c r="M416" s="10"/>
      <c r="N416" s="10"/>
      <c r="O416" s="10"/>
      <c r="P416" s="10"/>
      <c r="Q416" s="10"/>
      <c r="R416" s="10"/>
    </row>
    <row r="417" spans="2:18" x14ac:dyDescent="0.25">
      <c r="B417" s="10"/>
      <c r="C417" s="10"/>
      <c r="D417" s="10"/>
      <c r="E417" s="10"/>
      <c r="F417" s="10"/>
      <c r="G417" s="10"/>
      <c r="H417" s="10"/>
      <c r="I417" s="10"/>
      <c r="J417" s="10"/>
      <c r="K417" s="10"/>
      <c r="L417" s="10"/>
      <c r="M417" s="10"/>
      <c r="N417" s="10"/>
      <c r="O417" s="10"/>
      <c r="P417" s="10"/>
      <c r="Q417" s="10"/>
      <c r="R417" s="10"/>
    </row>
    <row r="418" spans="2:18" x14ac:dyDescent="0.25">
      <c r="B418" s="10"/>
      <c r="C418" s="10"/>
      <c r="D418" s="10"/>
      <c r="E418" s="10"/>
      <c r="F418" s="10"/>
      <c r="G418" s="10"/>
      <c r="H418" s="10"/>
      <c r="I418" s="10"/>
      <c r="J418" s="10"/>
      <c r="K418" s="10"/>
      <c r="L418" s="10"/>
      <c r="M418" s="10"/>
      <c r="N418" s="10"/>
      <c r="O418" s="10"/>
      <c r="P418" s="10"/>
      <c r="Q418" s="10"/>
      <c r="R418" s="10"/>
    </row>
    <row r="419" spans="2:18" x14ac:dyDescent="0.25">
      <c r="B419" s="10"/>
      <c r="C419" s="10"/>
      <c r="D419" s="10"/>
      <c r="E419" s="10"/>
      <c r="F419" s="10"/>
      <c r="G419" s="10"/>
      <c r="H419" s="10"/>
      <c r="I419" s="10"/>
      <c r="J419" s="10"/>
      <c r="K419" s="10"/>
      <c r="L419" s="10"/>
      <c r="M419" s="10"/>
      <c r="N419" s="10"/>
      <c r="O419" s="10"/>
      <c r="P419" s="10"/>
      <c r="Q419" s="10"/>
      <c r="R419" s="10"/>
    </row>
    <row r="420" spans="2:18" x14ac:dyDescent="0.25">
      <c r="B420" s="10"/>
      <c r="C420" s="10"/>
      <c r="D420" s="10"/>
      <c r="E420" s="10"/>
      <c r="F420" s="10"/>
      <c r="G420" s="10"/>
      <c r="H420" s="10"/>
      <c r="I420" s="10"/>
      <c r="J420" s="10"/>
      <c r="K420" s="10"/>
      <c r="L420" s="10"/>
      <c r="M420" s="10"/>
      <c r="N420" s="10"/>
      <c r="O420" s="10"/>
      <c r="P420" s="10"/>
      <c r="Q420" s="10"/>
      <c r="R420" s="10"/>
    </row>
    <row r="421" spans="2:18" x14ac:dyDescent="0.25">
      <c r="B421" s="10"/>
      <c r="C421" s="10"/>
      <c r="D421" s="10"/>
      <c r="E421" s="10"/>
      <c r="F421" s="10"/>
      <c r="G421" s="10"/>
      <c r="H421" s="10"/>
      <c r="I421" s="10"/>
      <c r="J421" s="10"/>
      <c r="K421" s="10"/>
      <c r="L421" s="10"/>
      <c r="M421" s="10"/>
      <c r="N421" s="10"/>
      <c r="O421" s="10"/>
      <c r="P421" s="10"/>
      <c r="Q421" s="10"/>
      <c r="R421" s="10"/>
    </row>
    <row r="422" spans="2:18" x14ac:dyDescent="0.25">
      <c r="B422" s="10"/>
      <c r="C422" s="10"/>
      <c r="D422" s="10"/>
      <c r="E422" s="10"/>
      <c r="F422" s="10"/>
      <c r="G422" s="10"/>
      <c r="H422" s="10"/>
      <c r="I422" s="10"/>
      <c r="J422" s="10"/>
      <c r="K422" s="10"/>
      <c r="L422" s="10"/>
      <c r="M422" s="10"/>
      <c r="N422" s="10"/>
      <c r="O422" s="10"/>
      <c r="P422" s="10"/>
      <c r="Q422" s="10"/>
      <c r="R422" s="10"/>
    </row>
    <row r="423" spans="2:18" x14ac:dyDescent="0.25">
      <c r="B423" s="10"/>
      <c r="C423" s="10"/>
      <c r="D423" s="10"/>
      <c r="E423" s="10"/>
      <c r="F423" s="10"/>
      <c r="G423" s="10"/>
      <c r="H423" s="10"/>
      <c r="I423" s="10"/>
      <c r="J423" s="10"/>
      <c r="K423" s="10"/>
      <c r="L423" s="10"/>
      <c r="M423" s="10"/>
      <c r="N423" s="10"/>
      <c r="O423" s="10"/>
      <c r="P423" s="10"/>
      <c r="Q423" s="10"/>
      <c r="R423" s="10"/>
    </row>
    <row r="424" spans="2:18" x14ac:dyDescent="0.25">
      <c r="B424" s="10"/>
      <c r="C424" s="10"/>
      <c r="D424" s="10"/>
      <c r="E424" s="10"/>
      <c r="F424" s="10"/>
      <c r="G424" s="10"/>
      <c r="H424" s="10"/>
      <c r="I424" s="10"/>
      <c r="J424" s="10"/>
      <c r="K424" s="10"/>
      <c r="L424" s="10"/>
      <c r="M424" s="10"/>
      <c r="N424" s="10"/>
      <c r="O424" s="10"/>
      <c r="P424" s="10"/>
      <c r="Q424" s="10"/>
      <c r="R424" s="10"/>
    </row>
    <row r="425" spans="2:18" x14ac:dyDescent="0.25">
      <c r="B425" s="10"/>
      <c r="C425" s="10"/>
      <c r="D425" s="10"/>
      <c r="E425" s="10"/>
      <c r="F425" s="10"/>
      <c r="G425" s="10"/>
      <c r="H425" s="10"/>
      <c r="I425" s="10"/>
      <c r="J425" s="10"/>
      <c r="K425" s="10"/>
      <c r="L425" s="10"/>
      <c r="M425" s="10"/>
      <c r="N425" s="10"/>
      <c r="O425" s="10"/>
      <c r="P425" s="10"/>
      <c r="Q425" s="10"/>
      <c r="R425" s="10"/>
    </row>
    <row r="426" spans="2:18" x14ac:dyDescent="0.25">
      <c r="B426" s="10"/>
      <c r="C426" s="10"/>
      <c r="D426" s="10"/>
      <c r="E426" s="10"/>
      <c r="F426" s="10"/>
      <c r="G426" s="10"/>
      <c r="H426" s="10"/>
      <c r="I426" s="10"/>
      <c r="J426" s="10"/>
      <c r="K426" s="10"/>
      <c r="L426" s="10"/>
      <c r="M426" s="10"/>
      <c r="N426" s="10"/>
      <c r="O426" s="10"/>
      <c r="P426" s="10"/>
      <c r="Q426" s="10"/>
      <c r="R426" s="10"/>
    </row>
    <row r="427" spans="2:18" x14ac:dyDescent="0.25">
      <c r="B427" s="10"/>
      <c r="C427" s="10"/>
      <c r="D427" s="10"/>
      <c r="E427" s="10"/>
      <c r="F427" s="10"/>
      <c r="G427" s="10"/>
      <c r="H427" s="10"/>
      <c r="I427" s="10"/>
      <c r="J427" s="10"/>
      <c r="K427" s="10"/>
      <c r="L427" s="10"/>
      <c r="M427" s="10"/>
      <c r="N427" s="10"/>
      <c r="O427" s="10"/>
      <c r="P427" s="10"/>
      <c r="Q427" s="10"/>
      <c r="R427" s="10"/>
    </row>
    <row r="428" spans="2:18" x14ac:dyDescent="0.25">
      <c r="B428" s="10"/>
      <c r="C428" s="10"/>
      <c r="D428" s="10"/>
      <c r="E428" s="10"/>
      <c r="F428" s="10"/>
      <c r="G428" s="10"/>
      <c r="H428" s="10"/>
      <c r="I428" s="10"/>
      <c r="J428" s="10"/>
      <c r="K428" s="10"/>
      <c r="L428" s="10"/>
      <c r="M428" s="10"/>
      <c r="N428" s="10"/>
      <c r="O428" s="10"/>
      <c r="P428" s="10"/>
      <c r="Q428" s="10"/>
      <c r="R428" s="10"/>
    </row>
    <row r="429" spans="2:18" x14ac:dyDescent="0.25">
      <c r="B429" s="10"/>
      <c r="C429" s="10"/>
      <c r="D429" s="10"/>
      <c r="E429" s="10"/>
      <c r="F429" s="10"/>
      <c r="G429" s="10"/>
      <c r="H429" s="10"/>
      <c r="I429" s="10"/>
      <c r="J429" s="10"/>
      <c r="K429" s="10"/>
      <c r="L429" s="10"/>
      <c r="M429" s="10"/>
      <c r="N429" s="10"/>
      <c r="O429" s="10"/>
      <c r="P429" s="10"/>
      <c r="Q429" s="10"/>
      <c r="R429" s="10"/>
    </row>
    <row r="430" spans="2:18" x14ac:dyDescent="0.25">
      <c r="B430" s="10"/>
      <c r="C430" s="10"/>
      <c r="D430" s="10"/>
      <c r="E430" s="10"/>
      <c r="F430" s="10"/>
      <c r="G430" s="10"/>
      <c r="H430" s="10"/>
      <c r="I430" s="10"/>
      <c r="J430" s="10"/>
      <c r="K430" s="10"/>
      <c r="L430" s="10"/>
      <c r="M430" s="10"/>
      <c r="N430" s="10"/>
      <c r="O430" s="10"/>
      <c r="P430" s="10"/>
      <c r="Q430" s="10"/>
      <c r="R430" s="10"/>
    </row>
    <row r="431" spans="2:18" x14ac:dyDescent="0.25">
      <c r="B431" s="10"/>
      <c r="C431" s="10"/>
      <c r="D431" s="10"/>
      <c r="E431" s="10"/>
      <c r="F431" s="10"/>
      <c r="G431" s="10"/>
      <c r="H431" s="10"/>
      <c r="I431" s="10"/>
      <c r="J431" s="10"/>
      <c r="K431" s="10"/>
      <c r="L431" s="10"/>
      <c r="M431" s="10"/>
      <c r="N431" s="10"/>
      <c r="O431" s="10"/>
      <c r="P431" s="10"/>
      <c r="Q431" s="10"/>
      <c r="R431" s="10"/>
    </row>
    <row r="432" spans="2:18" x14ac:dyDescent="0.25">
      <c r="B432" s="10"/>
      <c r="C432" s="10"/>
      <c r="D432" s="10"/>
      <c r="E432" s="10"/>
      <c r="F432" s="10"/>
      <c r="G432" s="10"/>
      <c r="H432" s="10"/>
      <c r="I432" s="10"/>
      <c r="J432" s="10"/>
      <c r="K432" s="10"/>
      <c r="L432" s="10"/>
      <c r="M432" s="10"/>
      <c r="N432" s="10"/>
      <c r="O432" s="10"/>
      <c r="P432" s="10"/>
      <c r="Q432" s="10"/>
      <c r="R432" s="10"/>
    </row>
    <row r="433" spans="2:18" x14ac:dyDescent="0.25">
      <c r="B433" s="10"/>
      <c r="C433" s="10"/>
      <c r="D433" s="10"/>
      <c r="E433" s="10"/>
      <c r="F433" s="10"/>
      <c r="G433" s="10"/>
      <c r="H433" s="10"/>
      <c r="I433" s="10"/>
      <c r="J433" s="10"/>
      <c r="K433" s="10"/>
      <c r="L433" s="10"/>
      <c r="M433" s="10"/>
      <c r="N433" s="10"/>
      <c r="O433" s="10"/>
      <c r="P433" s="10"/>
      <c r="Q433" s="10"/>
      <c r="R433" s="10"/>
    </row>
    <row r="434" spans="2:18" x14ac:dyDescent="0.25">
      <c r="B434" s="10"/>
      <c r="C434" s="10"/>
      <c r="D434" s="10"/>
      <c r="E434" s="10"/>
      <c r="F434" s="10"/>
      <c r="G434" s="10"/>
      <c r="H434" s="10"/>
      <c r="I434" s="10"/>
      <c r="J434" s="10"/>
      <c r="K434" s="10"/>
      <c r="L434" s="10"/>
      <c r="M434" s="10"/>
      <c r="N434" s="10"/>
      <c r="O434" s="10"/>
      <c r="P434" s="10"/>
      <c r="Q434" s="10"/>
      <c r="R434" s="10"/>
    </row>
    <row r="435" spans="2:18" x14ac:dyDescent="0.25">
      <c r="B435" s="10"/>
      <c r="C435" s="10"/>
      <c r="D435" s="10"/>
      <c r="E435" s="10"/>
      <c r="F435" s="10"/>
      <c r="G435" s="10"/>
      <c r="H435" s="10"/>
      <c r="I435" s="10"/>
      <c r="J435" s="10"/>
      <c r="K435" s="10"/>
      <c r="L435" s="10"/>
      <c r="M435" s="10"/>
      <c r="N435" s="10"/>
      <c r="O435" s="10"/>
      <c r="P435" s="10"/>
      <c r="Q435" s="10"/>
      <c r="R435" s="10"/>
    </row>
    <row r="436" spans="2:18" x14ac:dyDescent="0.25">
      <c r="B436" s="10"/>
      <c r="C436" s="10"/>
      <c r="D436" s="10"/>
      <c r="E436" s="10"/>
      <c r="F436" s="10"/>
      <c r="G436" s="10"/>
      <c r="H436" s="10"/>
      <c r="I436" s="10"/>
      <c r="J436" s="10"/>
      <c r="K436" s="10"/>
      <c r="L436" s="10"/>
      <c r="M436" s="10"/>
      <c r="N436" s="10"/>
      <c r="O436" s="10"/>
      <c r="P436" s="10"/>
      <c r="Q436" s="10"/>
      <c r="R436" s="10"/>
    </row>
    <row r="437" spans="2:18" x14ac:dyDescent="0.25">
      <c r="B437" s="10"/>
      <c r="C437" s="10"/>
      <c r="D437" s="10"/>
      <c r="E437" s="10"/>
      <c r="F437" s="10"/>
      <c r="G437" s="10"/>
      <c r="H437" s="10"/>
      <c r="I437" s="10"/>
      <c r="J437" s="10"/>
      <c r="K437" s="10"/>
      <c r="L437" s="10"/>
      <c r="M437" s="10"/>
      <c r="N437" s="10"/>
      <c r="O437" s="10"/>
      <c r="P437" s="10"/>
      <c r="Q437" s="10"/>
      <c r="R437" s="10"/>
    </row>
    <row r="438" spans="2:18" x14ac:dyDescent="0.25">
      <c r="B438" s="10"/>
      <c r="C438" s="10"/>
      <c r="D438" s="10"/>
      <c r="E438" s="10"/>
      <c r="F438" s="10"/>
      <c r="G438" s="10"/>
      <c r="H438" s="10"/>
      <c r="I438" s="10"/>
      <c r="J438" s="10"/>
      <c r="K438" s="10"/>
      <c r="L438" s="10"/>
      <c r="M438" s="10"/>
      <c r="N438" s="10"/>
      <c r="O438" s="10"/>
      <c r="P438" s="10"/>
      <c r="Q438" s="10"/>
      <c r="R438" s="10"/>
    </row>
    <row r="439" spans="2:18" x14ac:dyDescent="0.25">
      <c r="B439" s="10"/>
      <c r="C439" s="10"/>
      <c r="D439" s="10"/>
      <c r="E439" s="10"/>
      <c r="F439" s="10"/>
      <c r="G439" s="10"/>
      <c r="H439" s="10"/>
      <c r="I439" s="10"/>
      <c r="J439" s="10"/>
      <c r="K439" s="10"/>
      <c r="L439" s="10"/>
      <c r="M439" s="10"/>
      <c r="N439" s="10"/>
      <c r="O439" s="10"/>
      <c r="P439" s="10"/>
      <c r="Q439" s="10"/>
      <c r="R439" s="10"/>
    </row>
    <row r="440" spans="2:18" x14ac:dyDescent="0.25">
      <c r="B440" s="10"/>
      <c r="C440" s="10"/>
      <c r="D440" s="10"/>
      <c r="E440" s="10"/>
      <c r="F440" s="10"/>
      <c r="G440" s="10"/>
      <c r="H440" s="10"/>
      <c r="I440" s="10"/>
      <c r="J440" s="10"/>
      <c r="K440" s="10"/>
      <c r="L440" s="10"/>
      <c r="M440" s="10"/>
      <c r="N440" s="10"/>
      <c r="O440" s="10"/>
      <c r="P440" s="10"/>
      <c r="Q440" s="10"/>
      <c r="R440" s="10"/>
    </row>
    <row r="441" spans="2:18" x14ac:dyDescent="0.25">
      <c r="B441" s="10"/>
      <c r="C441" s="10"/>
      <c r="D441" s="10"/>
      <c r="E441" s="10"/>
      <c r="F441" s="10"/>
      <c r="G441" s="10"/>
      <c r="H441" s="10"/>
      <c r="I441" s="10"/>
      <c r="J441" s="10"/>
      <c r="K441" s="10"/>
      <c r="L441" s="10"/>
      <c r="M441" s="10"/>
      <c r="N441" s="10"/>
      <c r="O441" s="10"/>
      <c r="P441" s="10"/>
      <c r="Q441" s="10"/>
      <c r="R441" s="10"/>
    </row>
    <row r="442" spans="2:18" x14ac:dyDescent="0.25">
      <c r="B442" s="10"/>
      <c r="C442" s="10"/>
      <c r="D442" s="10"/>
      <c r="E442" s="10"/>
      <c r="F442" s="10"/>
      <c r="G442" s="10"/>
      <c r="H442" s="10"/>
      <c r="I442" s="10"/>
      <c r="J442" s="10"/>
      <c r="K442" s="10"/>
      <c r="L442" s="10"/>
      <c r="M442" s="10"/>
      <c r="N442" s="10"/>
      <c r="O442" s="10"/>
      <c r="P442" s="10"/>
      <c r="Q442" s="10"/>
      <c r="R442" s="10"/>
    </row>
    <row r="443" spans="2:18" x14ac:dyDescent="0.25">
      <c r="B443" s="10"/>
      <c r="C443" s="10"/>
      <c r="D443" s="10"/>
      <c r="E443" s="10"/>
      <c r="F443" s="10"/>
      <c r="G443" s="10"/>
      <c r="H443" s="10"/>
      <c r="I443" s="10"/>
      <c r="J443" s="10"/>
      <c r="K443" s="10"/>
      <c r="L443" s="10"/>
      <c r="M443" s="10"/>
      <c r="N443" s="10"/>
      <c r="O443" s="10"/>
      <c r="P443" s="10"/>
      <c r="Q443" s="10"/>
      <c r="R443" s="10"/>
    </row>
    <row r="444" spans="2:18" x14ac:dyDescent="0.25">
      <c r="B444" s="10"/>
      <c r="C444" s="10"/>
      <c r="D444" s="10"/>
      <c r="E444" s="10"/>
      <c r="F444" s="10"/>
      <c r="G444" s="10"/>
      <c r="H444" s="10"/>
      <c r="I444" s="10"/>
      <c r="J444" s="10"/>
      <c r="K444" s="10"/>
      <c r="L444" s="10"/>
      <c r="M444" s="10"/>
      <c r="N444" s="10"/>
      <c r="O444" s="10"/>
      <c r="P444" s="10"/>
      <c r="Q444" s="10"/>
      <c r="R444" s="10"/>
    </row>
    <row r="445" spans="2:18" x14ac:dyDescent="0.25">
      <c r="B445" s="10"/>
      <c r="C445" s="10"/>
      <c r="D445" s="10"/>
      <c r="E445" s="10"/>
      <c r="F445" s="10"/>
      <c r="G445" s="10"/>
      <c r="H445" s="10"/>
      <c r="I445" s="10"/>
      <c r="J445" s="10"/>
      <c r="K445" s="10"/>
      <c r="L445" s="10"/>
      <c r="M445" s="10"/>
      <c r="N445" s="10"/>
      <c r="O445" s="10"/>
      <c r="P445" s="10"/>
      <c r="Q445" s="10"/>
      <c r="R445" s="10"/>
    </row>
    <row r="446" spans="2:18" x14ac:dyDescent="0.25">
      <c r="B446" s="10"/>
      <c r="C446" s="10"/>
      <c r="D446" s="10"/>
      <c r="E446" s="10"/>
      <c r="F446" s="10"/>
      <c r="G446" s="10"/>
      <c r="H446" s="10"/>
      <c r="I446" s="10"/>
      <c r="J446" s="10"/>
      <c r="K446" s="10"/>
      <c r="L446" s="10"/>
      <c r="M446" s="10"/>
      <c r="N446" s="10"/>
      <c r="O446" s="10"/>
      <c r="P446" s="10"/>
      <c r="Q446" s="10"/>
      <c r="R446" s="10"/>
    </row>
    <row r="447" spans="2:18" x14ac:dyDescent="0.25">
      <c r="B447" s="10"/>
      <c r="C447" s="10"/>
      <c r="D447" s="10"/>
      <c r="E447" s="10"/>
      <c r="F447" s="10"/>
      <c r="G447" s="10"/>
      <c r="H447" s="10"/>
      <c r="I447" s="10"/>
      <c r="J447" s="10"/>
      <c r="K447" s="10"/>
      <c r="L447" s="10"/>
      <c r="M447" s="10"/>
      <c r="N447" s="10"/>
      <c r="O447" s="10"/>
      <c r="P447" s="10"/>
      <c r="Q447" s="10"/>
      <c r="R447" s="10"/>
    </row>
    <row r="448" spans="2:18" x14ac:dyDescent="0.25">
      <c r="B448" s="10"/>
      <c r="C448" s="10"/>
      <c r="D448" s="10"/>
      <c r="E448" s="10"/>
      <c r="F448" s="10"/>
      <c r="G448" s="10"/>
      <c r="H448" s="10"/>
      <c r="I448" s="10"/>
      <c r="J448" s="10"/>
      <c r="K448" s="10"/>
      <c r="L448" s="10"/>
      <c r="M448" s="10"/>
      <c r="N448" s="10"/>
      <c r="O448" s="10"/>
      <c r="P448" s="10"/>
      <c r="Q448" s="10"/>
      <c r="R448" s="10"/>
    </row>
    <row r="449" spans="2:18" x14ac:dyDescent="0.25">
      <c r="B449" s="10"/>
      <c r="C449" s="10"/>
      <c r="D449" s="10"/>
      <c r="E449" s="10"/>
      <c r="F449" s="10"/>
      <c r="G449" s="10"/>
      <c r="H449" s="10"/>
      <c r="I449" s="10"/>
      <c r="J449" s="10"/>
      <c r="K449" s="10"/>
      <c r="L449" s="10"/>
      <c r="M449" s="10"/>
      <c r="N449" s="10"/>
      <c r="O449" s="10"/>
      <c r="P449" s="10"/>
      <c r="Q449" s="10"/>
      <c r="R449" s="10"/>
    </row>
    <row r="450" spans="2:18" x14ac:dyDescent="0.25">
      <c r="B450" s="10"/>
      <c r="C450" s="10"/>
      <c r="D450" s="10"/>
      <c r="E450" s="10"/>
      <c r="F450" s="10"/>
      <c r="G450" s="10"/>
      <c r="H450" s="10"/>
      <c r="I450" s="10"/>
      <c r="J450" s="10"/>
      <c r="K450" s="10"/>
      <c r="L450" s="10"/>
      <c r="M450" s="10"/>
      <c r="N450" s="10"/>
      <c r="O450" s="10"/>
      <c r="P450" s="10"/>
      <c r="Q450" s="10"/>
      <c r="R450" s="10"/>
    </row>
    <row r="451" spans="2:18" x14ac:dyDescent="0.25">
      <c r="B451" s="10"/>
      <c r="C451" s="10"/>
      <c r="D451" s="10"/>
      <c r="E451" s="10"/>
      <c r="F451" s="10"/>
      <c r="G451" s="10"/>
      <c r="H451" s="10"/>
      <c r="I451" s="10"/>
      <c r="J451" s="10"/>
      <c r="K451" s="10"/>
      <c r="L451" s="10"/>
      <c r="M451" s="10"/>
      <c r="N451" s="10"/>
      <c r="O451" s="10"/>
      <c r="P451" s="10"/>
      <c r="Q451" s="10"/>
      <c r="R451" s="10"/>
    </row>
    <row r="452" spans="2:18" x14ac:dyDescent="0.25">
      <c r="B452" s="10"/>
      <c r="C452" s="10"/>
      <c r="D452" s="10"/>
      <c r="E452" s="10"/>
      <c r="F452" s="10"/>
      <c r="G452" s="10"/>
      <c r="H452" s="10"/>
      <c r="I452" s="10"/>
      <c r="J452" s="10"/>
      <c r="K452" s="10"/>
      <c r="L452" s="10"/>
      <c r="M452" s="10"/>
      <c r="N452" s="10"/>
      <c r="O452" s="10"/>
      <c r="P452" s="10"/>
      <c r="Q452" s="10"/>
      <c r="R452" s="10"/>
    </row>
    <row r="453" spans="2:18" x14ac:dyDescent="0.25">
      <c r="B453" s="10"/>
      <c r="C453" s="10"/>
      <c r="D453" s="10"/>
      <c r="E453" s="10"/>
      <c r="F453" s="10"/>
      <c r="G453" s="10"/>
      <c r="H453" s="10"/>
      <c r="I453" s="10"/>
      <c r="J453" s="10"/>
      <c r="K453" s="10"/>
      <c r="L453" s="10"/>
      <c r="M453" s="10"/>
      <c r="N453" s="10"/>
      <c r="O453" s="10"/>
      <c r="P453" s="10"/>
      <c r="Q453" s="10"/>
      <c r="R453" s="10"/>
    </row>
    <row r="454" spans="2:18" x14ac:dyDescent="0.25">
      <c r="B454" s="10"/>
      <c r="C454" s="10"/>
      <c r="D454" s="10"/>
      <c r="E454" s="10"/>
      <c r="F454" s="10"/>
      <c r="G454" s="10"/>
      <c r="H454" s="10"/>
      <c r="I454" s="10"/>
      <c r="J454" s="10"/>
      <c r="K454" s="10"/>
      <c r="L454" s="10"/>
      <c r="M454" s="10"/>
      <c r="N454" s="10"/>
      <c r="O454" s="10"/>
      <c r="P454" s="10"/>
      <c r="Q454" s="10"/>
      <c r="R454" s="10"/>
    </row>
    <row r="455" spans="2:18" x14ac:dyDescent="0.25">
      <c r="B455" s="10"/>
      <c r="C455" s="10"/>
      <c r="D455" s="10"/>
      <c r="E455" s="10"/>
      <c r="F455" s="10"/>
      <c r="G455" s="10"/>
      <c r="H455" s="10"/>
      <c r="I455" s="10"/>
      <c r="J455" s="10"/>
      <c r="K455" s="10"/>
      <c r="L455" s="10"/>
      <c r="M455" s="10"/>
      <c r="N455" s="10"/>
      <c r="O455" s="10"/>
      <c r="P455" s="10"/>
      <c r="Q455" s="10"/>
      <c r="R455" s="10"/>
    </row>
    <row r="456" spans="2:18" x14ac:dyDescent="0.25">
      <c r="B456" s="10"/>
      <c r="C456" s="10"/>
      <c r="D456" s="10"/>
      <c r="E456" s="10"/>
      <c r="F456" s="10"/>
      <c r="G456" s="10"/>
      <c r="H456" s="10"/>
      <c r="I456" s="10"/>
      <c r="J456" s="10"/>
      <c r="K456" s="10"/>
      <c r="L456" s="10"/>
      <c r="M456" s="10"/>
      <c r="N456" s="10"/>
      <c r="O456" s="10"/>
      <c r="P456" s="10"/>
      <c r="Q456" s="10"/>
      <c r="R456" s="10"/>
    </row>
    <row r="457" spans="2:18" x14ac:dyDescent="0.25">
      <c r="B457" s="10"/>
      <c r="C457" s="10"/>
      <c r="D457" s="10"/>
      <c r="E457" s="10"/>
      <c r="F457" s="10"/>
      <c r="G457" s="10"/>
      <c r="H457" s="10"/>
      <c r="I457" s="10"/>
      <c r="J457" s="10"/>
      <c r="K457" s="10"/>
      <c r="L457" s="10"/>
      <c r="M457" s="10"/>
      <c r="N457" s="10"/>
      <c r="O457" s="10"/>
      <c r="P457" s="10"/>
      <c r="Q457" s="10"/>
      <c r="R457" s="10"/>
    </row>
    <row r="458" spans="2:18" x14ac:dyDescent="0.25">
      <c r="B458" s="10"/>
      <c r="C458" s="10"/>
      <c r="D458" s="10"/>
      <c r="E458" s="10"/>
      <c r="F458" s="10"/>
      <c r="G458" s="10"/>
      <c r="H458" s="10"/>
      <c r="I458" s="10"/>
      <c r="J458" s="10"/>
      <c r="K458" s="10"/>
      <c r="L458" s="10"/>
      <c r="M458" s="10"/>
      <c r="N458" s="10"/>
      <c r="O458" s="10"/>
      <c r="P458" s="10"/>
      <c r="Q458" s="10"/>
      <c r="R458" s="10"/>
    </row>
    <row r="459" spans="2:18" x14ac:dyDescent="0.25">
      <c r="B459" s="10"/>
      <c r="C459" s="10"/>
      <c r="D459" s="10"/>
      <c r="E459" s="10"/>
      <c r="F459" s="10"/>
      <c r="G459" s="10"/>
      <c r="H459" s="10"/>
      <c r="I459" s="10"/>
      <c r="J459" s="10"/>
      <c r="K459" s="10"/>
      <c r="L459" s="10"/>
      <c r="M459" s="10"/>
      <c r="N459" s="10"/>
      <c r="O459" s="10"/>
      <c r="P459" s="10"/>
      <c r="Q459" s="10"/>
      <c r="R459" s="10"/>
    </row>
    <row r="460" spans="2:18" x14ac:dyDescent="0.25">
      <c r="B460" s="10"/>
      <c r="C460" s="10"/>
      <c r="D460" s="10"/>
      <c r="E460" s="10"/>
      <c r="F460" s="10"/>
      <c r="G460" s="10"/>
      <c r="H460" s="10"/>
      <c r="I460" s="10"/>
      <c r="J460" s="10"/>
      <c r="K460" s="10"/>
      <c r="L460" s="10"/>
      <c r="M460" s="10"/>
      <c r="N460" s="10"/>
      <c r="O460" s="10"/>
      <c r="P460" s="10"/>
      <c r="Q460" s="10"/>
      <c r="R460" s="10"/>
    </row>
    <row r="461" spans="2:18" x14ac:dyDescent="0.25">
      <c r="B461" s="10"/>
      <c r="C461" s="10"/>
      <c r="D461" s="10"/>
      <c r="E461" s="10"/>
      <c r="F461" s="10"/>
      <c r="G461" s="10"/>
      <c r="H461" s="10"/>
      <c r="I461" s="10"/>
      <c r="J461" s="10"/>
      <c r="K461" s="10"/>
      <c r="L461" s="10"/>
      <c r="M461" s="10"/>
      <c r="N461" s="10"/>
      <c r="O461" s="10"/>
      <c r="P461" s="10"/>
      <c r="Q461" s="10"/>
      <c r="R461" s="10"/>
    </row>
    <row r="462" spans="2:18" x14ac:dyDescent="0.25">
      <c r="B462" s="10"/>
      <c r="C462" s="10"/>
      <c r="D462" s="10"/>
      <c r="E462" s="10"/>
      <c r="F462" s="10"/>
      <c r="G462" s="10"/>
      <c r="H462" s="10"/>
      <c r="I462" s="10"/>
      <c r="J462" s="10"/>
      <c r="K462" s="10"/>
      <c r="L462" s="10"/>
      <c r="M462" s="10"/>
      <c r="N462" s="10"/>
      <c r="O462" s="10"/>
      <c r="P462" s="10"/>
      <c r="Q462" s="10"/>
      <c r="R462" s="10"/>
    </row>
    <row r="463" spans="2:18" x14ac:dyDescent="0.25">
      <c r="B463" s="10"/>
      <c r="C463" s="10"/>
      <c r="D463" s="10"/>
      <c r="E463" s="10"/>
      <c r="F463" s="10"/>
      <c r="G463" s="10"/>
      <c r="H463" s="10"/>
      <c r="I463" s="10"/>
      <c r="J463" s="10"/>
      <c r="K463" s="10"/>
      <c r="L463" s="10"/>
      <c r="M463" s="10"/>
      <c r="N463" s="10"/>
      <c r="O463" s="10"/>
      <c r="P463" s="10"/>
      <c r="Q463" s="10"/>
      <c r="R463" s="10"/>
    </row>
    <row r="464" spans="2:18" x14ac:dyDescent="0.25">
      <c r="B464" s="10"/>
      <c r="C464" s="10"/>
      <c r="D464" s="10"/>
      <c r="E464" s="10"/>
      <c r="F464" s="10"/>
      <c r="G464" s="10"/>
      <c r="H464" s="10"/>
      <c r="I464" s="10"/>
      <c r="J464" s="10"/>
      <c r="K464" s="10"/>
      <c r="L464" s="10"/>
      <c r="M464" s="10"/>
      <c r="N464" s="10"/>
      <c r="O464" s="10"/>
      <c r="P464" s="10"/>
      <c r="Q464" s="10"/>
      <c r="R464" s="10"/>
    </row>
    <row r="465" spans="2:18" x14ac:dyDescent="0.25">
      <c r="B465" s="10"/>
      <c r="C465" s="10"/>
      <c r="D465" s="10"/>
      <c r="E465" s="10"/>
      <c r="F465" s="10"/>
      <c r="G465" s="10"/>
      <c r="H465" s="10"/>
      <c r="I465" s="10"/>
      <c r="J465" s="10"/>
      <c r="K465" s="10"/>
      <c r="L465" s="10"/>
      <c r="M465" s="10"/>
      <c r="N465" s="10"/>
      <c r="O465" s="10"/>
      <c r="P465" s="10"/>
      <c r="Q465" s="10"/>
      <c r="R465" s="10"/>
    </row>
    <row r="466" spans="2:18" x14ac:dyDescent="0.25">
      <c r="B466" s="10"/>
      <c r="C466" s="10"/>
      <c r="D466" s="10"/>
      <c r="E466" s="10"/>
      <c r="F466" s="10"/>
      <c r="G466" s="10"/>
      <c r="H466" s="10"/>
      <c r="I466" s="10"/>
      <c r="J466" s="10"/>
      <c r="K466" s="10"/>
      <c r="L466" s="10"/>
      <c r="M466" s="10"/>
      <c r="N466" s="10"/>
      <c r="O466" s="10"/>
      <c r="P466" s="10"/>
      <c r="Q466" s="10"/>
      <c r="R466" s="10"/>
    </row>
    <row r="467" spans="2:18" x14ac:dyDescent="0.25">
      <c r="B467" s="10"/>
      <c r="C467" s="10"/>
      <c r="D467" s="10"/>
      <c r="E467" s="10"/>
      <c r="F467" s="10"/>
      <c r="G467" s="10"/>
      <c r="H467" s="10"/>
      <c r="I467" s="10"/>
      <c r="J467" s="10"/>
      <c r="K467" s="10"/>
      <c r="L467" s="10"/>
      <c r="M467" s="10"/>
      <c r="N467" s="10"/>
      <c r="O467" s="10"/>
      <c r="P467" s="10"/>
      <c r="Q467" s="10"/>
      <c r="R467" s="10"/>
    </row>
    <row r="468" spans="2:18" x14ac:dyDescent="0.25">
      <c r="B468" s="10"/>
      <c r="C468" s="10"/>
      <c r="D468" s="10"/>
      <c r="E468" s="10"/>
      <c r="F468" s="10"/>
      <c r="G468" s="10"/>
      <c r="H468" s="10"/>
      <c r="I468" s="10"/>
      <c r="J468" s="10"/>
      <c r="K468" s="10"/>
      <c r="L468" s="10"/>
      <c r="M468" s="10"/>
      <c r="N468" s="10"/>
      <c r="O468" s="10"/>
      <c r="P468" s="10"/>
      <c r="Q468" s="10"/>
      <c r="R468" s="10"/>
    </row>
    <row r="469" spans="2:18" x14ac:dyDescent="0.25">
      <c r="B469" s="10"/>
      <c r="C469" s="10"/>
      <c r="D469" s="10"/>
      <c r="E469" s="10"/>
      <c r="F469" s="10"/>
      <c r="G469" s="10"/>
      <c r="H469" s="10"/>
      <c r="I469" s="10"/>
      <c r="J469" s="10"/>
      <c r="K469" s="10"/>
      <c r="L469" s="10"/>
      <c r="M469" s="10"/>
      <c r="N469" s="10"/>
      <c r="O469" s="10"/>
      <c r="P469" s="10"/>
      <c r="Q469" s="10"/>
      <c r="R469" s="10"/>
    </row>
    <row r="470" spans="2:18" x14ac:dyDescent="0.25">
      <c r="B470" s="10"/>
      <c r="C470" s="10"/>
      <c r="D470" s="10"/>
      <c r="E470" s="10"/>
      <c r="F470" s="10"/>
      <c r="G470" s="10"/>
      <c r="H470" s="10"/>
      <c r="I470" s="10"/>
      <c r="J470" s="10"/>
      <c r="K470" s="10"/>
      <c r="L470" s="10"/>
      <c r="M470" s="10"/>
      <c r="N470" s="10"/>
      <c r="O470" s="10"/>
      <c r="P470" s="10"/>
      <c r="Q470" s="10"/>
      <c r="R470" s="10"/>
    </row>
    <row r="471" spans="2:18" x14ac:dyDescent="0.25">
      <c r="B471" s="10"/>
      <c r="C471" s="10"/>
      <c r="D471" s="10"/>
      <c r="E471" s="10"/>
      <c r="F471" s="10"/>
      <c r="G471" s="10"/>
      <c r="H471" s="10"/>
      <c r="I471" s="10"/>
      <c r="J471" s="10"/>
      <c r="K471" s="10"/>
      <c r="L471" s="10"/>
      <c r="M471" s="10"/>
      <c r="N471" s="10"/>
      <c r="O471" s="10"/>
      <c r="P471" s="10"/>
      <c r="Q471" s="10"/>
      <c r="R471" s="10"/>
    </row>
    <row r="472" spans="2:18" x14ac:dyDescent="0.25">
      <c r="B472" s="10"/>
      <c r="C472" s="10"/>
      <c r="D472" s="10"/>
      <c r="E472" s="10"/>
      <c r="F472" s="10"/>
      <c r="G472" s="10"/>
      <c r="H472" s="10"/>
      <c r="I472" s="10"/>
      <c r="J472" s="10"/>
      <c r="K472" s="10"/>
      <c r="L472" s="10"/>
      <c r="M472" s="10"/>
      <c r="N472" s="10"/>
      <c r="O472" s="10"/>
      <c r="P472" s="10"/>
      <c r="Q472" s="10"/>
      <c r="R472" s="10"/>
    </row>
    <row r="473" spans="2:18" x14ac:dyDescent="0.25">
      <c r="B473" s="10"/>
      <c r="C473" s="10"/>
      <c r="D473" s="10"/>
      <c r="E473" s="10"/>
      <c r="F473" s="10"/>
      <c r="G473" s="10"/>
      <c r="H473" s="10"/>
      <c r="I473" s="10"/>
      <c r="J473" s="10"/>
      <c r="K473" s="10"/>
      <c r="L473" s="10"/>
      <c r="M473" s="10"/>
      <c r="N473" s="10"/>
      <c r="O473" s="10"/>
      <c r="P473" s="10"/>
      <c r="Q473" s="10"/>
      <c r="R473" s="10"/>
    </row>
    <row r="474" spans="2:18" x14ac:dyDescent="0.25">
      <c r="B474" s="10"/>
      <c r="C474" s="10"/>
      <c r="D474" s="10"/>
      <c r="E474" s="10"/>
      <c r="F474" s="10"/>
      <c r="G474" s="10"/>
      <c r="H474" s="10"/>
      <c r="I474" s="10"/>
      <c r="J474" s="10"/>
      <c r="K474" s="10"/>
      <c r="L474" s="10"/>
      <c r="M474" s="10"/>
      <c r="N474" s="10"/>
      <c r="O474" s="10"/>
      <c r="P474" s="10"/>
      <c r="Q474" s="10"/>
      <c r="R474" s="10"/>
    </row>
    <row r="475" spans="2:18" x14ac:dyDescent="0.25">
      <c r="B475" s="10"/>
      <c r="C475" s="10"/>
      <c r="D475" s="10"/>
      <c r="E475" s="10"/>
      <c r="F475" s="10"/>
      <c r="G475" s="10"/>
      <c r="H475" s="10"/>
      <c r="I475" s="10"/>
      <c r="J475" s="10"/>
      <c r="K475" s="10"/>
      <c r="L475" s="10"/>
      <c r="M475" s="10"/>
      <c r="N475" s="10"/>
      <c r="O475" s="10"/>
      <c r="P475" s="10"/>
      <c r="Q475" s="10"/>
      <c r="R475" s="10"/>
    </row>
    <row r="476" spans="2:18" x14ac:dyDescent="0.25">
      <c r="B476" s="10"/>
      <c r="C476" s="10"/>
      <c r="D476" s="10"/>
      <c r="E476" s="10"/>
      <c r="F476" s="10"/>
      <c r="G476" s="10"/>
      <c r="H476" s="10"/>
      <c r="I476" s="10"/>
      <c r="J476" s="10"/>
      <c r="K476" s="10"/>
      <c r="L476" s="10"/>
      <c r="M476" s="10"/>
      <c r="N476" s="10"/>
      <c r="O476" s="10"/>
      <c r="P476" s="10"/>
      <c r="Q476" s="10"/>
      <c r="R476" s="10"/>
    </row>
    <row r="477" spans="2:18" x14ac:dyDescent="0.25">
      <c r="B477" s="10"/>
      <c r="C477" s="10"/>
      <c r="D477" s="10"/>
      <c r="E477" s="10"/>
      <c r="F477" s="10"/>
      <c r="G477" s="10"/>
      <c r="H477" s="10"/>
      <c r="I477" s="10"/>
      <c r="J477" s="10"/>
      <c r="K477" s="10"/>
      <c r="L477" s="10"/>
      <c r="M477" s="10"/>
      <c r="N477" s="10"/>
      <c r="O477" s="10"/>
      <c r="P477" s="10"/>
      <c r="Q477" s="10"/>
      <c r="R477" s="10"/>
    </row>
    <row r="478" spans="2:18" x14ac:dyDescent="0.25">
      <c r="B478" s="10"/>
      <c r="C478" s="10"/>
      <c r="D478" s="10"/>
      <c r="E478" s="10"/>
      <c r="F478" s="10"/>
      <c r="G478" s="10"/>
      <c r="H478" s="10"/>
      <c r="I478" s="10"/>
      <c r="J478" s="10"/>
      <c r="K478" s="10"/>
      <c r="L478" s="10"/>
      <c r="M478" s="10"/>
      <c r="N478" s="10"/>
      <c r="O478" s="10"/>
      <c r="P478" s="10"/>
      <c r="Q478" s="10"/>
      <c r="R478" s="10"/>
    </row>
    <row r="479" spans="2:18" x14ac:dyDescent="0.25">
      <c r="B479" s="10"/>
      <c r="C479" s="10"/>
      <c r="D479" s="10"/>
      <c r="E479" s="10"/>
      <c r="F479" s="10"/>
      <c r="G479" s="10"/>
      <c r="H479" s="10"/>
      <c r="I479" s="10"/>
      <c r="J479" s="10"/>
      <c r="K479" s="10"/>
      <c r="L479" s="10"/>
      <c r="M479" s="10"/>
      <c r="N479" s="10"/>
      <c r="O479" s="10"/>
      <c r="P479" s="10"/>
      <c r="Q479" s="10"/>
      <c r="R479" s="10"/>
    </row>
    <row r="480" spans="2:18" x14ac:dyDescent="0.25">
      <c r="B480" s="10"/>
      <c r="C480" s="10"/>
      <c r="D480" s="10"/>
      <c r="E480" s="10"/>
      <c r="F480" s="10"/>
      <c r="G480" s="10"/>
      <c r="H480" s="10"/>
      <c r="I480" s="10"/>
      <c r="J480" s="10"/>
      <c r="K480" s="10"/>
      <c r="L480" s="10"/>
      <c r="M480" s="10"/>
      <c r="N480" s="10"/>
      <c r="O480" s="10"/>
      <c r="P480" s="10"/>
      <c r="Q480" s="10"/>
      <c r="R480" s="10"/>
    </row>
    <row r="481" spans="2:18" x14ac:dyDescent="0.25">
      <c r="B481" s="10"/>
      <c r="C481" s="10"/>
      <c r="D481" s="10"/>
      <c r="E481" s="10"/>
      <c r="F481" s="10"/>
      <c r="G481" s="10"/>
      <c r="H481" s="10"/>
      <c r="I481" s="10"/>
      <c r="J481" s="10"/>
      <c r="K481" s="10"/>
      <c r="L481" s="10"/>
      <c r="M481" s="10"/>
      <c r="N481" s="10"/>
      <c r="O481" s="10"/>
      <c r="P481" s="10"/>
      <c r="Q481" s="10"/>
      <c r="R481" s="10"/>
    </row>
    <row r="482" spans="2:18" x14ac:dyDescent="0.25">
      <c r="B482" s="10"/>
      <c r="C482" s="10"/>
      <c r="D482" s="10"/>
      <c r="E482" s="10"/>
      <c r="F482" s="10"/>
      <c r="G482" s="10"/>
      <c r="H482" s="10"/>
      <c r="I482" s="10"/>
      <c r="J482" s="10"/>
      <c r="K482" s="10"/>
      <c r="L482" s="10"/>
      <c r="M482" s="10"/>
      <c r="N482" s="10"/>
      <c r="O482" s="10"/>
      <c r="P482" s="10"/>
      <c r="Q482" s="10"/>
      <c r="R482" s="10"/>
    </row>
    <row r="483" spans="2:18" x14ac:dyDescent="0.25">
      <c r="B483" s="10"/>
      <c r="C483" s="10"/>
      <c r="D483" s="10"/>
      <c r="E483" s="10"/>
      <c r="F483" s="10"/>
      <c r="G483" s="10"/>
      <c r="H483" s="10"/>
      <c r="I483" s="10"/>
      <c r="J483" s="10"/>
      <c r="K483" s="10"/>
      <c r="L483" s="10"/>
      <c r="M483" s="10"/>
      <c r="N483" s="10"/>
      <c r="O483" s="10"/>
      <c r="P483" s="10"/>
      <c r="Q483" s="10"/>
      <c r="R483" s="10"/>
    </row>
    <row r="484" spans="2:18" x14ac:dyDescent="0.25">
      <c r="B484" s="10"/>
      <c r="C484" s="10"/>
      <c r="D484" s="10"/>
      <c r="E484" s="10"/>
      <c r="F484" s="10"/>
      <c r="G484" s="10"/>
      <c r="H484" s="10"/>
      <c r="I484" s="10"/>
      <c r="J484" s="10"/>
      <c r="K484" s="10"/>
      <c r="L484" s="10"/>
      <c r="M484" s="10"/>
      <c r="N484" s="10"/>
      <c r="O484" s="10"/>
      <c r="P484" s="10"/>
      <c r="Q484" s="10"/>
      <c r="R484" s="10"/>
    </row>
    <row r="485" spans="2:18" x14ac:dyDescent="0.25">
      <c r="B485" s="10"/>
      <c r="C485" s="10"/>
      <c r="D485" s="10"/>
      <c r="E485" s="10"/>
      <c r="F485" s="10"/>
      <c r="G485" s="10"/>
      <c r="H485" s="10"/>
      <c r="I485" s="10"/>
      <c r="J485" s="10"/>
      <c r="K485" s="10"/>
      <c r="L485" s="10"/>
      <c r="M485" s="10"/>
      <c r="N485" s="10"/>
      <c r="O485" s="10"/>
      <c r="P485" s="10"/>
      <c r="Q485" s="10"/>
      <c r="R485" s="10"/>
    </row>
    <row r="486" spans="2:18" x14ac:dyDescent="0.25">
      <c r="B486" s="10"/>
      <c r="C486" s="10"/>
      <c r="D486" s="10"/>
      <c r="E486" s="10"/>
      <c r="F486" s="10"/>
      <c r="G486" s="10"/>
      <c r="H486" s="10"/>
      <c r="I486" s="10"/>
      <c r="J486" s="10"/>
      <c r="K486" s="10"/>
      <c r="L486" s="10"/>
      <c r="M486" s="10"/>
      <c r="N486" s="10"/>
      <c r="O486" s="10"/>
      <c r="P486" s="10"/>
      <c r="Q486" s="10"/>
      <c r="R486" s="10"/>
    </row>
    <row r="487" spans="2:18" x14ac:dyDescent="0.25">
      <c r="B487" s="10"/>
      <c r="C487" s="10"/>
      <c r="D487" s="10"/>
      <c r="E487" s="10"/>
      <c r="F487" s="10"/>
      <c r="G487" s="10"/>
      <c r="H487" s="10"/>
      <c r="I487" s="10"/>
      <c r="J487" s="10"/>
      <c r="K487" s="10"/>
      <c r="L487" s="10"/>
      <c r="M487" s="10"/>
      <c r="N487" s="10"/>
      <c r="O487" s="10"/>
      <c r="P487" s="10"/>
      <c r="Q487" s="10"/>
      <c r="R487" s="10"/>
    </row>
    <row r="488" spans="2:18" x14ac:dyDescent="0.25">
      <c r="B488" s="10"/>
      <c r="C488" s="10"/>
      <c r="D488" s="10"/>
      <c r="E488" s="10"/>
      <c r="F488" s="10"/>
      <c r="G488" s="10"/>
      <c r="H488" s="10"/>
      <c r="I488" s="10"/>
      <c r="J488" s="10"/>
      <c r="K488" s="10"/>
      <c r="L488" s="10"/>
      <c r="M488" s="10"/>
      <c r="N488" s="10"/>
      <c r="O488" s="10"/>
      <c r="P488" s="10"/>
      <c r="Q488" s="10"/>
      <c r="R488" s="10"/>
    </row>
    <row r="489" spans="2:18" x14ac:dyDescent="0.25">
      <c r="B489" s="10"/>
      <c r="C489" s="10"/>
      <c r="D489" s="10"/>
      <c r="E489" s="10"/>
      <c r="F489" s="10"/>
      <c r="G489" s="10"/>
      <c r="H489" s="10"/>
      <c r="I489" s="10"/>
      <c r="J489" s="10"/>
      <c r="K489" s="10"/>
      <c r="L489" s="10"/>
      <c r="M489" s="10"/>
      <c r="N489" s="10"/>
      <c r="O489" s="10"/>
      <c r="P489" s="10"/>
      <c r="Q489" s="10"/>
      <c r="R489" s="10"/>
    </row>
    <row r="490" spans="2:18" x14ac:dyDescent="0.25">
      <c r="B490" s="10"/>
      <c r="C490" s="10"/>
      <c r="D490" s="10"/>
      <c r="E490" s="10"/>
      <c r="F490" s="10"/>
      <c r="G490" s="10"/>
      <c r="H490" s="10"/>
      <c r="I490" s="10"/>
      <c r="J490" s="10"/>
      <c r="K490" s="10"/>
      <c r="L490" s="10"/>
      <c r="M490" s="10"/>
      <c r="N490" s="10"/>
      <c r="O490" s="10"/>
      <c r="P490" s="10"/>
      <c r="Q490" s="10"/>
      <c r="R490" s="10"/>
    </row>
    <row r="491" spans="2:18" x14ac:dyDescent="0.25">
      <c r="B491" s="10"/>
      <c r="C491" s="10"/>
      <c r="D491" s="10"/>
      <c r="E491" s="10"/>
      <c r="F491" s="10"/>
      <c r="G491" s="10"/>
      <c r="H491" s="10"/>
      <c r="I491" s="10"/>
      <c r="J491" s="10"/>
      <c r="K491" s="10"/>
      <c r="L491" s="10"/>
      <c r="M491" s="10"/>
      <c r="N491" s="10"/>
      <c r="O491" s="10"/>
      <c r="P491" s="10"/>
      <c r="Q491" s="10"/>
      <c r="R491" s="10"/>
    </row>
    <row r="492" spans="2:18" x14ac:dyDescent="0.25">
      <c r="B492" s="10"/>
      <c r="C492" s="10"/>
      <c r="D492" s="10"/>
      <c r="E492" s="10"/>
      <c r="F492" s="10"/>
      <c r="G492" s="10"/>
      <c r="H492" s="10"/>
      <c r="I492" s="10"/>
      <c r="J492" s="10"/>
      <c r="K492" s="10"/>
      <c r="L492" s="10"/>
      <c r="M492" s="10"/>
      <c r="N492" s="10"/>
      <c r="O492" s="10"/>
      <c r="P492" s="10"/>
      <c r="Q492" s="10"/>
      <c r="R492" s="10"/>
    </row>
    <row r="493" spans="2:18" x14ac:dyDescent="0.25">
      <c r="B493" s="10"/>
      <c r="C493" s="10"/>
      <c r="D493" s="10"/>
      <c r="E493" s="10"/>
      <c r="F493" s="10"/>
      <c r="G493" s="10"/>
      <c r="H493" s="10"/>
      <c r="I493" s="10"/>
      <c r="J493" s="10"/>
      <c r="K493" s="10"/>
      <c r="L493" s="10"/>
      <c r="M493" s="10"/>
      <c r="N493" s="10"/>
      <c r="O493" s="10"/>
      <c r="P493" s="10"/>
      <c r="Q493" s="10"/>
      <c r="R493" s="10"/>
    </row>
    <row r="494" spans="2:18" x14ac:dyDescent="0.25">
      <c r="B494" s="10"/>
      <c r="C494" s="10"/>
      <c r="D494" s="10"/>
      <c r="E494" s="10"/>
      <c r="F494" s="10"/>
      <c r="G494" s="10"/>
      <c r="H494" s="10"/>
      <c r="I494" s="10"/>
      <c r="J494" s="10"/>
      <c r="K494" s="10"/>
      <c r="L494" s="10"/>
      <c r="M494" s="10"/>
      <c r="N494" s="10"/>
      <c r="O494" s="10"/>
      <c r="P494" s="10"/>
      <c r="Q494" s="10"/>
      <c r="R494" s="10"/>
    </row>
    <row r="495" spans="2:18" x14ac:dyDescent="0.25">
      <c r="B495" s="10"/>
      <c r="C495" s="10"/>
      <c r="D495" s="10"/>
      <c r="E495" s="10"/>
      <c r="F495" s="10"/>
      <c r="G495" s="10"/>
      <c r="H495" s="10"/>
      <c r="I495" s="10"/>
      <c r="J495" s="10"/>
      <c r="K495" s="10"/>
      <c r="L495" s="10"/>
      <c r="M495" s="10"/>
      <c r="N495" s="10"/>
      <c r="O495" s="10"/>
      <c r="P495" s="10"/>
      <c r="Q495" s="10"/>
      <c r="R495" s="10"/>
    </row>
    <row r="496" spans="2:18" x14ac:dyDescent="0.25">
      <c r="B496" s="10"/>
      <c r="C496" s="10"/>
      <c r="D496" s="10"/>
      <c r="E496" s="10"/>
      <c r="F496" s="10"/>
      <c r="G496" s="10"/>
      <c r="H496" s="10"/>
      <c r="I496" s="10"/>
      <c r="J496" s="10"/>
      <c r="K496" s="10"/>
      <c r="L496" s="10"/>
      <c r="M496" s="10"/>
      <c r="N496" s="10"/>
      <c r="O496" s="10"/>
      <c r="P496" s="10"/>
      <c r="Q496" s="10"/>
      <c r="R496" s="10"/>
    </row>
    <row r="497" spans="2:18" x14ac:dyDescent="0.25">
      <c r="B497" s="10"/>
      <c r="C497" s="10"/>
      <c r="D497" s="10"/>
      <c r="E497" s="10"/>
      <c r="F497" s="10"/>
      <c r="G497" s="10"/>
      <c r="H497" s="10"/>
      <c r="I497" s="10"/>
      <c r="J497" s="10"/>
      <c r="K497" s="10"/>
      <c r="L497" s="10"/>
      <c r="M497" s="10"/>
      <c r="N497" s="10"/>
      <c r="O497" s="10"/>
      <c r="P497" s="10"/>
      <c r="Q497" s="10"/>
      <c r="R497" s="10"/>
    </row>
    <row r="498" spans="2:18" x14ac:dyDescent="0.25">
      <c r="B498" s="10"/>
      <c r="C498" s="10"/>
      <c r="D498" s="10"/>
      <c r="E498" s="10"/>
      <c r="F498" s="10"/>
      <c r="G498" s="10"/>
      <c r="H498" s="10"/>
      <c r="I498" s="10"/>
      <c r="J498" s="10"/>
      <c r="K498" s="10"/>
      <c r="L498" s="10"/>
      <c r="M498" s="10"/>
      <c r="N498" s="10"/>
      <c r="O498" s="10"/>
      <c r="P498" s="10"/>
      <c r="Q498" s="10"/>
      <c r="R498" s="10"/>
    </row>
    <row r="499" spans="2:18" x14ac:dyDescent="0.25">
      <c r="B499" s="10"/>
      <c r="C499" s="10"/>
      <c r="D499" s="10"/>
      <c r="E499" s="10"/>
      <c r="F499" s="10"/>
      <c r="G499" s="10"/>
      <c r="H499" s="10"/>
      <c r="I499" s="10"/>
      <c r="J499" s="10"/>
      <c r="K499" s="10"/>
      <c r="L499" s="10"/>
      <c r="M499" s="10"/>
      <c r="N499" s="10"/>
      <c r="O499" s="10"/>
      <c r="P499" s="10"/>
      <c r="Q499" s="10"/>
      <c r="R499" s="10"/>
    </row>
    <row r="500" spans="2:18" x14ac:dyDescent="0.25">
      <c r="B500" s="10"/>
      <c r="C500" s="10"/>
      <c r="D500" s="10"/>
      <c r="E500" s="10"/>
      <c r="F500" s="10"/>
      <c r="G500" s="10"/>
      <c r="H500" s="10"/>
      <c r="I500" s="10"/>
      <c r="J500" s="10"/>
      <c r="K500" s="10"/>
      <c r="L500" s="10"/>
      <c r="M500" s="10"/>
      <c r="N500" s="10"/>
      <c r="O500" s="10"/>
      <c r="P500" s="10"/>
      <c r="Q500" s="10"/>
      <c r="R500" s="10"/>
    </row>
    <row r="501" spans="2:18" x14ac:dyDescent="0.25">
      <c r="B501" s="10"/>
      <c r="C501" s="10"/>
      <c r="D501" s="10"/>
      <c r="E501" s="10"/>
      <c r="F501" s="10"/>
      <c r="G501" s="10"/>
      <c r="H501" s="10"/>
      <c r="I501" s="10"/>
      <c r="J501" s="10"/>
      <c r="K501" s="10"/>
      <c r="L501" s="10"/>
      <c r="M501" s="10"/>
      <c r="N501" s="10"/>
      <c r="O501" s="10"/>
      <c r="P501" s="10"/>
      <c r="Q501" s="10"/>
      <c r="R501" s="10"/>
    </row>
    <row r="502" spans="2:18" x14ac:dyDescent="0.25">
      <c r="B502" s="10"/>
      <c r="C502" s="10"/>
      <c r="D502" s="10"/>
      <c r="E502" s="10"/>
      <c r="F502" s="10"/>
      <c r="G502" s="10"/>
      <c r="H502" s="10"/>
      <c r="I502" s="10"/>
      <c r="J502" s="10"/>
      <c r="K502" s="10"/>
      <c r="L502" s="10"/>
      <c r="M502" s="10"/>
      <c r="N502" s="10"/>
      <c r="O502" s="10"/>
      <c r="P502" s="10"/>
      <c r="Q502" s="10"/>
      <c r="R502" s="10"/>
    </row>
    <row r="503" spans="2:18" x14ac:dyDescent="0.25">
      <c r="B503" s="10"/>
      <c r="C503" s="10"/>
      <c r="D503" s="10"/>
      <c r="E503" s="10"/>
      <c r="F503" s="10"/>
      <c r="G503" s="10"/>
      <c r="H503" s="10"/>
      <c r="I503" s="10"/>
      <c r="J503" s="10"/>
      <c r="K503" s="10"/>
      <c r="L503" s="10"/>
      <c r="M503" s="10"/>
      <c r="N503" s="10"/>
      <c r="O503" s="10"/>
      <c r="P503" s="10"/>
      <c r="Q503" s="10"/>
      <c r="R503" s="10"/>
    </row>
    <row r="504" spans="2:18" x14ac:dyDescent="0.25">
      <c r="B504" s="10"/>
      <c r="C504" s="10"/>
      <c r="D504" s="10"/>
      <c r="E504" s="10"/>
      <c r="F504" s="10"/>
      <c r="G504" s="10"/>
      <c r="H504" s="10"/>
      <c r="I504" s="10"/>
      <c r="J504" s="10"/>
      <c r="K504" s="10"/>
      <c r="L504" s="10"/>
      <c r="M504" s="10"/>
      <c r="N504" s="10"/>
      <c r="O504" s="10"/>
      <c r="P504" s="10"/>
      <c r="Q504" s="10"/>
      <c r="R504" s="10"/>
    </row>
    <row r="505" spans="2:18" x14ac:dyDescent="0.25">
      <c r="B505" s="10"/>
      <c r="C505" s="10"/>
      <c r="D505" s="10"/>
      <c r="E505" s="10"/>
      <c r="F505" s="10"/>
      <c r="G505" s="10"/>
      <c r="H505" s="10"/>
      <c r="I505" s="10"/>
      <c r="J505" s="10"/>
      <c r="K505" s="10"/>
      <c r="L505" s="10"/>
      <c r="M505" s="10"/>
      <c r="N505" s="10"/>
      <c r="O505" s="10"/>
      <c r="P505" s="10"/>
      <c r="Q505" s="10"/>
      <c r="R505" s="10"/>
    </row>
    <row r="506" spans="2:18" x14ac:dyDescent="0.25">
      <c r="B506" s="10"/>
      <c r="C506" s="10"/>
      <c r="D506" s="10"/>
      <c r="E506" s="10"/>
      <c r="F506" s="10"/>
      <c r="G506" s="10"/>
      <c r="H506" s="10"/>
      <c r="I506" s="10"/>
      <c r="J506" s="10"/>
      <c r="K506" s="10"/>
      <c r="L506" s="10"/>
      <c r="M506" s="10"/>
      <c r="N506" s="10"/>
      <c r="O506" s="10"/>
      <c r="P506" s="10"/>
      <c r="Q506" s="10"/>
      <c r="R506" s="10"/>
    </row>
    <row r="507" spans="2:18" x14ac:dyDescent="0.25">
      <c r="B507" s="10"/>
      <c r="C507" s="10"/>
      <c r="D507" s="10"/>
      <c r="E507" s="10"/>
      <c r="F507" s="10"/>
      <c r="G507" s="10"/>
      <c r="H507" s="10"/>
      <c r="I507" s="10"/>
      <c r="J507" s="10"/>
      <c r="K507" s="10"/>
      <c r="L507" s="10"/>
      <c r="M507" s="10"/>
      <c r="N507" s="10"/>
      <c r="O507" s="10"/>
      <c r="P507" s="10"/>
      <c r="Q507" s="10"/>
      <c r="R507" s="10"/>
    </row>
    <row r="508" spans="2:18" x14ac:dyDescent="0.25">
      <c r="B508" s="10"/>
      <c r="C508" s="10"/>
      <c r="D508" s="10"/>
      <c r="E508" s="10"/>
      <c r="F508" s="10"/>
      <c r="G508" s="10"/>
      <c r="H508" s="10"/>
      <c r="I508" s="10"/>
      <c r="J508" s="10"/>
      <c r="K508" s="10"/>
      <c r="L508" s="10"/>
      <c r="M508" s="10"/>
      <c r="N508" s="10"/>
      <c r="O508" s="10"/>
      <c r="P508" s="10"/>
      <c r="Q508" s="10"/>
      <c r="R508" s="10"/>
    </row>
    <row r="509" spans="2:18" x14ac:dyDescent="0.25">
      <c r="B509" s="10"/>
      <c r="C509" s="10"/>
      <c r="D509" s="10"/>
      <c r="E509" s="10"/>
      <c r="F509" s="10"/>
      <c r="G509" s="10"/>
      <c r="H509" s="10"/>
      <c r="I509" s="10"/>
      <c r="J509" s="10"/>
      <c r="K509" s="10"/>
      <c r="L509" s="10"/>
      <c r="M509" s="10"/>
      <c r="N509" s="10"/>
      <c r="O509" s="10"/>
      <c r="P509" s="10"/>
      <c r="Q509" s="10"/>
      <c r="R509" s="10"/>
    </row>
    <row r="510" spans="2:18" x14ac:dyDescent="0.25">
      <c r="B510" s="10"/>
      <c r="C510" s="10"/>
      <c r="D510" s="10"/>
      <c r="E510" s="10"/>
      <c r="F510" s="10"/>
      <c r="G510" s="10"/>
      <c r="H510" s="10"/>
      <c r="I510" s="10"/>
      <c r="J510" s="10"/>
      <c r="K510" s="10"/>
      <c r="L510" s="10"/>
      <c r="M510" s="10"/>
      <c r="N510" s="10"/>
      <c r="O510" s="10"/>
      <c r="P510" s="10"/>
      <c r="Q510" s="10"/>
      <c r="R510" s="10"/>
    </row>
    <row r="511" spans="2:18" x14ac:dyDescent="0.25">
      <c r="B511" s="10"/>
      <c r="C511" s="10"/>
      <c r="D511" s="10"/>
      <c r="E511" s="10"/>
      <c r="F511" s="10"/>
      <c r="G511" s="10"/>
      <c r="H511" s="10"/>
      <c r="I511" s="10"/>
      <c r="J511" s="10"/>
      <c r="K511" s="10"/>
      <c r="L511" s="10"/>
      <c r="M511" s="10"/>
      <c r="N511" s="10"/>
      <c r="O511" s="10"/>
      <c r="P511" s="10"/>
      <c r="Q511" s="10"/>
      <c r="R511" s="10"/>
    </row>
    <row r="512" spans="2:18" x14ac:dyDescent="0.25">
      <c r="B512" s="10"/>
      <c r="C512" s="10"/>
      <c r="D512" s="10"/>
      <c r="E512" s="10"/>
      <c r="F512" s="10"/>
      <c r="G512" s="10"/>
      <c r="H512" s="10"/>
      <c r="I512" s="10"/>
      <c r="J512" s="10"/>
      <c r="K512" s="10"/>
      <c r="L512" s="10"/>
      <c r="M512" s="10"/>
      <c r="N512" s="10"/>
      <c r="O512" s="10"/>
      <c r="P512" s="10"/>
      <c r="Q512" s="10"/>
      <c r="R512" s="10"/>
    </row>
    <row r="513" spans="2:18" x14ac:dyDescent="0.25">
      <c r="B513" s="10"/>
      <c r="C513" s="10"/>
      <c r="D513" s="10"/>
      <c r="E513" s="10"/>
      <c r="F513" s="10"/>
      <c r="G513" s="10"/>
      <c r="H513" s="10"/>
      <c r="I513" s="10"/>
      <c r="J513" s="10"/>
      <c r="K513" s="10"/>
      <c r="L513" s="10"/>
      <c r="M513" s="10"/>
      <c r="N513" s="10"/>
      <c r="O513" s="10"/>
      <c r="P513" s="10"/>
      <c r="Q513" s="10"/>
      <c r="R513" s="10"/>
    </row>
    <row r="514" spans="2:18" x14ac:dyDescent="0.25">
      <c r="B514" s="10"/>
      <c r="C514" s="10"/>
      <c r="D514" s="10"/>
      <c r="E514" s="10"/>
      <c r="F514" s="10"/>
      <c r="G514" s="10"/>
      <c r="H514" s="10"/>
      <c r="I514" s="10"/>
      <c r="J514" s="10"/>
      <c r="K514" s="10"/>
      <c r="L514" s="10"/>
      <c r="M514" s="10"/>
      <c r="N514" s="10"/>
      <c r="O514" s="10"/>
      <c r="P514" s="10"/>
      <c r="Q514" s="10"/>
      <c r="R514" s="10"/>
    </row>
    <row r="515" spans="2:18" x14ac:dyDescent="0.25">
      <c r="B515" s="10"/>
      <c r="C515" s="10"/>
      <c r="D515" s="10"/>
      <c r="E515" s="10"/>
      <c r="F515" s="10"/>
      <c r="G515" s="10"/>
      <c r="H515" s="10"/>
      <c r="I515" s="10"/>
      <c r="J515" s="10"/>
      <c r="K515" s="10"/>
      <c r="L515" s="10"/>
      <c r="M515" s="10"/>
      <c r="N515" s="10"/>
      <c r="O515" s="10"/>
      <c r="P515" s="10"/>
      <c r="Q515" s="10"/>
      <c r="R515" s="10"/>
    </row>
    <row r="516" spans="2:18" x14ac:dyDescent="0.25">
      <c r="B516" s="10"/>
      <c r="C516" s="10"/>
      <c r="D516" s="10"/>
      <c r="E516" s="10"/>
      <c r="F516" s="10"/>
      <c r="G516" s="10"/>
      <c r="H516" s="10"/>
      <c r="I516" s="10"/>
      <c r="J516" s="10"/>
      <c r="K516" s="10"/>
      <c r="L516" s="10"/>
      <c r="M516" s="10"/>
      <c r="N516" s="10"/>
      <c r="O516" s="10"/>
      <c r="P516" s="10"/>
      <c r="Q516" s="10"/>
      <c r="R516" s="10"/>
    </row>
    <row r="517" spans="2:18" x14ac:dyDescent="0.25">
      <c r="B517" s="10"/>
      <c r="C517" s="10"/>
      <c r="D517" s="10"/>
      <c r="E517" s="10"/>
      <c r="F517" s="10"/>
      <c r="G517" s="10"/>
      <c r="H517" s="10"/>
      <c r="I517" s="10"/>
      <c r="J517" s="10"/>
      <c r="K517" s="10"/>
      <c r="L517" s="10"/>
      <c r="M517" s="10"/>
      <c r="N517" s="10"/>
      <c r="O517" s="10"/>
      <c r="P517" s="10"/>
      <c r="Q517" s="10"/>
      <c r="R517" s="10"/>
    </row>
    <row r="518" spans="2:18" x14ac:dyDescent="0.25">
      <c r="B518" s="10"/>
      <c r="C518" s="10"/>
      <c r="D518" s="10"/>
      <c r="E518" s="10"/>
      <c r="F518" s="10"/>
      <c r="G518" s="10"/>
      <c r="H518" s="10"/>
      <c r="I518" s="10"/>
      <c r="J518" s="10"/>
      <c r="K518" s="10"/>
      <c r="L518" s="10"/>
      <c r="M518" s="10"/>
      <c r="N518" s="10"/>
      <c r="O518" s="10"/>
      <c r="P518" s="10"/>
      <c r="Q518" s="10"/>
      <c r="R518" s="10"/>
    </row>
    <row r="519" spans="2:18" x14ac:dyDescent="0.25">
      <c r="B519" s="10"/>
      <c r="C519" s="10"/>
      <c r="D519" s="10"/>
      <c r="E519" s="10"/>
      <c r="F519" s="10"/>
      <c r="G519" s="10"/>
      <c r="H519" s="10"/>
      <c r="I519" s="10"/>
      <c r="J519" s="10"/>
      <c r="K519" s="10"/>
      <c r="L519" s="10"/>
      <c r="M519" s="10"/>
      <c r="N519" s="10"/>
      <c r="O519" s="10"/>
      <c r="P519" s="10"/>
      <c r="Q519" s="10"/>
      <c r="R519" s="10"/>
    </row>
    <row r="520" spans="2:18" x14ac:dyDescent="0.25">
      <c r="B520" s="10"/>
      <c r="C520" s="10"/>
      <c r="D520" s="10"/>
      <c r="E520" s="10"/>
      <c r="F520" s="10"/>
      <c r="G520" s="10"/>
      <c r="H520" s="10"/>
      <c r="I520" s="10"/>
      <c r="J520" s="10"/>
      <c r="K520" s="10"/>
      <c r="L520" s="10"/>
      <c r="M520" s="10"/>
      <c r="N520" s="10"/>
      <c r="O520" s="10"/>
      <c r="P520" s="10"/>
      <c r="Q520" s="10"/>
      <c r="R520" s="10"/>
    </row>
    <row r="521" spans="2:18" x14ac:dyDescent="0.25">
      <c r="B521" s="10"/>
      <c r="C521" s="10"/>
      <c r="D521" s="10"/>
      <c r="E521" s="10"/>
      <c r="F521" s="10"/>
      <c r="G521" s="10"/>
      <c r="H521" s="10"/>
      <c r="I521" s="10"/>
      <c r="J521" s="10"/>
      <c r="K521" s="10"/>
      <c r="L521" s="10"/>
      <c r="M521" s="10"/>
      <c r="N521" s="10"/>
      <c r="O521" s="10"/>
      <c r="P521" s="10"/>
      <c r="Q521" s="10"/>
      <c r="R521" s="10"/>
    </row>
    <row r="522" spans="2:18" x14ac:dyDescent="0.25">
      <c r="B522" s="10"/>
      <c r="C522" s="10"/>
      <c r="D522" s="10"/>
      <c r="E522" s="10"/>
      <c r="F522" s="10"/>
      <c r="G522" s="10"/>
      <c r="H522" s="10"/>
      <c r="I522" s="10"/>
      <c r="J522" s="10"/>
      <c r="K522" s="10"/>
      <c r="L522" s="10"/>
      <c r="M522" s="10"/>
      <c r="N522" s="10"/>
      <c r="O522" s="10"/>
      <c r="P522" s="10"/>
      <c r="Q522" s="10"/>
      <c r="R522" s="10"/>
    </row>
    <row r="523" spans="2:18" x14ac:dyDescent="0.25">
      <c r="B523" s="10"/>
      <c r="C523" s="10"/>
      <c r="D523" s="10"/>
      <c r="E523" s="10"/>
      <c r="F523" s="10"/>
      <c r="G523" s="10"/>
      <c r="H523" s="10"/>
      <c r="I523" s="10"/>
      <c r="J523" s="10"/>
      <c r="K523" s="10"/>
      <c r="L523" s="10"/>
      <c r="M523" s="10"/>
      <c r="N523" s="10"/>
      <c r="O523" s="10"/>
      <c r="P523" s="10"/>
      <c r="Q523" s="10"/>
      <c r="R523" s="10"/>
    </row>
    <row r="524" spans="2:18" x14ac:dyDescent="0.25">
      <c r="B524" s="10"/>
      <c r="C524" s="10"/>
      <c r="D524" s="10"/>
      <c r="E524" s="10"/>
      <c r="F524" s="10"/>
      <c r="G524" s="10"/>
      <c r="H524" s="10"/>
      <c r="I524" s="10"/>
      <c r="J524" s="10"/>
      <c r="K524" s="10"/>
      <c r="L524" s="10"/>
      <c r="M524" s="10"/>
      <c r="N524" s="10"/>
      <c r="O524" s="10"/>
      <c r="P524" s="10"/>
      <c r="Q524" s="10"/>
      <c r="R524" s="10"/>
    </row>
    <row r="525" spans="2:18" x14ac:dyDescent="0.25">
      <c r="B525" s="10"/>
      <c r="C525" s="10"/>
      <c r="D525" s="10"/>
      <c r="E525" s="10"/>
      <c r="F525" s="10"/>
      <c r="G525" s="10"/>
      <c r="H525" s="10"/>
      <c r="I525" s="10"/>
      <c r="J525" s="10"/>
      <c r="K525" s="10"/>
      <c r="L525" s="10"/>
      <c r="M525" s="10"/>
      <c r="N525" s="10"/>
      <c r="O525" s="10"/>
      <c r="P525" s="10"/>
      <c r="Q525" s="10"/>
      <c r="R525" s="10"/>
    </row>
    <row r="526" spans="2:18" x14ac:dyDescent="0.25">
      <c r="B526" s="10"/>
      <c r="C526" s="10"/>
      <c r="D526" s="10"/>
      <c r="E526" s="10"/>
      <c r="F526" s="10"/>
      <c r="G526" s="10"/>
      <c r="H526" s="10"/>
      <c r="I526" s="10"/>
      <c r="J526" s="10"/>
      <c r="K526" s="10"/>
      <c r="L526" s="10"/>
      <c r="M526" s="10"/>
      <c r="N526" s="10"/>
      <c r="O526" s="10"/>
      <c r="P526" s="10"/>
      <c r="Q526" s="10"/>
      <c r="R526" s="10"/>
    </row>
    <row r="527" spans="2:18" x14ac:dyDescent="0.25">
      <c r="B527" s="10"/>
      <c r="C527" s="10"/>
      <c r="D527" s="10"/>
      <c r="E527" s="10"/>
      <c r="F527" s="10"/>
      <c r="G527" s="10"/>
      <c r="H527" s="10"/>
      <c r="I527" s="10"/>
      <c r="J527" s="10"/>
      <c r="K527" s="10"/>
      <c r="L527" s="10"/>
      <c r="M527" s="10"/>
      <c r="N527" s="10"/>
      <c r="O527" s="10"/>
      <c r="P527" s="10"/>
      <c r="Q527" s="10"/>
      <c r="R527" s="10"/>
    </row>
    <row r="528" spans="2:18" x14ac:dyDescent="0.25">
      <c r="B528" s="10"/>
      <c r="C528" s="10"/>
      <c r="D528" s="10"/>
      <c r="E528" s="10"/>
      <c r="F528" s="10"/>
      <c r="G528" s="10"/>
      <c r="H528" s="10"/>
      <c r="I528" s="10"/>
      <c r="J528" s="10"/>
      <c r="K528" s="10"/>
      <c r="L528" s="10"/>
      <c r="M528" s="10"/>
      <c r="N528" s="10"/>
      <c r="O528" s="10"/>
      <c r="P528" s="10"/>
      <c r="Q528" s="10"/>
      <c r="R528" s="10"/>
    </row>
    <row r="529" spans="2:18" x14ac:dyDescent="0.25">
      <c r="B529" s="10"/>
      <c r="C529" s="10"/>
      <c r="D529" s="10"/>
      <c r="E529" s="10"/>
      <c r="F529" s="10"/>
      <c r="G529" s="10"/>
      <c r="H529" s="10"/>
      <c r="I529" s="10"/>
      <c r="J529" s="10"/>
      <c r="K529" s="10"/>
      <c r="L529" s="10"/>
      <c r="M529" s="10"/>
      <c r="N529" s="10"/>
      <c r="O529" s="10"/>
      <c r="P529" s="10"/>
      <c r="Q529" s="10"/>
      <c r="R529" s="10"/>
    </row>
    <row r="530" spans="2:18" x14ac:dyDescent="0.25">
      <c r="B530" s="10"/>
      <c r="C530" s="10"/>
      <c r="D530" s="10"/>
      <c r="E530" s="10"/>
      <c r="F530" s="10"/>
      <c r="G530" s="10"/>
      <c r="H530" s="10"/>
      <c r="I530" s="10"/>
      <c r="J530" s="10"/>
      <c r="K530" s="10"/>
      <c r="L530" s="10"/>
      <c r="M530" s="10"/>
      <c r="N530" s="10"/>
      <c r="O530" s="10"/>
      <c r="P530" s="10"/>
      <c r="Q530" s="10"/>
      <c r="R530" s="10"/>
    </row>
    <row r="531" spans="2:18" x14ac:dyDescent="0.25">
      <c r="B531" s="10"/>
      <c r="C531" s="10"/>
      <c r="D531" s="10"/>
      <c r="E531" s="10"/>
      <c r="F531" s="10"/>
      <c r="G531" s="10"/>
      <c r="H531" s="10"/>
      <c r="I531" s="10"/>
      <c r="J531" s="10"/>
      <c r="K531" s="10"/>
      <c r="L531" s="10"/>
      <c r="M531" s="10"/>
      <c r="N531" s="10"/>
      <c r="O531" s="10"/>
      <c r="P531" s="10"/>
      <c r="Q531" s="10"/>
      <c r="R531" s="10"/>
    </row>
    <row r="532" spans="2:18" x14ac:dyDescent="0.25">
      <c r="B532" s="10"/>
      <c r="C532" s="10"/>
      <c r="D532" s="10"/>
      <c r="E532" s="10"/>
      <c r="F532" s="10"/>
      <c r="G532" s="10"/>
      <c r="H532" s="10"/>
      <c r="I532" s="10"/>
      <c r="J532" s="10"/>
      <c r="K532" s="10"/>
      <c r="L532" s="10"/>
      <c r="M532" s="10"/>
      <c r="N532" s="10"/>
      <c r="O532" s="10"/>
      <c r="P532" s="10"/>
      <c r="Q532" s="10"/>
      <c r="R532" s="10"/>
    </row>
    <row r="533" spans="2:18" x14ac:dyDescent="0.25">
      <c r="B533" s="10"/>
      <c r="C533" s="10"/>
      <c r="D533" s="10"/>
      <c r="E533" s="10"/>
      <c r="F533" s="10"/>
      <c r="G533" s="10"/>
      <c r="H533" s="10"/>
      <c r="I533" s="10"/>
      <c r="J533" s="10"/>
      <c r="K533" s="10"/>
      <c r="L533" s="10"/>
      <c r="M533" s="10"/>
      <c r="N533" s="10"/>
      <c r="O533" s="10"/>
      <c r="P533" s="10"/>
      <c r="Q533" s="10"/>
      <c r="R533" s="10"/>
    </row>
    <row r="534" spans="2:18" x14ac:dyDescent="0.25">
      <c r="B534" s="10"/>
      <c r="C534" s="10"/>
      <c r="D534" s="10"/>
      <c r="E534" s="10"/>
      <c r="F534" s="10"/>
      <c r="G534" s="10"/>
      <c r="H534" s="10"/>
      <c r="I534" s="10"/>
      <c r="J534" s="10"/>
      <c r="K534" s="10"/>
      <c r="L534" s="10"/>
      <c r="M534" s="10"/>
      <c r="N534" s="10"/>
      <c r="O534" s="10"/>
      <c r="P534" s="10"/>
      <c r="Q534" s="10"/>
      <c r="R534" s="10"/>
    </row>
    <row r="535" spans="2:18" x14ac:dyDescent="0.25">
      <c r="B535" s="10"/>
      <c r="C535" s="10"/>
      <c r="D535" s="10"/>
      <c r="E535" s="10"/>
      <c r="F535" s="10"/>
      <c r="G535" s="10"/>
      <c r="H535" s="10"/>
      <c r="I535" s="10"/>
      <c r="J535" s="10"/>
      <c r="K535" s="10"/>
      <c r="L535" s="10"/>
      <c r="M535" s="10"/>
      <c r="N535" s="10"/>
      <c r="O535" s="10"/>
      <c r="P535" s="10"/>
      <c r="Q535" s="10"/>
      <c r="R535" s="10"/>
    </row>
    <row r="536" spans="2:18" x14ac:dyDescent="0.25">
      <c r="B536" s="10"/>
      <c r="C536" s="10"/>
      <c r="D536" s="10"/>
      <c r="E536" s="10"/>
      <c r="F536" s="10"/>
      <c r="G536" s="10"/>
      <c r="H536" s="10"/>
      <c r="I536" s="10"/>
      <c r="J536" s="10"/>
      <c r="K536" s="10"/>
      <c r="L536" s="10"/>
      <c r="M536" s="10"/>
      <c r="N536" s="10"/>
      <c r="O536" s="10"/>
      <c r="P536" s="10"/>
      <c r="Q536" s="10"/>
      <c r="R536" s="10"/>
    </row>
    <row r="537" spans="2:18" x14ac:dyDescent="0.25">
      <c r="B537" s="10"/>
      <c r="C537" s="10"/>
      <c r="D537" s="10"/>
      <c r="E537" s="10"/>
      <c r="F537" s="10"/>
      <c r="G537" s="10"/>
      <c r="H537" s="10"/>
      <c r="I537" s="10"/>
      <c r="J537" s="10"/>
      <c r="K537" s="10"/>
      <c r="L537" s="10"/>
      <c r="M537" s="10"/>
      <c r="N537" s="10"/>
      <c r="O537" s="10"/>
      <c r="P537" s="10"/>
      <c r="Q537" s="10"/>
      <c r="R537" s="10"/>
    </row>
    <row r="538" spans="2:18" x14ac:dyDescent="0.25">
      <c r="B538" s="10"/>
      <c r="C538" s="10"/>
      <c r="D538" s="10"/>
      <c r="E538" s="10"/>
      <c r="F538" s="10"/>
      <c r="G538" s="10"/>
      <c r="H538" s="10"/>
      <c r="I538" s="10"/>
      <c r="J538" s="10"/>
      <c r="K538" s="10"/>
      <c r="L538" s="10"/>
      <c r="M538" s="10"/>
      <c r="N538" s="10"/>
      <c r="O538" s="10"/>
      <c r="P538" s="10"/>
      <c r="Q538" s="10"/>
      <c r="R538" s="10"/>
    </row>
    <row r="539" spans="2:18" x14ac:dyDescent="0.25">
      <c r="B539" s="10"/>
      <c r="C539" s="10"/>
      <c r="D539" s="10"/>
      <c r="E539" s="10"/>
      <c r="F539" s="10"/>
      <c r="G539" s="10"/>
      <c r="H539" s="10"/>
      <c r="I539" s="10"/>
      <c r="J539" s="10"/>
      <c r="K539" s="10"/>
      <c r="L539" s="10"/>
      <c r="M539" s="10"/>
      <c r="N539" s="10"/>
      <c r="O539" s="10"/>
      <c r="P539" s="10"/>
      <c r="Q539" s="10"/>
      <c r="R539" s="10"/>
    </row>
    <row r="540" spans="2:18" x14ac:dyDescent="0.25">
      <c r="B540" s="10"/>
      <c r="C540" s="10"/>
      <c r="D540" s="10"/>
      <c r="E540" s="10"/>
      <c r="F540" s="10"/>
      <c r="G540" s="10"/>
      <c r="H540" s="10"/>
      <c r="I540" s="10"/>
      <c r="J540" s="10"/>
      <c r="K540" s="10"/>
      <c r="L540" s="10"/>
      <c r="M540" s="10"/>
      <c r="N540" s="10"/>
      <c r="O540" s="10"/>
      <c r="P540" s="10"/>
      <c r="Q540" s="10"/>
      <c r="R540" s="10"/>
    </row>
    <row r="541" spans="2:18" x14ac:dyDescent="0.25">
      <c r="B541" s="10"/>
      <c r="C541" s="10"/>
      <c r="D541" s="10"/>
      <c r="E541" s="10"/>
      <c r="F541" s="10"/>
      <c r="G541" s="10"/>
      <c r="H541" s="10"/>
      <c r="I541" s="10"/>
      <c r="J541" s="10"/>
      <c r="K541" s="10"/>
      <c r="L541" s="10"/>
      <c r="M541" s="10"/>
      <c r="N541" s="10"/>
      <c r="O541" s="10"/>
      <c r="P541" s="10"/>
      <c r="Q541" s="10"/>
      <c r="R541" s="10"/>
    </row>
    <row r="542" spans="2:18" x14ac:dyDescent="0.25">
      <c r="B542" s="10"/>
      <c r="C542" s="10"/>
      <c r="D542" s="10"/>
      <c r="E542" s="10"/>
      <c r="F542" s="10"/>
      <c r="G542" s="10"/>
      <c r="H542" s="10"/>
      <c r="I542" s="10"/>
      <c r="J542" s="10"/>
      <c r="K542" s="10"/>
      <c r="L542" s="10"/>
      <c r="M542" s="10"/>
      <c r="N542" s="10"/>
      <c r="O542" s="10"/>
      <c r="P542" s="10"/>
      <c r="Q542" s="10"/>
      <c r="R542" s="10"/>
    </row>
    <row r="543" spans="2:18" x14ac:dyDescent="0.25">
      <c r="B543" s="10"/>
      <c r="C543" s="10"/>
      <c r="D543" s="10"/>
      <c r="E543" s="10"/>
      <c r="F543" s="10"/>
      <c r="G543" s="10"/>
      <c r="H543" s="10"/>
      <c r="I543" s="10"/>
      <c r="J543" s="10"/>
      <c r="K543" s="10"/>
      <c r="L543" s="10"/>
      <c r="M543" s="10"/>
      <c r="N543" s="10"/>
      <c r="O543" s="10"/>
      <c r="P543" s="10"/>
      <c r="Q543" s="10"/>
      <c r="R543" s="10"/>
    </row>
    <row r="544" spans="2:18" x14ac:dyDescent="0.25">
      <c r="B544" s="10"/>
      <c r="C544" s="10"/>
      <c r="D544" s="10"/>
      <c r="E544" s="10"/>
      <c r="F544" s="10"/>
      <c r="G544" s="10"/>
      <c r="H544" s="10"/>
      <c r="I544" s="10"/>
      <c r="J544" s="10"/>
      <c r="K544" s="10"/>
      <c r="L544" s="10"/>
      <c r="M544" s="10"/>
      <c r="N544" s="10"/>
      <c r="O544" s="10"/>
      <c r="P544" s="10"/>
      <c r="Q544" s="10"/>
      <c r="R544" s="10"/>
    </row>
    <row r="545" spans="2:18" x14ac:dyDescent="0.25">
      <c r="B545" s="10"/>
      <c r="C545" s="10"/>
      <c r="D545" s="10"/>
      <c r="E545" s="10"/>
      <c r="F545" s="10"/>
      <c r="G545" s="10"/>
      <c r="H545" s="10"/>
      <c r="I545" s="10"/>
      <c r="J545" s="10"/>
      <c r="K545" s="10"/>
      <c r="L545" s="10"/>
      <c r="M545" s="10"/>
      <c r="N545" s="10"/>
      <c r="O545" s="10"/>
      <c r="P545" s="10"/>
      <c r="Q545" s="10"/>
      <c r="R545" s="10"/>
    </row>
    <row r="546" spans="2:18" x14ac:dyDescent="0.25">
      <c r="B546" s="10"/>
      <c r="C546" s="10"/>
      <c r="D546" s="10"/>
      <c r="E546" s="10"/>
      <c r="F546" s="10"/>
      <c r="G546" s="10"/>
      <c r="H546" s="10"/>
      <c r="I546" s="10"/>
      <c r="J546" s="10"/>
      <c r="K546" s="10"/>
      <c r="L546" s="10"/>
      <c r="M546" s="10"/>
      <c r="N546" s="10"/>
      <c r="O546" s="10"/>
      <c r="P546" s="10"/>
      <c r="Q546" s="10"/>
      <c r="R546" s="10"/>
    </row>
    <row r="547" spans="2:18" x14ac:dyDescent="0.25">
      <c r="B547" s="10"/>
      <c r="C547" s="10"/>
      <c r="D547" s="10"/>
      <c r="E547" s="10"/>
      <c r="F547" s="10"/>
      <c r="G547" s="10"/>
      <c r="H547" s="10"/>
      <c r="I547" s="10"/>
      <c r="J547" s="10"/>
      <c r="K547" s="10"/>
      <c r="L547" s="10"/>
      <c r="M547" s="10"/>
      <c r="N547" s="10"/>
      <c r="O547" s="10"/>
      <c r="P547" s="10"/>
      <c r="Q547" s="10"/>
      <c r="R547" s="10"/>
    </row>
    <row r="548" spans="2:18" x14ac:dyDescent="0.25">
      <c r="B548" s="10"/>
      <c r="C548" s="10"/>
      <c r="D548" s="10"/>
      <c r="E548" s="10"/>
      <c r="F548" s="10"/>
      <c r="G548" s="10"/>
      <c r="H548" s="10"/>
      <c r="I548" s="10"/>
      <c r="J548" s="10"/>
      <c r="K548" s="10"/>
      <c r="L548" s="10"/>
      <c r="M548" s="10"/>
      <c r="N548" s="10"/>
      <c r="O548" s="10"/>
      <c r="P548" s="10"/>
      <c r="Q548" s="10"/>
      <c r="R548" s="10"/>
    </row>
    <row r="549" spans="2:18" x14ac:dyDescent="0.25">
      <c r="B549" s="10"/>
      <c r="C549" s="10"/>
      <c r="D549" s="10"/>
      <c r="E549" s="10"/>
      <c r="F549" s="10"/>
      <c r="G549" s="10"/>
      <c r="H549" s="10"/>
      <c r="I549" s="10"/>
      <c r="J549" s="10"/>
      <c r="K549" s="10"/>
      <c r="L549" s="10"/>
      <c r="M549" s="10"/>
      <c r="N549" s="10"/>
      <c r="O549" s="10"/>
      <c r="P549" s="10"/>
      <c r="Q549" s="10"/>
      <c r="R549" s="10"/>
    </row>
    <row r="550" spans="2:18" x14ac:dyDescent="0.25">
      <c r="B550" s="10"/>
      <c r="C550" s="10"/>
      <c r="D550" s="10"/>
      <c r="E550" s="10"/>
      <c r="F550" s="10"/>
      <c r="G550" s="10"/>
      <c r="H550" s="10"/>
      <c r="I550" s="10"/>
      <c r="J550" s="10"/>
      <c r="K550" s="10"/>
      <c r="L550" s="10"/>
      <c r="M550" s="10"/>
      <c r="N550" s="10"/>
      <c r="O550" s="10"/>
      <c r="P550" s="10"/>
      <c r="Q550" s="10"/>
      <c r="R550" s="10"/>
    </row>
    <row r="551" spans="2:18" x14ac:dyDescent="0.25">
      <c r="B551" s="10"/>
      <c r="C551" s="10"/>
      <c r="D551" s="10"/>
      <c r="E551" s="10"/>
      <c r="F551" s="10"/>
      <c r="G551" s="10"/>
      <c r="H551" s="10"/>
      <c r="I551" s="10"/>
      <c r="J551" s="10"/>
      <c r="K551" s="10"/>
      <c r="L551" s="10"/>
      <c r="M551" s="10"/>
      <c r="N551" s="10"/>
      <c r="O551" s="10"/>
      <c r="P551" s="10"/>
      <c r="Q551" s="10"/>
      <c r="R551" s="10"/>
    </row>
    <row r="552" spans="2:18" x14ac:dyDescent="0.25">
      <c r="B552" s="10"/>
      <c r="C552" s="10"/>
      <c r="D552" s="10"/>
      <c r="E552" s="10"/>
      <c r="F552" s="10"/>
      <c r="G552" s="10"/>
      <c r="H552" s="10"/>
      <c r="I552" s="10"/>
      <c r="J552" s="10"/>
      <c r="K552" s="10"/>
      <c r="L552" s="10"/>
      <c r="M552" s="10"/>
      <c r="N552" s="10"/>
      <c r="O552" s="10"/>
      <c r="P552" s="10"/>
      <c r="Q552" s="10"/>
      <c r="R552" s="10"/>
    </row>
    <row r="553" spans="2:18" x14ac:dyDescent="0.25">
      <c r="B553" s="10"/>
      <c r="C553" s="10"/>
      <c r="D553" s="10"/>
      <c r="E553" s="10"/>
      <c r="F553" s="10"/>
      <c r="G553" s="10"/>
      <c r="H553" s="10"/>
      <c r="I553" s="10"/>
      <c r="J553" s="10"/>
      <c r="K553" s="10"/>
      <c r="L553" s="10"/>
      <c r="M553" s="10"/>
      <c r="N553" s="10"/>
      <c r="O553" s="10"/>
      <c r="P553" s="10"/>
      <c r="Q553" s="10"/>
      <c r="R553" s="10"/>
    </row>
    <row r="554" spans="2:18" x14ac:dyDescent="0.25">
      <c r="B554" s="10"/>
      <c r="C554" s="10"/>
      <c r="D554" s="10"/>
      <c r="E554" s="10"/>
      <c r="F554" s="10"/>
      <c r="G554" s="10"/>
      <c r="H554" s="10"/>
      <c r="I554" s="10"/>
      <c r="J554" s="10"/>
      <c r="K554" s="10"/>
      <c r="L554" s="10"/>
      <c r="M554" s="10"/>
      <c r="N554" s="10"/>
      <c r="O554" s="10"/>
      <c r="P554" s="10"/>
      <c r="Q554" s="10"/>
      <c r="R554" s="10"/>
    </row>
    <row r="555" spans="2:18" x14ac:dyDescent="0.25">
      <c r="B555" s="10"/>
      <c r="C555" s="10"/>
      <c r="D555" s="10"/>
      <c r="E555" s="10"/>
      <c r="F555" s="10"/>
      <c r="G555" s="10"/>
      <c r="H555" s="10"/>
      <c r="I555" s="10"/>
      <c r="J555" s="10"/>
      <c r="K555" s="10"/>
      <c r="L555" s="10"/>
      <c r="M555" s="10"/>
      <c r="N555" s="10"/>
      <c r="O555" s="10"/>
      <c r="P555" s="10"/>
      <c r="Q555" s="10"/>
      <c r="R555" s="10"/>
    </row>
    <row r="556" spans="2:18" x14ac:dyDescent="0.25">
      <c r="B556" s="10"/>
      <c r="C556" s="10"/>
      <c r="D556" s="10"/>
      <c r="E556" s="10"/>
      <c r="F556" s="10"/>
      <c r="G556" s="10"/>
      <c r="H556" s="10"/>
      <c r="I556" s="10"/>
      <c r="J556" s="10"/>
      <c r="K556" s="10"/>
      <c r="L556" s="10"/>
      <c r="M556" s="10"/>
      <c r="N556" s="10"/>
      <c r="O556" s="10"/>
      <c r="P556" s="10"/>
      <c r="Q556" s="10"/>
      <c r="R556" s="10"/>
    </row>
    <row r="557" spans="2:18" x14ac:dyDescent="0.25">
      <c r="B557" s="10"/>
      <c r="C557" s="10"/>
      <c r="D557" s="10"/>
      <c r="E557" s="10"/>
      <c r="F557" s="10"/>
      <c r="G557" s="10"/>
      <c r="H557" s="10"/>
      <c r="I557" s="10"/>
      <c r="J557" s="10"/>
      <c r="K557" s="10"/>
      <c r="L557" s="10"/>
      <c r="M557" s="10"/>
      <c r="N557" s="10"/>
      <c r="O557" s="10"/>
      <c r="P557" s="10"/>
      <c r="Q557" s="10"/>
      <c r="R557" s="10"/>
    </row>
    <row r="558" spans="2:18" x14ac:dyDescent="0.25">
      <c r="B558" s="10"/>
      <c r="C558" s="10"/>
      <c r="D558" s="10"/>
      <c r="E558" s="10"/>
      <c r="F558" s="10"/>
      <c r="G558" s="10"/>
      <c r="H558" s="10"/>
      <c r="I558" s="10"/>
      <c r="J558" s="10"/>
      <c r="K558" s="10"/>
      <c r="L558" s="10"/>
      <c r="M558" s="10"/>
      <c r="N558" s="10"/>
      <c r="O558" s="10"/>
      <c r="P558" s="10"/>
      <c r="Q558" s="10"/>
      <c r="R558" s="10"/>
    </row>
    <row r="559" spans="2:18" x14ac:dyDescent="0.25">
      <c r="B559" s="10"/>
      <c r="C559" s="10"/>
      <c r="D559" s="10"/>
      <c r="E559" s="10"/>
      <c r="F559" s="10"/>
      <c r="G559" s="10"/>
      <c r="H559" s="10"/>
      <c r="I559" s="10"/>
      <c r="J559" s="10"/>
      <c r="K559" s="10"/>
      <c r="L559" s="10"/>
      <c r="M559" s="10"/>
      <c r="N559" s="10"/>
      <c r="O559" s="10"/>
      <c r="P559" s="10"/>
      <c r="Q559" s="10"/>
      <c r="R559" s="10"/>
    </row>
    <row r="560" spans="2:18" x14ac:dyDescent="0.25">
      <c r="B560" s="10"/>
      <c r="C560" s="10"/>
      <c r="D560" s="10"/>
      <c r="E560" s="10"/>
      <c r="F560" s="10"/>
      <c r="G560" s="10"/>
      <c r="H560" s="10"/>
      <c r="I560" s="10"/>
      <c r="J560" s="10"/>
      <c r="K560" s="10"/>
      <c r="L560" s="10"/>
      <c r="M560" s="10"/>
      <c r="N560" s="10"/>
      <c r="O560" s="10"/>
      <c r="P560" s="10"/>
      <c r="Q560" s="10"/>
      <c r="R560" s="10"/>
    </row>
    <row r="561" spans="2:18" x14ac:dyDescent="0.25">
      <c r="B561" s="10"/>
      <c r="C561" s="10"/>
      <c r="D561" s="10"/>
      <c r="E561" s="10"/>
      <c r="F561" s="10"/>
      <c r="G561" s="10"/>
      <c r="H561" s="10"/>
      <c r="I561" s="10"/>
      <c r="J561" s="10"/>
      <c r="K561" s="10"/>
      <c r="L561" s="10"/>
      <c r="M561" s="10"/>
      <c r="N561" s="10"/>
      <c r="O561" s="10"/>
      <c r="P561" s="10"/>
      <c r="Q561" s="10"/>
      <c r="R561" s="10"/>
    </row>
    <row r="562" spans="2:18" x14ac:dyDescent="0.25">
      <c r="B562" s="10"/>
      <c r="C562" s="10"/>
      <c r="D562" s="10"/>
      <c r="E562" s="10"/>
      <c r="F562" s="10"/>
      <c r="G562" s="10"/>
      <c r="H562" s="10"/>
      <c r="I562" s="10"/>
      <c r="J562" s="10"/>
      <c r="K562" s="10"/>
      <c r="L562" s="10"/>
      <c r="M562" s="10"/>
      <c r="N562" s="10"/>
      <c r="O562" s="10"/>
      <c r="P562" s="10"/>
      <c r="Q562" s="10"/>
      <c r="R562" s="10"/>
    </row>
    <row r="563" spans="2:18" x14ac:dyDescent="0.25">
      <c r="B563" s="10"/>
      <c r="C563" s="10"/>
      <c r="D563" s="10"/>
      <c r="E563" s="10"/>
      <c r="F563" s="10"/>
      <c r="G563" s="10"/>
      <c r="H563" s="10"/>
      <c r="I563" s="10"/>
      <c r="J563" s="10"/>
      <c r="K563" s="10"/>
      <c r="L563" s="10"/>
      <c r="M563" s="10"/>
      <c r="N563" s="10"/>
      <c r="O563" s="10"/>
      <c r="P563" s="10"/>
      <c r="Q563" s="10"/>
      <c r="R563" s="10"/>
    </row>
    <row r="564" spans="2:18" x14ac:dyDescent="0.25">
      <c r="B564" s="10"/>
      <c r="C564" s="10"/>
      <c r="D564" s="10"/>
      <c r="E564" s="10"/>
      <c r="F564" s="10"/>
      <c r="G564" s="10"/>
      <c r="H564" s="10"/>
      <c r="I564" s="10"/>
      <c r="J564" s="10"/>
      <c r="K564" s="10"/>
      <c r="L564" s="10"/>
      <c r="M564" s="10"/>
      <c r="N564" s="10"/>
      <c r="O564" s="10"/>
      <c r="P564" s="10"/>
      <c r="Q564" s="10"/>
      <c r="R564" s="10"/>
    </row>
    <row r="565" spans="2:18" x14ac:dyDescent="0.25">
      <c r="B565" s="10"/>
      <c r="C565" s="10"/>
      <c r="D565" s="10"/>
      <c r="E565" s="10"/>
      <c r="F565" s="10"/>
      <c r="G565" s="10"/>
      <c r="H565" s="10"/>
      <c r="I565" s="10"/>
      <c r="J565" s="10"/>
      <c r="K565" s="10"/>
      <c r="L565" s="10"/>
      <c r="M565" s="10"/>
      <c r="N565" s="10"/>
      <c r="O565" s="10"/>
      <c r="P565" s="10"/>
      <c r="Q565" s="10"/>
      <c r="R565" s="10"/>
    </row>
    <row r="566" spans="2:18" x14ac:dyDescent="0.25">
      <c r="B566" s="10"/>
      <c r="C566" s="10"/>
      <c r="D566" s="10"/>
      <c r="E566" s="10"/>
      <c r="F566" s="10"/>
      <c r="G566" s="10"/>
      <c r="H566" s="10"/>
      <c r="I566" s="10"/>
      <c r="J566" s="10"/>
      <c r="K566" s="10"/>
      <c r="L566" s="10"/>
      <c r="M566" s="10"/>
      <c r="N566" s="10"/>
      <c r="O566" s="10"/>
      <c r="P566" s="10"/>
      <c r="Q566" s="10"/>
      <c r="R566" s="10"/>
    </row>
    <row r="567" spans="2:18" x14ac:dyDescent="0.25">
      <c r="B567" s="10"/>
      <c r="C567" s="10"/>
      <c r="D567" s="10"/>
      <c r="E567" s="10"/>
      <c r="F567" s="10"/>
      <c r="G567" s="10"/>
      <c r="H567" s="10"/>
      <c r="I567" s="10"/>
      <c r="J567" s="10"/>
      <c r="K567" s="10"/>
      <c r="L567" s="10"/>
      <c r="M567" s="10"/>
      <c r="N567" s="10"/>
      <c r="O567" s="10"/>
      <c r="P567" s="10"/>
      <c r="Q567" s="10"/>
      <c r="R567" s="10"/>
    </row>
    <row r="568" spans="2:18" x14ac:dyDescent="0.25">
      <c r="B568" s="10"/>
      <c r="C568" s="10"/>
      <c r="D568" s="10"/>
      <c r="E568" s="10"/>
      <c r="F568" s="10"/>
      <c r="G568" s="10"/>
      <c r="H568" s="10"/>
      <c r="I568" s="10"/>
      <c r="J568" s="10"/>
      <c r="K568" s="10"/>
      <c r="L568" s="10"/>
      <c r="M568" s="10"/>
      <c r="N568" s="10"/>
      <c r="O568" s="10"/>
      <c r="P568" s="10"/>
      <c r="Q568" s="10"/>
      <c r="R568" s="10"/>
    </row>
    <row r="569" spans="2:18" x14ac:dyDescent="0.25">
      <c r="B569" s="10"/>
      <c r="C569" s="10"/>
      <c r="D569" s="10"/>
      <c r="E569" s="10"/>
      <c r="F569" s="10"/>
      <c r="G569" s="10"/>
      <c r="H569" s="10"/>
      <c r="I569" s="10"/>
      <c r="J569" s="10"/>
      <c r="K569" s="10"/>
      <c r="L569" s="10"/>
      <c r="M569" s="10"/>
      <c r="N569" s="10"/>
      <c r="O569" s="10"/>
      <c r="P569" s="10"/>
      <c r="Q569" s="10"/>
      <c r="R569" s="10"/>
    </row>
    <row r="570" spans="2:18" x14ac:dyDescent="0.25">
      <c r="B570" s="10"/>
      <c r="C570" s="10"/>
      <c r="D570" s="10"/>
      <c r="E570" s="10"/>
      <c r="F570" s="10"/>
      <c r="G570" s="10"/>
      <c r="H570" s="10"/>
      <c r="I570" s="10"/>
      <c r="J570" s="10"/>
      <c r="K570" s="10"/>
      <c r="L570" s="10"/>
      <c r="M570" s="10"/>
      <c r="N570" s="10"/>
      <c r="O570" s="10"/>
      <c r="P570" s="10"/>
      <c r="Q570" s="10"/>
      <c r="R570" s="10"/>
    </row>
    <row r="571" spans="2:18" x14ac:dyDescent="0.25">
      <c r="B571" s="10"/>
      <c r="C571" s="10"/>
      <c r="D571" s="10"/>
      <c r="E571" s="10"/>
      <c r="F571" s="10"/>
      <c r="G571" s="10"/>
      <c r="H571" s="10"/>
      <c r="I571" s="10"/>
      <c r="J571" s="10"/>
      <c r="K571" s="10"/>
      <c r="L571" s="10"/>
      <c r="M571" s="10"/>
      <c r="N571" s="10"/>
      <c r="O571" s="10"/>
      <c r="P571" s="10"/>
      <c r="Q571" s="10"/>
      <c r="R571" s="10"/>
    </row>
    <row r="572" spans="2:18" x14ac:dyDescent="0.25">
      <c r="B572" s="10"/>
      <c r="C572" s="10"/>
      <c r="D572" s="10"/>
      <c r="E572" s="10"/>
      <c r="F572" s="10"/>
      <c r="G572" s="10"/>
      <c r="H572" s="10"/>
      <c r="I572" s="10"/>
      <c r="J572" s="10"/>
      <c r="K572" s="10"/>
      <c r="L572" s="10"/>
      <c r="M572" s="10"/>
      <c r="N572" s="10"/>
      <c r="O572" s="10"/>
      <c r="P572" s="10"/>
      <c r="Q572" s="10"/>
      <c r="R572" s="10"/>
    </row>
    <row r="573" spans="2:18" x14ac:dyDescent="0.25">
      <c r="B573" s="10"/>
      <c r="C573" s="10"/>
      <c r="D573" s="10"/>
      <c r="E573" s="10"/>
      <c r="F573" s="10"/>
      <c r="G573" s="10"/>
      <c r="H573" s="10"/>
      <c r="I573" s="10"/>
      <c r="J573" s="10"/>
      <c r="K573" s="10"/>
      <c r="L573" s="10"/>
      <c r="M573" s="10"/>
      <c r="N573" s="10"/>
      <c r="O573" s="10"/>
      <c r="P573" s="10"/>
      <c r="Q573" s="10"/>
      <c r="R573" s="10"/>
    </row>
    <row r="574" spans="2:18" x14ac:dyDescent="0.25">
      <c r="B574" s="10"/>
      <c r="C574" s="10"/>
      <c r="D574" s="10"/>
      <c r="E574" s="10"/>
      <c r="F574" s="10"/>
      <c r="G574" s="10"/>
      <c r="H574" s="10"/>
      <c r="I574" s="10"/>
      <c r="J574" s="10"/>
      <c r="K574" s="10"/>
      <c r="L574" s="10"/>
      <c r="M574" s="10"/>
      <c r="N574" s="10"/>
      <c r="O574" s="10"/>
      <c r="P574" s="10"/>
      <c r="Q574" s="10"/>
      <c r="R574" s="10"/>
    </row>
    <row r="575" spans="2:18" x14ac:dyDescent="0.25">
      <c r="B575" s="10"/>
      <c r="C575" s="10"/>
      <c r="D575" s="10"/>
      <c r="E575" s="10"/>
      <c r="F575" s="10"/>
      <c r="G575" s="10"/>
      <c r="H575" s="10"/>
      <c r="I575" s="10"/>
      <c r="J575" s="10"/>
      <c r="K575" s="10"/>
      <c r="L575" s="10"/>
      <c r="M575" s="10"/>
      <c r="N575" s="10"/>
      <c r="O575" s="10"/>
      <c r="P575" s="10"/>
      <c r="Q575" s="10"/>
      <c r="R575" s="10"/>
    </row>
    <row r="576" spans="2:18" x14ac:dyDescent="0.25">
      <c r="B576" s="10"/>
      <c r="C576" s="10"/>
      <c r="D576" s="10"/>
      <c r="E576" s="10"/>
      <c r="F576" s="10"/>
      <c r="G576" s="10"/>
      <c r="H576" s="10"/>
      <c r="I576" s="10"/>
      <c r="J576" s="10"/>
      <c r="K576" s="10"/>
      <c r="L576" s="10"/>
      <c r="M576" s="10"/>
      <c r="N576" s="10"/>
      <c r="O576" s="10"/>
      <c r="P576" s="10"/>
      <c r="Q576" s="10"/>
      <c r="R576" s="10"/>
    </row>
    <row r="577" spans="2:18" x14ac:dyDescent="0.25">
      <c r="B577" s="10"/>
      <c r="C577" s="10"/>
      <c r="D577" s="10"/>
      <c r="E577" s="10"/>
      <c r="F577" s="10"/>
      <c r="G577" s="10"/>
      <c r="H577" s="10"/>
      <c r="I577" s="10"/>
      <c r="J577" s="10"/>
      <c r="K577" s="10"/>
      <c r="L577" s="10"/>
      <c r="M577" s="10"/>
      <c r="N577" s="10"/>
      <c r="O577" s="10"/>
      <c r="P577" s="10"/>
      <c r="Q577" s="10"/>
      <c r="R577" s="10"/>
    </row>
    <row r="578" spans="2:18" x14ac:dyDescent="0.25">
      <c r="B578" s="10"/>
      <c r="C578" s="10"/>
      <c r="D578" s="10"/>
      <c r="E578" s="10"/>
      <c r="F578" s="10"/>
      <c r="G578" s="10"/>
      <c r="H578" s="10"/>
      <c r="I578" s="10"/>
      <c r="J578" s="10"/>
      <c r="K578" s="10"/>
      <c r="L578" s="10"/>
      <c r="M578" s="10"/>
      <c r="N578" s="10"/>
      <c r="O578" s="10"/>
      <c r="P578" s="10"/>
      <c r="Q578" s="10"/>
      <c r="R578" s="10"/>
    </row>
    <row r="579" spans="2:18" x14ac:dyDescent="0.25">
      <c r="B579" s="10"/>
      <c r="C579" s="10"/>
      <c r="D579" s="10"/>
      <c r="E579" s="10"/>
      <c r="F579" s="10"/>
      <c r="G579" s="10"/>
      <c r="H579" s="10"/>
      <c r="I579" s="10"/>
      <c r="J579" s="10"/>
      <c r="K579" s="10"/>
      <c r="L579" s="10"/>
      <c r="M579" s="10"/>
      <c r="N579" s="10"/>
      <c r="O579" s="10"/>
      <c r="P579" s="10"/>
      <c r="Q579" s="10"/>
      <c r="R579" s="10"/>
    </row>
    <row r="580" spans="2:18" x14ac:dyDescent="0.25">
      <c r="B580" s="10"/>
      <c r="C580" s="10"/>
      <c r="D580" s="10"/>
      <c r="E580" s="10"/>
      <c r="F580" s="10"/>
      <c r="G580" s="10"/>
      <c r="H580" s="10"/>
      <c r="I580" s="10"/>
      <c r="J580" s="10"/>
      <c r="K580" s="10"/>
      <c r="L580" s="10"/>
      <c r="M580" s="10"/>
      <c r="N580" s="10"/>
      <c r="O580" s="10"/>
      <c r="P580" s="10"/>
      <c r="Q580" s="10"/>
      <c r="R580" s="10"/>
    </row>
    <row r="581" spans="2:18" x14ac:dyDescent="0.25">
      <c r="B581" s="10"/>
      <c r="C581" s="10"/>
      <c r="D581" s="10"/>
      <c r="E581" s="10"/>
      <c r="F581" s="10"/>
      <c r="G581" s="10"/>
      <c r="H581" s="10"/>
      <c r="I581" s="10"/>
      <c r="J581" s="10"/>
      <c r="K581" s="10"/>
      <c r="L581" s="10"/>
      <c r="M581" s="10"/>
      <c r="N581" s="10"/>
      <c r="O581" s="10"/>
      <c r="P581" s="10"/>
      <c r="Q581" s="10"/>
      <c r="R581" s="10"/>
    </row>
    <row r="582" spans="2:18" x14ac:dyDescent="0.25">
      <c r="B582" s="10"/>
      <c r="C582" s="10"/>
      <c r="D582" s="10"/>
      <c r="E582" s="10"/>
      <c r="F582" s="10"/>
      <c r="G582" s="10"/>
      <c r="H582" s="10"/>
      <c r="I582" s="10"/>
      <c r="J582" s="10"/>
      <c r="K582" s="10"/>
      <c r="L582" s="10"/>
      <c r="M582" s="10"/>
      <c r="N582" s="10"/>
      <c r="O582" s="10"/>
      <c r="P582" s="10"/>
      <c r="Q582" s="10"/>
      <c r="R582" s="10"/>
    </row>
    <row r="583" spans="2:18" x14ac:dyDescent="0.25">
      <c r="B583" s="10"/>
      <c r="C583" s="10"/>
      <c r="D583" s="10"/>
      <c r="E583" s="10"/>
      <c r="F583" s="10"/>
      <c r="G583" s="10"/>
      <c r="H583" s="10"/>
      <c r="I583" s="10"/>
      <c r="J583" s="10"/>
      <c r="K583" s="10"/>
      <c r="L583" s="10"/>
      <c r="M583" s="10"/>
      <c r="N583" s="10"/>
      <c r="O583" s="10"/>
      <c r="P583" s="10"/>
      <c r="Q583" s="10"/>
      <c r="R583" s="10"/>
    </row>
    <row r="584" spans="2:18" x14ac:dyDescent="0.25">
      <c r="B584" s="10"/>
      <c r="C584" s="10"/>
      <c r="D584" s="10"/>
      <c r="E584" s="10"/>
      <c r="F584" s="10"/>
      <c r="G584" s="10"/>
      <c r="H584" s="10"/>
      <c r="I584" s="10"/>
      <c r="J584" s="10"/>
      <c r="K584" s="10"/>
      <c r="L584" s="10"/>
      <c r="M584" s="10"/>
      <c r="N584" s="10"/>
      <c r="O584" s="10"/>
      <c r="P584" s="10"/>
      <c r="Q584" s="10"/>
      <c r="R584" s="10"/>
    </row>
    <row r="585" spans="2:18" x14ac:dyDescent="0.25">
      <c r="B585" s="10"/>
      <c r="C585" s="10"/>
      <c r="D585" s="10"/>
      <c r="E585" s="10"/>
      <c r="F585" s="10"/>
      <c r="G585" s="10"/>
      <c r="H585" s="10"/>
      <c r="I585" s="10"/>
      <c r="J585" s="10"/>
      <c r="K585" s="10"/>
      <c r="L585" s="10"/>
      <c r="M585" s="10"/>
      <c r="N585" s="10"/>
      <c r="O585" s="10"/>
      <c r="P585" s="10"/>
      <c r="Q585" s="10"/>
      <c r="R585" s="10"/>
    </row>
    <row r="586" spans="2:18" x14ac:dyDescent="0.25">
      <c r="B586" s="10"/>
      <c r="C586" s="10"/>
      <c r="D586" s="10"/>
      <c r="E586" s="10"/>
      <c r="F586" s="10"/>
      <c r="G586" s="10"/>
      <c r="H586" s="10"/>
      <c r="I586" s="10"/>
      <c r="J586" s="10"/>
      <c r="K586" s="10"/>
      <c r="L586" s="10"/>
      <c r="M586" s="10"/>
      <c r="N586" s="10"/>
      <c r="O586" s="10"/>
      <c r="P586" s="10"/>
      <c r="Q586" s="10"/>
      <c r="R586" s="10"/>
    </row>
    <row r="587" spans="2:18" x14ac:dyDescent="0.25">
      <c r="B587" s="10"/>
      <c r="C587" s="10"/>
      <c r="D587" s="10"/>
      <c r="E587" s="10"/>
      <c r="F587" s="10"/>
      <c r="G587" s="10"/>
      <c r="H587" s="10"/>
      <c r="I587" s="10"/>
      <c r="J587" s="10"/>
      <c r="K587" s="10"/>
      <c r="L587" s="10"/>
      <c r="M587" s="10"/>
      <c r="N587" s="10"/>
      <c r="O587" s="10"/>
      <c r="P587" s="10"/>
      <c r="Q587" s="10"/>
      <c r="R587" s="10"/>
    </row>
    <row r="588" spans="2:18" x14ac:dyDescent="0.25">
      <c r="B588" s="10"/>
      <c r="C588" s="10"/>
      <c r="D588" s="10"/>
      <c r="E588" s="10"/>
      <c r="F588" s="10"/>
      <c r="G588" s="10"/>
      <c r="H588" s="10"/>
      <c r="I588" s="10"/>
      <c r="J588" s="10"/>
      <c r="K588" s="10"/>
      <c r="L588" s="10"/>
      <c r="M588" s="10"/>
      <c r="N588" s="10"/>
      <c r="O588" s="10"/>
      <c r="P588" s="10"/>
      <c r="Q588" s="10"/>
      <c r="R588" s="10"/>
    </row>
    <row r="589" spans="2:18" x14ac:dyDescent="0.25">
      <c r="B589" s="10"/>
      <c r="C589" s="10"/>
      <c r="D589" s="10"/>
      <c r="E589" s="10"/>
      <c r="F589" s="10"/>
      <c r="G589" s="10"/>
      <c r="H589" s="10"/>
      <c r="I589" s="10"/>
      <c r="J589" s="10"/>
      <c r="K589" s="10"/>
      <c r="L589" s="10"/>
      <c r="M589" s="10"/>
      <c r="N589" s="10"/>
      <c r="O589" s="10"/>
      <c r="P589" s="10"/>
      <c r="Q589" s="10"/>
      <c r="R589" s="10"/>
    </row>
    <row r="590" spans="2:18" x14ac:dyDescent="0.25">
      <c r="B590" s="10"/>
      <c r="C590" s="10"/>
      <c r="D590" s="10"/>
      <c r="E590" s="10"/>
      <c r="F590" s="10"/>
      <c r="G590" s="10"/>
      <c r="H590" s="10"/>
      <c r="I590" s="10"/>
      <c r="J590" s="10"/>
      <c r="K590" s="10"/>
      <c r="L590" s="10"/>
      <c r="M590" s="10"/>
      <c r="N590" s="10"/>
      <c r="O590" s="10"/>
      <c r="P590" s="10"/>
      <c r="Q590" s="10"/>
      <c r="R590" s="10"/>
    </row>
    <row r="591" spans="2:18" x14ac:dyDescent="0.25">
      <c r="B591" s="10"/>
      <c r="C591" s="10"/>
      <c r="D591" s="10"/>
      <c r="E591" s="10"/>
      <c r="F591" s="10"/>
      <c r="G591" s="10"/>
      <c r="H591" s="10"/>
      <c r="I591" s="10"/>
      <c r="J591" s="10"/>
      <c r="K591" s="10"/>
      <c r="L591" s="10"/>
      <c r="M591" s="10"/>
      <c r="N591" s="10"/>
      <c r="O591" s="10"/>
      <c r="P591" s="10"/>
      <c r="Q591" s="10"/>
      <c r="R591" s="10"/>
    </row>
    <row r="592" spans="2:18" x14ac:dyDescent="0.25">
      <c r="B592" s="10"/>
      <c r="C592" s="10"/>
      <c r="D592" s="10"/>
      <c r="E592" s="10"/>
      <c r="F592" s="10"/>
      <c r="G592" s="10"/>
      <c r="H592" s="10"/>
      <c r="I592" s="10"/>
      <c r="J592" s="10"/>
      <c r="K592" s="10"/>
      <c r="L592" s="10"/>
      <c r="M592" s="10"/>
      <c r="N592" s="10"/>
      <c r="O592" s="10"/>
      <c r="P592" s="10"/>
      <c r="Q592" s="10"/>
      <c r="R592" s="10"/>
    </row>
    <row r="593" spans="2:18" x14ac:dyDescent="0.25">
      <c r="B593" s="10"/>
      <c r="C593" s="10"/>
      <c r="D593" s="10"/>
      <c r="E593" s="10"/>
      <c r="F593" s="10"/>
      <c r="G593" s="10"/>
      <c r="H593" s="10"/>
      <c r="I593" s="10"/>
      <c r="J593" s="10"/>
      <c r="K593" s="10"/>
      <c r="L593" s="10"/>
      <c r="M593" s="10"/>
      <c r="N593" s="10"/>
      <c r="O593" s="10"/>
      <c r="P593" s="10"/>
      <c r="Q593" s="10"/>
      <c r="R593" s="10"/>
    </row>
    <row r="594" spans="2:18" x14ac:dyDescent="0.25">
      <c r="B594" s="10"/>
      <c r="C594" s="10"/>
      <c r="D594" s="10"/>
      <c r="E594" s="10"/>
      <c r="F594" s="10"/>
      <c r="G594" s="10"/>
      <c r="H594" s="10"/>
      <c r="I594" s="10"/>
      <c r="J594" s="10"/>
      <c r="K594" s="10"/>
      <c r="L594" s="10"/>
      <c r="M594" s="10"/>
      <c r="N594" s="10"/>
      <c r="O594" s="10"/>
      <c r="P594" s="10"/>
      <c r="Q594" s="10"/>
      <c r="R594" s="10"/>
    </row>
    <row r="595" spans="2:18" x14ac:dyDescent="0.25">
      <c r="B595" s="10"/>
      <c r="C595" s="10"/>
      <c r="D595" s="10"/>
      <c r="E595" s="10"/>
      <c r="F595" s="10"/>
      <c r="G595" s="10"/>
      <c r="H595" s="10"/>
      <c r="I595" s="10"/>
      <c r="J595" s="10"/>
      <c r="K595" s="10"/>
      <c r="L595" s="10"/>
      <c r="M595" s="10"/>
      <c r="N595" s="10"/>
      <c r="O595" s="10"/>
      <c r="P595" s="10"/>
      <c r="Q595" s="10"/>
      <c r="R595" s="10"/>
    </row>
    <row r="596" spans="2:18" x14ac:dyDescent="0.25">
      <c r="B596" s="10"/>
      <c r="C596" s="10"/>
      <c r="D596" s="10"/>
      <c r="E596" s="10"/>
      <c r="F596" s="10"/>
      <c r="G596" s="10"/>
      <c r="H596" s="10"/>
      <c r="I596" s="10"/>
      <c r="J596" s="10"/>
      <c r="K596" s="10"/>
      <c r="L596" s="10"/>
      <c r="M596" s="10"/>
      <c r="N596" s="10"/>
      <c r="O596" s="10"/>
      <c r="P596" s="10"/>
      <c r="Q596" s="10"/>
      <c r="R596" s="10"/>
    </row>
    <row r="597" spans="2:18" x14ac:dyDescent="0.25">
      <c r="B597" s="10"/>
      <c r="C597" s="10"/>
      <c r="D597" s="10"/>
      <c r="E597" s="10"/>
      <c r="F597" s="10"/>
      <c r="G597" s="10"/>
      <c r="H597" s="10"/>
      <c r="I597" s="10"/>
      <c r="J597" s="10"/>
      <c r="K597" s="10"/>
      <c r="L597" s="10"/>
      <c r="M597" s="10"/>
      <c r="N597" s="10"/>
      <c r="O597" s="10"/>
      <c r="P597" s="10"/>
      <c r="Q597" s="10"/>
      <c r="R597" s="10"/>
    </row>
    <row r="598" spans="2:18" x14ac:dyDescent="0.25">
      <c r="B598" s="10"/>
      <c r="C598" s="10"/>
      <c r="D598" s="10"/>
      <c r="E598" s="10"/>
      <c r="F598" s="10"/>
      <c r="G598" s="10"/>
      <c r="H598" s="10"/>
      <c r="I598" s="10"/>
      <c r="J598" s="10"/>
      <c r="K598" s="10"/>
      <c r="L598" s="10"/>
      <c r="M598" s="10"/>
      <c r="N598" s="10"/>
      <c r="O598" s="10"/>
      <c r="P598" s="10"/>
      <c r="Q598" s="10"/>
      <c r="R598" s="10"/>
    </row>
    <row r="599" spans="2:18" x14ac:dyDescent="0.25">
      <c r="B599" s="10"/>
      <c r="C599" s="10"/>
      <c r="D599" s="10"/>
      <c r="E599" s="10"/>
      <c r="F599" s="10"/>
      <c r="G599" s="10"/>
      <c r="H599" s="10"/>
      <c r="I599" s="10"/>
      <c r="J599" s="10"/>
      <c r="K599" s="10"/>
      <c r="L599" s="10"/>
      <c r="M599" s="10"/>
      <c r="N599" s="10"/>
      <c r="O599" s="10"/>
      <c r="P599" s="10"/>
      <c r="Q599" s="10"/>
      <c r="R599" s="10"/>
    </row>
    <row r="600" spans="2:18" x14ac:dyDescent="0.25">
      <c r="B600" s="10"/>
      <c r="C600" s="10"/>
      <c r="D600" s="10"/>
      <c r="E600" s="10"/>
      <c r="F600" s="10"/>
      <c r="G600" s="10"/>
      <c r="H600" s="10"/>
      <c r="I600" s="10"/>
      <c r="J600" s="10"/>
      <c r="K600" s="10"/>
      <c r="L600" s="10"/>
      <c r="M600" s="10"/>
      <c r="N600" s="10"/>
      <c r="O600" s="10"/>
      <c r="P600" s="10"/>
      <c r="Q600" s="10"/>
      <c r="R600" s="10"/>
    </row>
    <row r="601" spans="2:18" x14ac:dyDescent="0.25">
      <c r="B601" s="10"/>
      <c r="C601" s="10"/>
      <c r="D601" s="10"/>
      <c r="E601" s="10"/>
      <c r="F601" s="10"/>
      <c r="G601" s="10"/>
      <c r="H601" s="10"/>
      <c r="I601" s="10"/>
      <c r="J601" s="10"/>
      <c r="K601" s="10"/>
      <c r="L601" s="10"/>
      <c r="M601" s="10"/>
      <c r="N601" s="10"/>
      <c r="O601" s="10"/>
      <c r="P601" s="10"/>
      <c r="Q601" s="10"/>
      <c r="R601" s="10"/>
    </row>
    <row r="602" spans="2:18" x14ac:dyDescent="0.25">
      <c r="B602" s="10"/>
      <c r="C602" s="10"/>
      <c r="D602" s="10"/>
      <c r="E602" s="10"/>
      <c r="F602" s="10"/>
      <c r="G602" s="10"/>
      <c r="H602" s="10"/>
      <c r="I602" s="10"/>
      <c r="J602" s="10"/>
      <c r="K602" s="10"/>
      <c r="L602" s="10"/>
      <c r="M602" s="10"/>
      <c r="N602" s="10"/>
      <c r="O602" s="10"/>
      <c r="P602" s="10"/>
      <c r="Q602" s="10"/>
      <c r="R602" s="10"/>
    </row>
    <row r="603" spans="2:18" x14ac:dyDescent="0.25">
      <c r="B603" s="10"/>
      <c r="C603" s="10"/>
      <c r="D603" s="10"/>
      <c r="E603" s="10"/>
      <c r="F603" s="10"/>
      <c r="G603" s="10"/>
      <c r="H603" s="10"/>
      <c r="I603" s="10"/>
      <c r="J603" s="10"/>
      <c r="K603" s="10"/>
      <c r="L603" s="10"/>
      <c r="M603" s="10"/>
      <c r="N603" s="10"/>
      <c r="O603" s="10"/>
      <c r="P603" s="10"/>
      <c r="Q603" s="10"/>
      <c r="R603" s="10"/>
    </row>
    <row r="604" spans="2:18" x14ac:dyDescent="0.25">
      <c r="B604" s="10"/>
      <c r="C604" s="10"/>
      <c r="D604" s="10"/>
      <c r="E604" s="10"/>
      <c r="F604" s="10"/>
      <c r="G604" s="10"/>
      <c r="H604" s="10"/>
      <c r="I604" s="10"/>
      <c r="J604" s="10"/>
      <c r="K604" s="10"/>
      <c r="L604" s="10"/>
      <c r="M604" s="10"/>
      <c r="N604" s="10"/>
      <c r="O604" s="10"/>
      <c r="P604" s="10"/>
      <c r="Q604" s="10"/>
      <c r="R604" s="10"/>
    </row>
    <row r="605" spans="2:18" x14ac:dyDescent="0.25">
      <c r="B605" s="10"/>
      <c r="C605" s="10"/>
      <c r="D605" s="10"/>
      <c r="E605" s="10"/>
      <c r="F605" s="10"/>
      <c r="G605" s="10"/>
      <c r="H605" s="10"/>
      <c r="I605" s="10"/>
      <c r="J605" s="10"/>
      <c r="K605" s="10"/>
      <c r="L605" s="10"/>
      <c r="M605" s="10"/>
      <c r="N605" s="10"/>
      <c r="O605" s="10"/>
      <c r="P605" s="10"/>
      <c r="Q605" s="10"/>
      <c r="R605" s="10"/>
    </row>
    <row r="606" spans="2:18" x14ac:dyDescent="0.25">
      <c r="B606" s="10"/>
      <c r="C606" s="10"/>
      <c r="D606" s="10"/>
      <c r="E606" s="10"/>
      <c r="F606" s="10"/>
      <c r="G606" s="10"/>
      <c r="H606" s="10"/>
      <c r="I606" s="10"/>
      <c r="J606" s="10"/>
      <c r="K606" s="10"/>
      <c r="L606" s="10"/>
      <c r="M606" s="10"/>
      <c r="N606" s="10"/>
      <c r="O606" s="10"/>
      <c r="P606" s="10"/>
      <c r="Q606" s="10"/>
      <c r="R606" s="10"/>
    </row>
    <row r="607" spans="2:18" x14ac:dyDescent="0.25">
      <c r="B607" s="10"/>
      <c r="C607" s="10"/>
      <c r="D607" s="10"/>
      <c r="E607" s="10"/>
      <c r="F607" s="10"/>
      <c r="G607" s="10"/>
      <c r="H607" s="10"/>
      <c r="I607" s="10"/>
      <c r="J607" s="10"/>
      <c r="K607" s="10"/>
      <c r="L607" s="10"/>
      <c r="M607" s="10"/>
      <c r="N607" s="10"/>
      <c r="O607" s="10"/>
      <c r="P607" s="10"/>
      <c r="Q607" s="10"/>
      <c r="R607" s="10"/>
    </row>
    <row r="608" spans="2:18" x14ac:dyDescent="0.25">
      <c r="B608" s="10"/>
      <c r="C608" s="10"/>
      <c r="D608" s="10"/>
      <c r="E608" s="10"/>
      <c r="F608" s="10"/>
      <c r="G608" s="10"/>
      <c r="H608" s="10"/>
      <c r="I608" s="10"/>
      <c r="J608" s="10"/>
      <c r="K608" s="10"/>
      <c r="L608" s="10"/>
      <c r="M608" s="10"/>
      <c r="N608" s="10"/>
      <c r="O608" s="10"/>
      <c r="P608" s="10"/>
      <c r="Q608" s="10"/>
      <c r="R608" s="10"/>
    </row>
    <row r="609" spans="2:18" x14ac:dyDescent="0.25">
      <c r="B609" s="10"/>
      <c r="C609" s="10"/>
      <c r="D609" s="10"/>
      <c r="E609" s="10"/>
      <c r="F609" s="10"/>
      <c r="G609" s="10"/>
      <c r="H609" s="10"/>
      <c r="I609" s="10"/>
      <c r="J609" s="10"/>
      <c r="K609" s="10"/>
      <c r="L609" s="10"/>
      <c r="M609" s="10"/>
      <c r="N609" s="10"/>
      <c r="O609" s="10"/>
      <c r="P609" s="10"/>
      <c r="Q609" s="10"/>
      <c r="R609" s="10"/>
    </row>
    <row r="610" spans="2:18" x14ac:dyDescent="0.25">
      <c r="B610" s="10"/>
      <c r="C610" s="10"/>
      <c r="D610" s="10"/>
      <c r="E610" s="10"/>
      <c r="F610" s="10"/>
      <c r="G610" s="10"/>
      <c r="H610" s="10"/>
      <c r="I610" s="10"/>
      <c r="J610" s="10"/>
      <c r="K610" s="10"/>
      <c r="L610" s="10"/>
      <c r="M610" s="10"/>
      <c r="N610" s="10"/>
      <c r="O610" s="10"/>
      <c r="P610" s="10"/>
      <c r="Q610" s="10"/>
      <c r="R610" s="10"/>
    </row>
    <row r="611" spans="2:18" x14ac:dyDescent="0.25">
      <c r="B611" s="10"/>
      <c r="C611" s="10"/>
      <c r="D611" s="10"/>
      <c r="E611" s="10"/>
      <c r="F611" s="10"/>
      <c r="G611" s="10"/>
      <c r="H611" s="10"/>
      <c r="I611" s="10"/>
      <c r="J611" s="10"/>
      <c r="K611" s="10"/>
      <c r="L611" s="10"/>
      <c r="M611" s="10"/>
      <c r="N611" s="10"/>
      <c r="O611" s="10"/>
      <c r="P611" s="10"/>
      <c r="Q611" s="10"/>
      <c r="R611" s="10"/>
    </row>
    <row r="612" spans="2:18" x14ac:dyDescent="0.25">
      <c r="B612" s="10"/>
      <c r="C612" s="10"/>
      <c r="D612" s="10"/>
      <c r="E612" s="10"/>
      <c r="F612" s="10"/>
      <c r="G612" s="10"/>
      <c r="H612" s="10"/>
      <c r="I612" s="10"/>
      <c r="J612" s="10"/>
      <c r="K612" s="10"/>
      <c r="L612" s="10"/>
      <c r="M612" s="10"/>
      <c r="N612" s="10"/>
      <c r="O612" s="10"/>
      <c r="P612" s="10"/>
      <c r="Q612" s="10"/>
      <c r="R612" s="10"/>
    </row>
    <row r="613" spans="2:18" x14ac:dyDescent="0.25">
      <c r="B613" s="10"/>
      <c r="C613" s="10"/>
      <c r="D613" s="10"/>
      <c r="E613" s="10"/>
      <c r="F613" s="10"/>
      <c r="G613" s="10"/>
      <c r="H613" s="10"/>
      <c r="I613" s="10"/>
      <c r="J613" s="10"/>
      <c r="K613" s="10"/>
      <c r="L613" s="10"/>
      <c r="M613" s="10"/>
      <c r="N613" s="10"/>
      <c r="O613" s="10"/>
      <c r="P613" s="10"/>
      <c r="Q613" s="10"/>
      <c r="R613" s="10"/>
    </row>
    <row r="614" spans="2:18" x14ac:dyDescent="0.25">
      <c r="B614" s="10"/>
      <c r="C614" s="10"/>
      <c r="D614" s="10"/>
      <c r="E614" s="10"/>
      <c r="F614" s="10"/>
      <c r="G614" s="10"/>
      <c r="H614" s="10"/>
      <c r="I614" s="10"/>
      <c r="J614" s="10"/>
      <c r="K614" s="10"/>
      <c r="L614" s="10"/>
      <c r="M614" s="10"/>
      <c r="N614" s="10"/>
      <c r="O614" s="10"/>
      <c r="P614" s="10"/>
      <c r="Q614" s="10"/>
      <c r="R614" s="10"/>
    </row>
    <row r="615" spans="2:18" x14ac:dyDescent="0.25">
      <c r="B615" s="10"/>
      <c r="C615" s="10"/>
      <c r="D615" s="10"/>
      <c r="E615" s="10"/>
      <c r="F615" s="10"/>
      <c r="G615" s="10"/>
      <c r="H615" s="10"/>
      <c r="I615" s="10"/>
      <c r="J615" s="10"/>
      <c r="K615" s="10"/>
      <c r="L615" s="10"/>
      <c r="M615" s="10"/>
      <c r="N615" s="10"/>
      <c r="O615" s="10"/>
      <c r="P615" s="10"/>
      <c r="Q615" s="10"/>
      <c r="R615" s="10"/>
    </row>
    <row r="616" spans="2:18" x14ac:dyDescent="0.25">
      <c r="B616" s="10"/>
      <c r="C616" s="10"/>
      <c r="D616" s="10"/>
      <c r="E616" s="10"/>
      <c r="F616" s="10"/>
      <c r="G616" s="10"/>
      <c r="H616" s="10"/>
      <c r="I616" s="10"/>
      <c r="J616" s="10"/>
      <c r="K616" s="10"/>
      <c r="L616" s="10"/>
      <c r="M616" s="10"/>
      <c r="N616" s="10"/>
      <c r="O616" s="10"/>
      <c r="P616" s="10"/>
      <c r="Q616" s="10"/>
      <c r="R616" s="10"/>
    </row>
    <row r="617" spans="2:18" x14ac:dyDescent="0.25">
      <c r="B617" s="10"/>
      <c r="C617" s="10"/>
      <c r="D617" s="10"/>
      <c r="E617" s="10"/>
      <c r="F617" s="10"/>
      <c r="G617" s="10"/>
      <c r="H617" s="10"/>
      <c r="I617" s="10"/>
      <c r="J617" s="10"/>
      <c r="K617" s="10"/>
      <c r="L617" s="10"/>
      <c r="M617" s="10"/>
      <c r="N617" s="10"/>
      <c r="O617" s="10"/>
      <c r="P617" s="10"/>
      <c r="Q617" s="10"/>
      <c r="R617" s="10"/>
    </row>
    <row r="618" spans="2:18" x14ac:dyDescent="0.25">
      <c r="B618" s="10"/>
      <c r="C618" s="10"/>
      <c r="D618" s="10"/>
      <c r="E618" s="10"/>
      <c r="F618" s="10"/>
      <c r="G618" s="10"/>
      <c r="H618" s="10"/>
      <c r="I618" s="10"/>
      <c r="J618" s="10"/>
      <c r="K618" s="10"/>
      <c r="L618" s="10"/>
      <c r="M618" s="10"/>
      <c r="N618" s="10"/>
      <c r="O618" s="10"/>
      <c r="P618" s="10"/>
      <c r="Q618" s="10"/>
      <c r="R618" s="10"/>
    </row>
    <row r="619" spans="2:18" x14ac:dyDescent="0.25">
      <c r="B619" s="10"/>
      <c r="C619" s="10"/>
      <c r="D619" s="10"/>
      <c r="E619" s="10"/>
      <c r="F619" s="10"/>
      <c r="G619" s="10"/>
      <c r="H619" s="10"/>
      <c r="I619" s="10"/>
      <c r="J619" s="10"/>
      <c r="K619" s="10"/>
      <c r="L619" s="10"/>
      <c r="M619" s="10"/>
      <c r="N619" s="10"/>
      <c r="O619" s="10"/>
      <c r="P619" s="10"/>
      <c r="Q619" s="10"/>
      <c r="R619" s="10"/>
    </row>
    <row r="620" spans="2:18" x14ac:dyDescent="0.25">
      <c r="B620" s="10"/>
      <c r="C620" s="10"/>
      <c r="D620" s="10"/>
      <c r="E620" s="10"/>
      <c r="F620" s="10"/>
      <c r="G620" s="10"/>
      <c r="H620" s="10"/>
      <c r="I620" s="10"/>
      <c r="J620" s="10"/>
      <c r="K620" s="10"/>
      <c r="L620" s="10"/>
      <c r="M620" s="10"/>
      <c r="N620" s="10"/>
      <c r="O620" s="10"/>
      <c r="P620" s="10"/>
      <c r="Q620" s="10"/>
      <c r="R620" s="10"/>
    </row>
    <row r="621" spans="2:18" x14ac:dyDescent="0.25">
      <c r="B621" s="10"/>
      <c r="C621" s="10"/>
      <c r="D621" s="10"/>
      <c r="E621" s="10"/>
      <c r="F621" s="10"/>
      <c r="G621" s="10"/>
      <c r="H621" s="10"/>
      <c r="I621" s="10"/>
      <c r="J621" s="10"/>
      <c r="K621" s="10"/>
      <c r="L621" s="10"/>
      <c r="M621" s="10"/>
      <c r="N621" s="10"/>
      <c r="O621" s="10"/>
      <c r="P621" s="10"/>
      <c r="Q621" s="10"/>
      <c r="R621" s="10"/>
    </row>
    <row r="622" spans="2:18" x14ac:dyDescent="0.25">
      <c r="B622" s="10"/>
      <c r="C622" s="10"/>
      <c r="D622" s="10"/>
      <c r="E622" s="10"/>
      <c r="F622" s="10"/>
      <c r="G622" s="10"/>
      <c r="H622" s="10"/>
      <c r="I622" s="10"/>
      <c r="J622" s="10"/>
      <c r="K622" s="10"/>
      <c r="L622" s="10"/>
      <c r="M622" s="10"/>
      <c r="N622" s="10"/>
      <c r="O622" s="10"/>
      <c r="P622" s="10"/>
      <c r="Q622" s="10"/>
      <c r="R622" s="10"/>
    </row>
    <row r="623" spans="2:18" x14ac:dyDescent="0.25">
      <c r="B623" s="10"/>
      <c r="C623" s="10"/>
      <c r="D623" s="10"/>
      <c r="E623" s="10"/>
      <c r="F623" s="10"/>
      <c r="G623" s="10"/>
      <c r="H623" s="10"/>
      <c r="I623" s="10"/>
      <c r="J623" s="10"/>
      <c r="K623" s="10"/>
      <c r="L623" s="10"/>
      <c r="M623" s="10"/>
      <c r="N623" s="10"/>
      <c r="O623" s="10"/>
      <c r="P623" s="10"/>
      <c r="Q623" s="10"/>
      <c r="R623" s="10"/>
    </row>
    <row r="624" spans="2:18" x14ac:dyDescent="0.25">
      <c r="B624" s="10"/>
      <c r="C624" s="10"/>
      <c r="D624" s="10"/>
      <c r="E624" s="10"/>
      <c r="F624" s="10"/>
      <c r="G624" s="10"/>
      <c r="H624" s="10"/>
      <c r="I624" s="10"/>
      <c r="J624" s="10"/>
      <c r="K624" s="10"/>
      <c r="L624" s="10"/>
      <c r="M624" s="10"/>
      <c r="N624" s="10"/>
      <c r="O624" s="10"/>
      <c r="P624" s="10"/>
      <c r="Q624" s="10"/>
      <c r="R624" s="10"/>
    </row>
    <row r="625" spans="2:18" x14ac:dyDescent="0.25">
      <c r="B625" s="10"/>
      <c r="C625" s="10"/>
      <c r="D625" s="10"/>
      <c r="E625" s="10"/>
      <c r="F625" s="10"/>
      <c r="G625" s="10"/>
      <c r="H625" s="10"/>
      <c r="I625" s="10"/>
      <c r="J625" s="10"/>
      <c r="K625" s="10"/>
      <c r="L625" s="10"/>
      <c r="M625" s="10"/>
      <c r="N625" s="10"/>
      <c r="O625" s="10"/>
      <c r="P625" s="10"/>
      <c r="Q625" s="10"/>
      <c r="R625" s="10"/>
    </row>
    <row r="626" spans="2:18" x14ac:dyDescent="0.25">
      <c r="B626" s="10"/>
      <c r="C626" s="10"/>
      <c r="D626" s="10"/>
      <c r="E626" s="10"/>
      <c r="F626" s="10"/>
      <c r="G626" s="10"/>
      <c r="H626" s="10"/>
      <c r="I626" s="10"/>
      <c r="J626" s="10"/>
      <c r="K626" s="10"/>
      <c r="L626" s="10"/>
      <c r="M626" s="10"/>
      <c r="N626" s="10"/>
      <c r="O626" s="10"/>
      <c r="P626" s="10"/>
      <c r="Q626" s="10"/>
      <c r="R626" s="10"/>
    </row>
    <row r="627" spans="2:18" x14ac:dyDescent="0.25">
      <c r="B627" s="10"/>
      <c r="C627" s="10"/>
      <c r="D627" s="10"/>
      <c r="E627" s="10"/>
      <c r="F627" s="10"/>
      <c r="G627" s="10"/>
      <c r="H627" s="10"/>
      <c r="I627" s="10"/>
      <c r="J627" s="10"/>
      <c r="K627" s="10"/>
      <c r="L627" s="10"/>
      <c r="M627" s="10"/>
      <c r="N627" s="10"/>
      <c r="O627" s="10"/>
      <c r="P627" s="10"/>
      <c r="Q627" s="10"/>
      <c r="R627" s="10"/>
    </row>
    <row r="628" spans="2:18" x14ac:dyDescent="0.25">
      <c r="B628" s="10"/>
      <c r="C628" s="10"/>
      <c r="D628" s="10"/>
      <c r="E628" s="10"/>
      <c r="F628" s="10"/>
      <c r="G628" s="10"/>
      <c r="H628" s="10"/>
      <c r="I628" s="10"/>
      <c r="J628" s="10"/>
      <c r="K628" s="10"/>
      <c r="L628" s="10"/>
      <c r="M628" s="10"/>
      <c r="N628" s="10"/>
      <c r="O628" s="10"/>
      <c r="P628" s="10"/>
      <c r="Q628" s="10"/>
      <c r="R628" s="10"/>
    </row>
    <row r="629" spans="2:18" x14ac:dyDescent="0.25">
      <c r="B629" s="10"/>
      <c r="C629" s="10"/>
      <c r="D629" s="10"/>
      <c r="E629" s="10"/>
      <c r="F629" s="10"/>
      <c r="G629" s="10"/>
      <c r="H629" s="10"/>
      <c r="I629" s="10"/>
      <c r="J629" s="10"/>
      <c r="K629" s="10"/>
      <c r="L629" s="10"/>
      <c r="M629" s="10"/>
      <c r="N629" s="10"/>
      <c r="O629" s="10"/>
      <c r="P629" s="10"/>
      <c r="Q629" s="10"/>
      <c r="R629" s="10"/>
    </row>
    <row r="630" spans="2:18" x14ac:dyDescent="0.25">
      <c r="B630" s="10"/>
      <c r="C630" s="10"/>
      <c r="D630" s="10"/>
      <c r="E630" s="10"/>
      <c r="F630" s="10"/>
      <c r="G630" s="10"/>
      <c r="H630" s="10"/>
      <c r="I630" s="10"/>
      <c r="J630" s="10"/>
      <c r="K630" s="10"/>
      <c r="L630" s="10"/>
      <c r="M630" s="10"/>
      <c r="N630" s="10"/>
      <c r="O630" s="10"/>
      <c r="P630" s="10"/>
      <c r="Q630" s="10"/>
      <c r="R630" s="10"/>
    </row>
    <row r="631" spans="2:18" x14ac:dyDescent="0.25">
      <c r="B631" s="10"/>
      <c r="C631" s="10"/>
      <c r="D631" s="10"/>
      <c r="E631" s="10"/>
      <c r="F631" s="10"/>
      <c r="G631" s="10"/>
      <c r="H631" s="10"/>
      <c r="I631" s="10"/>
      <c r="J631" s="10"/>
      <c r="K631" s="10"/>
      <c r="L631" s="10"/>
      <c r="M631" s="10"/>
      <c r="N631" s="10"/>
      <c r="O631" s="10"/>
      <c r="P631" s="10"/>
      <c r="Q631" s="10"/>
      <c r="R631" s="10"/>
    </row>
    <row r="632" spans="2:18" x14ac:dyDescent="0.25">
      <c r="B632" s="10"/>
      <c r="C632" s="10"/>
      <c r="D632" s="10"/>
      <c r="E632" s="10"/>
      <c r="F632" s="10"/>
      <c r="G632" s="10"/>
      <c r="H632" s="10"/>
      <c r="I632" s="10"/>
      <c r="J632" s="10"/>
      <c r="K632" s="10"/>
      <c r="L632" s="10"/>
      <c r="M632" s="10"/>
      <c r="N632" s="10"/>
      <c r="O632" s="10"/>
      <c r="P632" s="10"/>
      <c r="Q632" s="10"/>
      <c r="R632" s="10"/>
    </row>
    <row r="633" spans="2:18" x14ac:dyDescent="0.25">
      <c r="B633" s="10"/>
      <c r="C633" s="10"/>
      <c r="D633" s="10"/>
      <c r="E633" s="10"/>
      <c r="F633" s="10"/>
      <c r="G633" s="10"/>
      <c r="H633" s="10"/>
      <c r="I633" s="10"/>
      <c r="J633" s="10"/>
      <c r="K633" s="10"/>
      <c r="L633" s="10"/>
      <c r="M633" s="10"/>
      <c r="N633" s="10"/>
      <c r="O633" s="10"/>
      <c r="P633" s="10"/>
      <c r="Q633" s="10"/>
      <c r="R633" s="10"/>
    </row>
    <row r="634" spans="2:18" x14ac:dyDescent="0.25">
      <c r="B634" s="10"/>
      <c r="C634" s="10"/>
      <c r="D634" s="10"/>
      <c r="E634" s="10"/>
      <c r="F634" s="10"/>
      <c r="G634" s="10"/>
      <c r="H634" s="10"/>
      <c r="I634" s="10"/>
      <c r="J634" s="10"/>
      <c r="K634" s="10"/>
      <c r="L634" s="10"/>
      <c r="M634" s="10"/>
      <c r="N634" s="10"/>
      <c r="O634" s="10"/>
      <c r="P634" s="10"/>
      <c r="Q634" s="10"/>
      <c r="R634" s="10"/>
    </row>
    <row r="635" spans="2:18" x14ac:dyDescent="0.25">
      <c r="B635" s="10"/>
      <c r="C635" s="10"/>
      <c r="D635" s="10"/>
      <c r="E635" s="10"/>
      <c r="F635" s="10"/>
      <c r="G635" s="10"/>
      <c r="H635" s="10"/>
      <c r="I635" s="10"/>
      <c r="J635" s="10"/>
      <c r="K635" s="10"/>
      <c r="L635" s="10"/>
      <c r="M635" s="10"/>
      <c r="N635" s="10"/>
      <c r="O635" s="10"/>
      <c r="P635" s="10"/>
      <c r="Q635" s="10"/>
      <c r="R635" s="10"/>
    </row>
    <row r="636" spans="2:18" x14ac:dyDescent="0.25">
      <c r="B636" s="10"/>
      <c r="C636" s="10"/>
      <c r="D636" s="10"/>
      <c r="E636" s="10"/>
      <c r="F636" s="10"/>
      <c r="G636" s="10"/>
      <c r="H636" s="10"/>
      <c r="I636" s="10"/>
      <c r="J636" s="10"/>
      <c r="K636" s="10"/>
      <c r="L636" s="10"/>
      <c r="M636" s="10"/>
      <c r="N636" s="10"/>
      <c r="O636" s="10"/>
      <c r="P636" s="10"/>
      <c r="Q636" s="10"/>
      <c r="R636" s="10"/>
    </row>
    <row r="637" spans="2:18" x14ac:dyDescent="0.25">
      <c r="B637" s="10"/>
      <c r="C637" s="10"/>
      <c r="D637" s="10"/>
      <c r="E637" s="10"/>
      <c r="F637" s="10"/>
      <c r="G637" s="10"/>
      <c r="H637" s="10"/>
      <c r="I637" s="10"/>
      <c r="J637" s="10"/>
      <c r="K637" s="10"/>
      <c r="L637" s="10"/>
      <c r="M637" s="10"/>
      <c r="N637" s="10"/>
      <c r="O637" s="10"/>
      <c r="P637" s="10"/>
      <c r="Q637" s="10"/>
      <c r="R637" s="10"/>
    </row>
    <row r="638" spans="2:18" x14ac:dyDescent="0.25">
      <c r="B638" s="10"/>
      <c r="C638" s="10"/>
      <c r="D638" s="10"/>
      <c r="E638" s="10"/>
      <c r="F638" s="10"/>
      <c r="G638" s="10"/>
      <c r="H638" s="10"/>
      <c r="I638" s="10"/>
      <c r="J638" s="10"/>
      <c r="K638" s="10"/>
      <c r="L638" s="10"/>
      <c r="M638" s="10"/>
      <c r="N638" s="10"/>
      <c r="O638" s="10"/>
      <c r="P638" s="10"/>
      <c r="Q638" s="10"/>
      <c r="R638" s="10"/>
    </row>
    <row r="639" spans="2:18" x14ac:dyDescent="0.25">
      <c r="B639" s="10"/>
      <c r="C639" s="10"/>
      <c r="D639" s="10"/>
      <c r="E639" s="10"/>
      <c r="F639" s="10"/>
      <c r="G639" s="10"/>
      <c r="H639" s="10"/>
      <c r="I639" s="10"/>
      <c r="J639" s="10"/>
      <c r="K639" s="10"/>
      <c r="L639" s="10"/>
      <c r="M639" s="10"/>
      <c r="N639" s="10"/>
      <c r="O639" s="10"/>
      <c r="P639" s="10"/>
      <c r="Q639" s="10"/>
      <c r="R639" s="10"/>
    </row>
    <row r="640" spans="2:18" x14ac:dyDescent="0.25">
      <c r="B640" s="10"/>
      <c r="C640" s="10"/>
      <c r="D640" s="10"/>
      <c r="E640" s="10"/>
      <c r="F640" s="10"/>
      <c r="G640" s="10"/>
      <c r="H640" s="10"/>
      <c r="I640" s="10"/>
      <c r="J640" s="10"/>
      <c r="K640" s="10"/>
      <c r="L640" s="10"/>
      <c r="M640" s="10"/>
      <c r="N640" s="10"/>
      <c r="O640" s="10"/>
      <c r="P640" s="10"/>
      <c r="Q640" s="10"/>
      <c r="R640" s="10"/>
    </row>
    <row r="641" spans="2:18" x14ac:dyDescent="0.25">
      <c r="B641" s="10"/>
      <c r="C641" s="10"/>
      <c r="D641" s="10"/>
      <c r="E641" s="10"/>
      <c r="F641" s="10"/>
      <c r="G641" s="10"/>
      <c r="H641" s="10"/>
      <c r="I641" s="10"/>
      <c r="J641" s="10"/>
      <c r="K641" s="10"/>
      <c r="L641" s="10"/>
      <c r="M641" s="10"/>
      <c r="N641" s="10"/>
      <c r="O641" s="10"/>
      <c r="P641" s="10"/>
      <c r="Q641" s="10"/>
      <c r="R641" s="10"/>
    </row>
    <row r="642" spans="2:18" x14ac:dyDescent="0.25">
      <c r="B642" s="10"/>
      <c r="C642" s="10"/>
      <c r="D642" s="10"/>
      <c r="E642" s="10"/>
      <c r="F642" s="10"/>
      <c r="G642" s="10"/>
      <c r="H642" s="10"/>
      <c r="I642" s="10"/>
      <c r="J642" s="10"/>
      <c r="K642" s="10"/>
      <c r="L642" s="10"/>
      <c r="M642" s="10"/>
      <c r="N642" s="10"/>
      <c r="O642" s="10"/>
      <c r="P642" s="10"/>
      <c r="Q642" s="10"/>
      <c r="R642" s="10"/>
    </row>
    <row r="643" spans="2:18" x14ac:dyDescent="0.25">
      <c r="B643" s="10"/>
      <c r="C643" s="10"/>
      <c r="D643" s="10"/>
      <c r="E643" s="10"/>
      <c r="F643" s="10"/>
      <c r="G643" s="10"/>
      <c r="H643" s="10"/>
      <c r="I643" s="10"/>
      <c r="J643" s="10"/>
      <c r="K643" s="10"/>
      <c r="L643" s="10"/>
      <c r="M643" s="10"/>
      <c r="N643" s="10"/>
      <c r="O643" s="10"/>
      <c r="P643" s="10"/>
      <c r="Q643" s="10"/>
      <c r="R643" s="10"/>
    </row>
    <row r="644" spans="2:18" x14ac:dyDescent="0.25">
      <c r="B644" s="10"/>
      <c r="C644" s="10"/>
      <c r="D644" s="10"/>
      <c r="E644" s="10"/>
      <c r="F644" s="10"/>
      <c r="G644" s="10"/>
      <c r="H644" s="10"/>
      <c r="I644" s="10"/>
      <c r="J644" s="10"/>
      <c r="K644" s="10"/>
      <c r="L644" s="10"/>
      <c r="M644" s="10"/>
      <c r="N644" s="10"/>
      <c r="O644" s="10"/>
      <c r="P644" s="10"/>
      <c r="Q644" s="10"/>
      <c r="R644" s="10"/>
    </row>
    <row r="645" spans="2:18" x14ac:dyDescent="0.25">
      <c r="B645" s="10"/>
      <c r="C645" s="10"/>
      <c r="D645" s="10"/>
      <c r="E645" s="10"/>
      <c r="F645" s="10"/>
      <c r="G645" s="10"/>
      <c r="H645" s="10"/>
      <c r="I645" s="10"/>
      <c r="J645" s="10"/>
      <c r="K645" s="10"/>
      <c r="L645" s="10"/>
      <c r="M645" s="10"/>
      <c r="N645" s="10"/>
      <c r="O645" s="10"/>
      <c r="P645" s="10"/>
      <c r="Q645" s="10"/>
      <c r="R645" s="10"/>
    </row>
    <row r="646" spans="2:18" x14ac:dyDescent="0.25">
      <c r="B646" s="10"/>
      <c r="C646" s="10"/>
      <c r="D646" s="10"/>
      <c r="E646" s="10"/>
      <c r="F646" s="10"/>
      <c r="G646" s="10"/>
      <c r="H646" s="10"/>
      <c r="I646" s="10"/>
      <c r="J646" s="10"/>
      <c r="K646" s="10"/>
      <c r="L646" s="10"/>
      <c r="M646" s="10"/>
      <c r="N646" s="10"/>
      <c r="O646" s="10"/>
      <c r="P646" s="10"/>
      <c r="Q646" s="10"/>
      <c r="R646" s="10"/>
    </row>
    <row r="647" spans="2:18" x14ac:dyDescent="0.25">
      <c r="B647" s="10"/>
      <c r="C647" s="10"/>
      <c r="D647" s="10"/>
      <c r="E647" s="10"/>
      <c r="F647" s="10"/>
      <c r="G647" s="10"/>
      <c r="H647" s="10"/>
      <c r="I647" s="10"/>
      <c r="J647" s="10"/>
      <c r="K647" s="10"/>
      <c r="L647" s="10"/>
      <c r="M647" s="10"/>
      <c r="N647" s="10"/>
      <c r="O647" s="10"/>
      <c r="P647" s="10"/>
      <c r="Q647" s="10"/>
      <c r="R647" s="10"/>
    </row>
    <row r="648" spans="2:18" x14ac:dyDescent="0.25">
      <c r="B648" s="10"/>
      <c r="C648" s="10"/>
      <c r="D648" s="10"/>
      <c r="E648" s="10"/>
      <c r="F648" s="10"/>
      <c r="G648" s="10"/>
      <c r="H648" s="10"/>
      <c r="I648" s="10"/>
      <c r="J648" s="10"/>
      <c r="K648" s="10"/>
      <c r="L648" s="10"/>
      <c r="M648" s="10"/>
      <c r="N648" s="10"/>
      <c r="O648" s="10"/>
      <c r="P648" s="10"/>
      <c r="Q648" s="10"/>
      <c r="R648" s="10"/>
    </row>
    <row r="649" spans="2:18" x14ac:dyDescent="0.25">
      <c r="B649" s="10"/>
      <c r="C649" s="10"/>
      <c r="D649" s="10"/>
      <c r="E649" s="10"/>
      <c r="F649" s="10"/>
      <c r="G649" s="10"/>
      <c r="H649" s="10"/>
      <c r="I649" s="10"/>
      <c r="J649" s="10"/>
      <c r="K649" s="10"/>
      <c r="L649" s="10"/>
      <c r="M649" s="10"/>
      <c r="N649" s="10"/>
      <c r="O649" s="10"/>
      <c r="P649" s="10"/>
      <c r="Q649" s="10"/>
      <c r="R649" s="10"/>
    </row>
    <row r="650" spans="2:18" x14ac:dyDescent="0.25">
      <c r="B650" s="10"/>
      <c r="C650" s="10"/>
      <c r="D650" s="10"/>
      <c r="E650" s="10"/>
      <c r="F650" s="10"/>
      <c r="G650" s="10"/>
      <c r="H650" s="10"/>
      <c r="I650" s="10"/>
      <c r="J650" s="10"/>
      <c r="K650" s="10"/>
      <c r="L650" s="10"/>
      <c r="M650" s="10"/>
      <c r="N650" s="10"/>
      <c r="O650" s="10"/>
      <c r="P650" s="10"/>
      <c r="Q650" s="10"/>
      <c r="R650" s="10"/>
    </row>
    <row r="651" spans="2:18" x14ac:dyDescent="0.25">
      <c r="B651" s="10"/>
      <c r="C651" s="10"/>
      <c r="D651" s="10"/>
      <c r="E651" s="10"/>
      <c r="F651" s="10"/>
      <c r="G651" s="10"/>
      <c r="H651" s="10"/>
      <c r="I651" s="10"/>
      <c r="J651" s="10"/>
      <c r="K651" s="10"/>
      <c r="L651" s="10"/>
      <c r="M651" s="10"/>
      <c r="N651" s="10"/>
      <c r="O651" s="10"/>
      <c r="P651" s="10"/>
      <c r="Q651" s="10"/>
      <c r="R651" s="10"/>
    </row>
    <row r="652" spans="2:18" x14ac:dyDescent="0.25">
      <c r="B652" s="10"/>
      <c r="C652" s="10"/>
      <c r="D652" s="10"/>
      <c r="E652" s="10"/>
      <c r="F652" s="10"/>
      <c r="G652" s="10"/>
      <c r="H652" s="10"/>
      <c r="I652" s="10"/>
      <c r="J652" s="10"/>
      <c r="K652" s="10"/>
      <c r="L652" s="10"/>
      <c r="M652" s="10"/>
      <c r="N652" s="10"/>
      <c r="O652" s="10"/>
      <c r="P652" s="10"/>
      <c r="Q652" s="10"/>
      <c r="R652" s="10"/>
    </row>
    <row r="653" spans="2:18" x14ac:dyDescent="0.25">
      <c r="B653" s="10"/>
      <c r="C653" s="10"/>
      <c r="D653" s="10"/>
      <c r="E653" s="10"/>
      <c r="F653" s="10"/>
      <c r="G653" s="10"/>
      <c r="H653" s="10"/>
      <c r="I653" s="10"/>
      <c r="J653" s="10"/>
      <c r="K653" s="10"/>
      <c r="L653" s="10"/>
      <c r="M653" s="10"/>
      <c r="N653" s="10"/>
      <c r="O653" s="10"/>
      <c r="P653" s="10"/>
      <c r="Q653" s="10"/>
      <c r="R653" s="10"/>
    </row>
    <row r="654" spans="2:18" x14ac:dyDescent="0.25">
      <c r="B654" s="10"/>
      <c r="C654" s="10"/>
      <c r="D654" s="10"/>
      <c r="E654" s="10"/>
      <c r="F654" s="10"/>
      <c r="G654" s="10"/>
      <c r="H654" s="10"/>
      <c r="I654" s="10"/>
      <c r="J654" s="10"/>
      <c r="K654" s="10"/>
      <c r="L654" s="10"/>
      <c r="M654" s="10"/>
      <c r="N654" s="10"/>
      <c r="O654" s="10"/>
      <c r="P654" s="10"/>
      <c r="Q654" s="10"/>
      <c r="R654" s="10"/>
    </row>
    <row r="655" spans="2:18" x14ac:dyDescent="0.25">
      <c r="B655" s="10"/>
      <c r="C655" s="10"/>
      <c r="D655" s="10"/>
      <c r="E655" s="10"/>
      <c r="F655" s="10"/>
      <c r="G655" s="10"/>
      <c r="H655" s="10"/>
      <c r="I655" s="10"/>
      <c r="J655" s="10"/>
      <c r="K655" s="10"/>
      <c r="L655" s="10"/>
      <c r="M655" s="10"/>
      <c r="N655" s="10"/>
      <c r="O655" s="10"/>
      <c r="P655" s="10"/>
      <c r="Q655" s="10"/>
      <c r="R655" s="10"/>
    </row>
    <row r="656" spans="2:18" x14ac:dyDescent="0.25">
      <c r="B656" s="10"/>
      <c r="C656" s="10"/>
      <c r="D656" s="10"/>
      <c r="E656" s="10"/>
      <c r="F656" s="10"/>
      <c r="G656" s="10"/>
      <c r="H656" s="10"/>
      <c r="I656" s="10"/>
      <c r="J656" s="10"/>
      <c r="K656" s="10"/>
      <c r="L656" s="10"/>
      <c r="M656" s="10"/>
      <c r="N656" s="10"/>
      <c r="O656" s="10"/>
      <c r="P656" s="10"/>
      <c r="Q656" s="10"/>
      <c r="R656" s="10"/>
    </row>
    <row r="657" spans="2:18" x14ac:dyDescent="0.25">
      <c r="B657" s="10"/>
      <c r="C657" s="10"/>
      <c r="D657" s="10"/>
      <c r="E657" s="10"/>
      <c r="F657" s="10"/>
      <c r="G657" s="10"/>
      <c r="H657" s="10"/>
      <c r="I657" s="10"/>
      <c r="J657" s="10"/>
      <c r="K657" s="10"/>
      <c r="L657" s="10"/>
      <c r="M657" s="10"/>
      <c r="N657" s="10"/>
      <c r="O657" s="10"/>
      <c r="P657" s="10"/>
      <c r="Q657" s="10"/>
      <c r="R657" s="10"/>
    </row>
    <row r="658" spans="2:18" x14ac:dyDescent="0.25">
      <c r="B658" s="10"/>
      <c r="C658" s="10"/>
      <c r="D658" s="10"/>
      <c r="E658" s="10"/>
      <c r="F658" s="10"/>
      <c r="G658" s="10"/>
      <c r="H658" s="10"/>
      <c r="I658" s="10"/>
      <c r="J658" s="10"/>
      <c r="K658" s="10"/>
      <c r="L658" s="10"/>
      <c r="M658" s="10"/>
      <c r="N658" s="10"/>
      <c r="O658" s="10"/>
      <c r="P658" s="10"/>
      <c r="Q658" s="10"/>
      <c r="R658" s="10"/>
    </row>
    <row r="659" spans="2:18" x14ac:dyDescent="0.25">
      <c r="B659" s="10"/>
      <c r="C659" s="10"/>
      <c r="D659" s="10"/>
      <c r="E659" s="10"/>
      <c r="F659" s="10"/>
      <c r="G659" s="10"/>
      <c r="H659" s="10"/>
      <c r="I659" s="10"/>
      <c r="J659" s="10"/>
      <c r="K659" s="10"/>
      <c r="L659" s="10"/>
      <c r="M659" s="10"/>
      <c r="N659" s="10"/>
      <c r="O659" s="10"/>
      <c r="P659" s="10"/>
      <c r="Q659" s="10"/>
      <c r="R659" s="10"/>
    </row>
    <row r="660" spans="2:18" x14ac:dyDescent="0.25">
      <c r="B660" s="10"/>
      <c r="C660" s="10"/>
      <c r="D660" s="10"/>
      <c r="E660" s="10"/>
      <c r="F660" s="10"/>
      <c r="G660" s="10"/>
      <c r="H660" s="10"/>
      <c r="I660" s="10"/>
      <c r="J660" s="10"/>
      <c r="K660" s="10"/>
      <c r="L660" s="10"/>
      <c r="M660" s="10"/>
      <c r="N660" s="10"/>
      <c r="O660" s="10"/>
      <c r="P660" s="10"/>
      <c r="Q660" s="10"/>
      <c r="R660" s="10"/>
    </row>
    <row r="661" spans="2:18" x14ac:dyDescent="0.25">
      <c r="B661" s="10"/>
      <c r="C661" s="10"/>
      <c r="D661" s="10"/>
      <c r="E661" s="10"/>
      <c r="F661" s="10"/>
      <c r="G661" s="10"/>
      <c r="H661" s="10"/>
      <c r="I661" s="10"/>
      <c r="J661" s="10"/>
      <c r="K661" s="10"/>
      <c r="L661" s="10"/>
      <c r="M661" s="10"/>
      <c r="N661" s="10"/>
      <c r="O661" s="10"/>
      <c r="P661" s="10"/>
      <c r="Q661" s="10"/>
      <c r="R661" s="10"/>
    </row>
    <row r="662" spans="2:18" x14ac:dyDescent="0.25">
      <c r="B662" s="10"/>
      <c r="C662" s="10"/>
      <c r="D662" s="10"/>
      <c r="E662" s="10"/>
      <c r="F662" s="10"/>
      <c r="G662" s="10"/>
      <c r="H662" s="10"/>
      <c r="I662" s="10"/>
      <c r="J662" s="10"/>
      <c r="K662" s="10"/>
      <c r="L662" s="10"/>
      <c r="M662" s="10"/>
      <c r="N662" s="10"/>
      <c r="O662" s="10"/>
      <c r="P662" s="10"/>
      <c r="Q662" s="10"/>
      <c r="R662" s="10"/>
    </row>
    <row r="663" spans="2:18" x14ac:dyDescent="0.25">
      <c r="B663" s="10"/>
      <c r="C663" s="10"/>
      <c r="D663" s="10"/>
      <c r="E663" s="10"/>
      <c r="F663" s="10"/>
      <c r="G663" s="10"/>
      <c r="H663" s="10"/>
      <c r="I663" s="10"/>
      <c r="J663" s="10"/>
      <c r="K663" s="10"/>
      <c r="L663" s="10"/>
      <c r="M663" s="10"/>
      <c r="N663" s="10"/>
      <c r="O663" s="10"/>
      <c r="P663" s="10"/>
      <c r="Q663" s="10"/>
      <c r="R663" s="10"/>
    </row>
    <row r="664" spans="2:18" x14ac:dyDescent="0.25">
      <c r="B664" s="10"/>
      <c r="C664" s="10"/>
      <c r="D664" s="10"/>
      <c r="E664" s="10"/>
      <c r="F664" s="10"/>
      <c r="G664" s="10"/>
      <c r="H664" s="10"/>
      <c r="I664" s="10"/>
      <c r="J664" s="10"/>
      <c r="K664" s="10"/>
      <c r="L664" s="10"/>
      <c r="M664" s="10"/>
      <c r="N664" s="10"/>
      <c r="O664" s="10"/>
      <c r="P664" s="10"/>
      <c r="Q664" s="10"/>
      <c r="R664" s="10"/>
    </row>
    <row r="665" spans="2:18" x14ac:dyDescent="0.25">
      <c r="B665" s="10"/>
      <c r="C665" s="10"/>
      <c r="D665" s="10"/>
      <c r="E665" s="10"/>
      <c r="F665" s="10"/>
      <c r="G665" s="10"/>
      <c r="H665" s="10"/>
      <c r="I665" s="10"/>
      <c r="J665" s="10"/>
      <c r="K665" s="10"/>
      <c r="L665" s="10"/>
      <c r="M665" s="10"/>
      <c r="N665" s="10"/>
      <c r="O665" s="10"/>
      <c r="P665" s="10"/>
      <c r="Q665" s="10"/>
      <c r="R665" s="10"/>
    </row>
    <row r="666" spans="2:18" x14ac:dyDescent="0.25">
      <c r="B666" s="10"/>
      <c r="C666" s="10"/>
      <c r="D666" s="10"/>
      <c r="E666" s="10"/>
      <c r="F666" s="10"/>
      <c r="G666" s="10"/>
      <c r="H666" s="10"/>
      <c r="I666" s="10"/>
      <c r="J666" s="10"/>
      <c r="K666" s="10"/>
      <c r="L666" s="10"/>
      <c r="M666" s="10"/>
      <c r="N666" s="10"/>
      <c r="O666" s="10"/>
      <c r="P666" s="10"/>
      <c r="Q666" s="10"/>
      <c r="R666" s="10"/>
    </row>
    <row r="667" spans="2:18" x14ac:dyDescent="0.25">
      <c r="B667" s="10"/>
      <c r="C667" s="10"/>
      <c r="D667" s="10"/>
      <c r="E667" s="10"/>
      <c r="F667" s="10"/>
      <c r="G667" s="10"/>
      <c r="H667" s="10"/>
      <c r="I667" s="10"/>
      <c r="J667" s="10"/>
      <c r="K667" s="10"/>
      <c r="L667" s="10"/>
      <c r="M667" s="10"/>
      <c r="N667" s="10"/>
      <c r="O667" s="10"/>
      <c r="P667" s="10"/>
      <c r="Q667" s="10"/>
      <c r="R667" s="10"/>
    </row>
    <row r="668" spans="2:18" x14ac:dyDescent="0.25">
      <c r="B668" s="10"/>
      <c r="C668" s="10"/>
      <c r="D668" s="10"/>
      <c r="E668" s="10"/>
      <c r="F668" s="10"/>
      <c r="G668" s="10"/>
      <c r="H668" s="10"/>
      <c r="I668" s="10"/>
      <c r="J668" s="10"/>
      <c r="K668" s="10"/>
      <c r="L668" s="10"/>
      <c r="M668" s="10"/>
      <c r="N668" s="10"/>
      <c r="O668" s="10"/>
      <c r="P668" s="10"/>
      <c r="Q668" s="10"/>
      <c r="R668" s="10"/>
    </row>
    <row r="669" spans="2:18" x14ac:dyDescent="0.25">
      <c r="B669" s="10"/>
      <c r="C669" s="10"/>
      <c r="D669" s="10"/>
      <c r="E669" s="10"/>
      <c r="F669" s="10"/>
      <c r="G669" s="10"/>
      <c r="H669" s="10"/>
      <c r="I669" s="10"/>
      <c r="J669" s="10"/>
      <c r="K669" s="10"/>
      <c r="L669" s="10"/>
      <c r="M669" s="10"/>
      <c r="N669" s="10"/>
      <c r="O669" s="10"/>
      <c r="P669" s="10"/>
      <c r="Q669" s="10"/>
      <c r="R669" s="10"/>
    </row>
    <row r="670" spans="2:18" x14ac:dyDescent="0.25">
      <c r="B670" s="10"/>
      <c r="C670" s="10"/>
      <c r="D670" s="10"/>
      <c r="E670" s="10"/>
      <c r="F670" s="10"/>
      <c r="G670" s="10"/>
      <c r="H670" s="10"/>
      <c r="I670" s="10"/>
      <c r="J670" s="10"/>
      <c r="K670" s="10"/>
      <c r="L670" s="10"/>
      <c r="M670" s="10"/>
      <c r="N670" s="10"/>
      <c r="O670" s="10"/>
      <c r="P670" s="10"/>
      <c r="Q670" s="10"/>
      <c r="R670" s="10"/>
    </row>
    <row r="671" spans="2:18" x14ac:dyDescent="0.25">
      <c r="B671" s="10"/>
      <c r="C671" s="10"/>
      <c r="D671" s="10"/>
      <c r="E671" s="10"/>
      <c r="F671" s="10"/>
      <c r="G671" s="10"/>
      <c r="H671" s="10"/>
      <c r="I671" s="10"/>
      <c r="J671" s="10"/>
      <c r="K671" s="10"/>
      <c r="L671" s="10"/>
      <c r="M671" s="10"/>
      <c r="N671" s="10"/>
      <c r="O671" s="10"/>
      <c r="P671" s="10"/>
      <c r="Q671" s="10"/>
      <c r="R671" s="10"/>
    </row>
    <row r="672" spans="2:18" x14ac:dyDescent="0.25">
      <c r="B672" s="10"/>
      <c r="C672" s="10"/>
      <c r="D672" s="10"/>
      <c r="E672" s="10"/>
      <c r="F672" s="10"/>
      <c r="G672" s="10"/>
      <c r="H672" s="10"/>
      <c r="I672" s="10"/>
      <c r="J672" s="10"/>
      <c r="K672" s="10"/>
      <c r="L672" s="10"/>
      <c r="M672" s="10"/>
      <c r="N672" s="10"/>
      <c r="O672" s="10"/>
      <c r="P672" s="10"/>
      <c r="Q672" s="10"/>
      <c r="R672" s="10"/>
    </row>
    <row r="673" spans="2:18" x14ac:dyDescent="0.25">
      <c r="B673" s="10"/>
      <c r="C673" s="10"/>
      <c r="D673" s="10"/>
      <c r="E673" s="10"/>
      <c r="F673" s="10"/>
      <c r="G673" s="10"/>
      <c r="H673" s="10"/>
      <c r="I673" s="10"/>
      <c r="J673" s="10"/>
      <c r="K673" s="10"/>
      <c r="L673" s="10"/>
      <c r="M673" s="10"/>
      <c r="N673" s="10"/>
      <c r="O673" s="10"/>
      <c r="P673" s="10"/>
      <c r="Q673" s="10"/>
      <c r="R673" s="10"/>
    </row>
    <row r="674" spans="2:18" x14ac:dyDescent="0.25">
      <c r="B674" s="10"/>
      <c r="C674" s="10"/>
      <c r="D674" s="10"/>
      <c r="E674" s="10"/>
      <c r="F674" s="10"/>
      <c r="G674" s="10"/>
      <c r="H674" s="10"/>
      <c r="I674" s="10"/>
      <c r="J674" s="10"/>
      <c r="K674" s="10"/>
      <c r="L674" s="10"/>
      <c r="M674" s="10"/>
      <c r="N674" s="10"/>
      <c r="O674" s="10"/>
      <c r="P674" s="10"/>
      <c r="Q674" s="10"/>
      <c r="R674" s="10"/>
    </row>
    <row r="675" spans="2:18" x14ac:dyDescent="0.25">
      <c r="B675" s="10"/>
      <c r="C675" s="10"/>
      <c r="D675" s="10"/>
      <c r="E675" s="10"/>
      <c r="F675" s="10"/>
      <c r="G675" s="10"/>
      <c r="H675" s="10"/>
      <c r="I675" s="10"/>
      <c r="J675" s="10"/>
      <c r="K675" s="10"/>
      <c r="L675" s="10"/>
      <c r="M675" s="10"/>
      <c r="N675" s="10"/>
      <c r="O675" s="10"/>
      <c r="P675" s="10"/>
      <c r="Q675" s="10"/>
      <c r="R675" s="10"/>
    </row>
    <row r="676" spans="2:18" x14ac:dyDescent="0.25">
      <c r="B676" s="10"/>
      <c r="C676" s="10"/>
      <c r="D676" s="10"/>
      <c r="E676" s="10"/>
      <c r="F676" s="10"/>
      <c r="G676" s="10"/>
      <c r="H676" s="10"/>
      <c r="I676" s="10"/>
      <c r="J676" s="10"/>
      <c r="K676" s="10"/>
      <c r="L676" s="10"/>
      <c r="M676" s="10"/>
      <c r="N676" s="10"/>
      <c r="O676" s="10"/>
      <c r="P676" s="10"/>
      <c r="Q676" s="10"/>
      <c r="R676" s="10"/>
    </row>
    <row r="677" spans="2:18" x14ac:dyDescent="0.25">
      <c r="B677" s="10"/>
      <c r="C677" s="10"/>
      <c r="D677" s="10"/>
      <c r="E677" s="10"/>
      <c r="F677" s="10"/>
      <c r="G677" s="10"/>
      <c r="H677" s="10"/>
      <c r="I677" s="10"/>
      <c r="J677" s="10"/>
      <c r="K677" s="10"/>
      <c r="L677" s="10"/>
      <c r="M677" s="10"/>
      <c r="N677" s="10"/>
      <c r="O677" s="10"/>
      <c r="P677" s="10"/>
      <c r="Q677" s="10"/>
      <c r="R677" s="10"/>
    </row>
    <row r="678" spans="2:18" x14ac:dyDescent="0.25">
      <c r="B678" s="10"/>
      <c r="C678" s="10"/>
      <c r="D678" s="10"/>
      <c r="E678" s="10"/>
      <c r="F678" s="10"/>
      <c r="G678" s="10"/>
      <c r="H678" s="10"/>
      <c r="I678" s="10"/>
      <c r="J678" s="10"/>
      <c r="K678" s="10"/>
      <c r="L678" s="10"/>
      <c r="M678" s="10"/>
      <c r="N678" s="10"/>
      <c r="O678" s="10"/>
      <c r="P678" s="10"/>
      <c r="Q678" s="10"/>
      <c r="R678" s="10"/>
    </row>
    <row r="679" spans="2:18" x14ac:dyDescent="0.25">
      <c r="B679" s="10"/>
      <c r="C679" s="10"/>
      <c r="D679" s="10"/>
      <c r="E679" s="10"/>
      <c r="F679" s="10"/>
      <c r="G679" s="10"/>
      <c r="H679" s="10"/>
      <c r="I679" s="10"/>
      <c r="J679" s="10"/>
      <c r="K679" s="10"/>
      <c r="L679" s="10"/>
      <c r="M679" s="10"/>
      <c r="N679" s="10"/>
      <c r="O679" s="10"/>
      <c r="P679" s="10"/>
      <c r="Q679" s="10"/>
      <c r="R679" s="10"/>
    </row>
    <row r="680" spans="2:18" x14ac:dyDescent="0.25">
      <c r="B680" s="10"/>
      <c r="C680" s="10"/>
      <c r="D680" s="10"/>
      <c r="E680" s="10"/>
      <c r="F680" s="10"/>
      <c r="G680" s="10"/>
      <c r="H680" s="10"/>
      <c r="I680" s="10"/>
      <c r="J680" s="10"/>
      <c r="K680" s="10"/>
      <c r="L680" s="10"/>
      <c r="M680" s="10"/>
      <c r="N680" s="10"/>
      <c r="O680" s="10"/>
      <c r="P680" s="10"/>
      <c r="Q680" s="10"/>
      <c r="R680" s="10"/>
    </row>
    <row r="681" spans="2:18" x14ac:dyDescent="0.25">
      <c r="B681" s="10"/>
      <c r="C681" s="10"/>
      <c r="D681" s="10"/>
      <c r="E681" s="10"/>
      <c r="F681" s="10"/>
      <c r="G681" s="10"/>
      <c r="H681" s="10"/>
      <c r="I681" s="10"/>
      <c r="J681" s="10"/>
      <c r="K681" s="10"/>
      <c r="L681" s="10"/>
      <c r="M681" s="10"/>
      <c r="N681" s="10"/>
      <c r="O681" s="10"/>
      <c r="P681" s="10"/>
      <c r="Q681" s="10"/>
      <c r="R681" s="10"/>
    </row>
    <row r="682" spans="2:18" x14ac:dyDescent="0.25">
      <c r="B682" s="10"/>
      <c r="C682" s="10"/>
      <c r="D682" s="10"/>
      <c r="E682" s="10"/>
      <c r="F682" s="10"/>
      <c r="G682" s="10"/>
      <c r="H682" s="10"/>
      <c r="I682" s="10"/>
      <c r="J682" s="10"/>
      <c r="K682" s="10"/>
      <c r="L682" s="10"/>
      <c r="M682" s="10"/>
      <c r="N682" s="10"/>
      <c r="O682" s="10"/>
      <c r="P682" s="10"/>
      <c r="Q682" s="10"/>
      <c r="R682" s="10"/>
    </row>
    <row r="683" spans="2:18" x14ac:dyDescent="0.25">
      <c r="B683" s="10"/>
      <c r="C683" s="10"/>
      <c r="D683" s="10"/>
      <c r="E683" s="10"/>
      <c r="F683" s="10"/>
      <c r="G683" s="10"/>
      <c r="H683" s="10"/>
      <c r="I683" s="10"/>
      <c r="J683" s="10"/>
      <c r="K683" s="10"/>
      <c r="L683" s="10"/>
      <c r="M683" s="10"/>
      <c r="N683" s="10"/>
      <c r="O683" s="10"/>
      <c r="P683" s="10"/>
      <c r="Q683" s="10"/>
      <c r="R683" s="10"/>
    </row>
    <row r="684" spans="2:18" x14ac:dyDescent="0.25">
      <c r="B684" s="10"/>
      <c r="C684" s="10"/>
      <c r="D684" s="10"/>
      <c r="E684" s="10"/>
      <c r="F684" s="10"/>
      <c r="G684" s="10"/>
      <c r="H684" s="10"/>
      <c r="I684" s="10"/>
      <c r="J684" s="10"/>
      <c r="K684" s="10"/>
      <c r="L684" s="10"/>
      <c r="M684" s="10"/>
      <c r="N684" s="10"/>
      <c r="O684" s="10"/>
      <c r="P684" s="10"/>
      <c r="Q684" s="10"/>
      <c r="R684" s="10"/>
    </row>
    <row r="685" spans="2:18" x14ac:dyDescent="0.25">
      <c r="B685" s="10"/>
      <c r="C685" s="10"/>
      <c r="D685" s="10"/>
      <c r="E685" s="10"/>
      <c r="F685" s="10"/>
      <c r="G685" s="10"/>
      <c r="H685" s="10"/>
      <c r="I685" s="10"/>
      <c r="J685" s="10"/>
      <c r="K685" s="10"/>
      <c r="L685" s="10"/>
      <c r="M685" s="10"/>
      <c r="N685" s="10"/>
      <c r="O685" s="10"/>
      <c r="P685" s="10"/>
      <c r="Q685" s="10"/>
      <c r="R685" s="10"/>
    </row>
    <row r="686" spans="2:18" x14ac:dyDescent="0.25">
      <c r="B686" s="10"/>
      <c r="C686" s="10"/>
      <c r="D686" s="10"/>
      <c r="E686" s="10"/>
      <c r="F686" s="10"/>
      <c r="G686" s="10"/>
      <c r="H686" s="10"/>
      <c r="I686" s="10"/>
      <c r="J686" s="10"/>
      <c r="K686" s="10"/>
      <c r="L686" s="10"/>
      <c r="M686" s="10"/>
      <c r="N686" s="10"/>
      <c r="O686" s="10"/>
      <c r="P686" s="10"/>
      <c r="Q686" s="10"/>
      <c r="R686" s="10"/>
    </row>
    <row r="687" spans="2:18" x14ac:dyDescent="0.25">
      <c r="B687" s="10"/>
      <c r="C687" s="10"/>
      <c r="D687" s="10"/>
      <c r="E687" s="10"/>
      <c r="F687" s="10"/>
      <c r="G687" s="10"/>
      <c r="H687" s="10"/>
      <c r="I687" s="10"/>
      <c r="J687" s="10"/>
      <c r="K687" s="10"/>
      <c r="L687" s="10"/>
      <c r="M687" s="10"/>
      <c r="N687" s="10"/>
      <c r="O687" s="10"/>
      <c r="P687" s="10"/>
      <c r="Q687" s="10"/>
      <c r="R687" s="10"/>
    </row>
    <row r="688" spans="2:18" x14ac:dyDescent="0.25">
      <c r="B688" s="10"/>
      <c r="C688" s="10"/>
      <c r="D688" s="10"/>
      <c r="E688" s="10"/>
      <c r="F688" s="10"/>
      <c r="G688" s="10"/>
      <c r="H688" s="10"/>
      <c r="I688" s="10"/>
      <c r="J688" s="10"/>
      <c r="K688" s="10"/>
      <c r="L688" s="10"/>
      <c r="M688" s="10"/>
      <c r="N688" s="10"/>
      <c r="O688" s="10"/>
      <c r="P688" s="10"/>
      <c r="Q688" s="10"/>
      <c r="R688" s="10"/>
    </row>
    <row r="689" spans="2:18" x14ac:dyDescent="0.25">
      <c r="B689" s="10"/>
      <c r="C689" s="10"/>
      <c r="D689" s="10"/>
      <c r="E689" s="10"/>
      <c r="F689" s="10"/>
      <c r="G689" s="10"/>
      <c r="H689" s="10"/>
      <c r="I689" s="10"/>
      <c r="J689" s="10"/>
      <c r="K689" s="10"/>
      <c r="L689" s="10"/>
      <c r="M689" s="10"/>
      <c r="N689" s="10"/>
      <c r="O689" s="10"/>
      <c r="P689" s="10"/>
      <c r="Q689" s="10"/>
      <c r="R689" s="10"/>
    </row>
    <row r="690" spans="2:18" x14ac:dyDescent="0.25">
      <c r="B690" s="10"/>
      <c r="C690" s="10"/>
      <c r="D690" s="10"/>
      <c r="E690" s="10"/>
      <c r="F690" s="10"/>
      <c r="G690" s="10"/>
      <c r="H690" s="10"/>
      <c r="I690" s="10"/>
      <c r="J690" s="10"/>
      <c r="K690" s="10"/>
      <c r="L690" s="10"/>
      <c r="M690" s="10"/>
      <c r="N690" s="10"/>
      <c r="O690" s="10"/>
      <c r="P690" s="10"/>
      <c r="Q690" s="10"/>
      <c r="R690" s="10"/>
    </row>
    <row r="691" spans="2:18" x14ac:dyDescent="0.25">
      <c r="B691" s="10"/>
      <c r="C691" s="10"/>
      <c r="D691" s="10"/>
      <c r="E691" s="10"/>
      <c r="F691" s="10"/>
      <c r="G691" s="10"/>
      <c r="H691" s="10"/>
      <c r="I691" s="10"/>
      <c r="J691" s="10"/>
      <c r="K691" s="10"/>
      <c r="L691" s="10"/>
      <c r="M691" s="10"/>
      <c r="N691" s="10"/>
      <c r="O691" s="10"/>
      <c r="P691" s="10"/>
      <c r="Q691" s="10"/>
      <c r="R691" s="10"/>
    </row>
    <row r="692" spans="2:18" x14ac:dyDescent="0.25">
      <c r="B692" s="10"/>
      <c r="C692" s="10"/>
      <c r="D692" s="10"/>
      <c r="E692" s="10"/>
      <c r="F692" s="10"/>
      <c r="G692" s="10"/>
      <c r="H692" s="10"/>
      <c r="I692" s="10"/>
      <c r="J692" s="10"/>
      <c r="K692" s="10"/>
      <c r="L692" s="10"/>
      <c r="M692" s="10"/>
      <c r="N692" s="10"/>
      <c r="O692" s="10"/>
      <c r="P692" s="10"/>
      <c r="Q692" s="10"/>
      <c r="R692" s="10"/>
    </row>
    <row r="693" spans="2:18" x14ac:dyDescent="0.25">
      <c r="B693" s="10"/>
      <c r="C693" s="10"/>
      <c r="D693" s="10"/>
      <c r="E693" s="10"/>
      <c r="F693" s="10"/>
      <c r="G693" s="10"/>
      <c r="H693" s="10"/>
      <c r="I693" s="10"/>
      <c r="J693" s="10"/>
      <c r="K693" s="10"/>
      <c r="L693" s="10"/>
      <c r="M693" s="10"/>
      <c r="N693" s="10"/>
      <c r="O693" s="10"/>
      <c r="P693" s="10"/>
      <c r="Q693" s="10"/>
      <c r="R693" s="10"/>
    </row>
    <row r="694" spans="2:18" x14ac:dyDescent="0.25">
      <c r="B694" s="10"/>
      <c r="C694" s="10"/>
      <c r="D694" s="10"/>
      <c r="E694" s="10"/>
      <c r="F694" s="10"/>
      <c r="G694" s="10"/>
      <c r="H694" s="10"/>
      <c r="I694" s="10"/>
      <c r="J694" s="10"/>
      <c r="K694" s="10"/>
      <c r="L694" s="10"/>
      <c r="M694" s="10"/>
      <c r="N694" s="10"/>
      <c r="O694" s="10"/>
      <c r="P694" s="10"/>
      <c r="Q694" s="10"/>
      <c r="R694" s="10"/>
    </row>
    <row r="695" spans="2:18" x14ac:dyDescent="0.25">
      <c r="B695" s="10"/>
      <c r="C695" s="10"/>
      <c r="D695" s="10"/>
      <c r="E695" s="10"/>
      <c r="F695" s="10"/>
      <c r="G695" s="10"/>
      <c r="H695" s="10"/>
      <c r="I695" s="10"/>
      <c r="J695" s="10"/>
      <c r="K695" s="10"/>
      <c r="L695" s="10"/>
      <c r="M695" s="10"/>
      <c r="N695" s="10"/>
      <c r="O695" s="10"/>
      <c r="P695" s="10"/>
      <c r="Q695" s="10"/>
      <c r="R695" s="10"/>
    </row>
    <row r="696" spans="2:18" x14ac:dyDescent="0.25">
      <c r="B696" s="10"/>
      <c r="C696" s="10"/>
      <c r="D696" s="10"/>
      <c r="E696" s="10"/>
      <c r="F696" s="10"/>
      <c r="G696" s="10"/>
      <c r="H696" s="10"/>
      <c r="I696" s="10"/>
      <c r="J696" s="10"/>
      <c r="K696" s="10"/>
      <c r="L696" s="10"/>
      <c r="M696" s="10"/>
      <c r="N696" s="10"/>
      <c r="O696" s="10"/>
      <c r="P696" s="10"/>
      <c r="Q696" s="10"/>
      <c r="R696" s="10"/>
    </row>
    <row r="697" spans="2:18" x14ac:dyDescent="0.25">
      <c r="B697" s="10"/>
      <c r="C697" s="10"/>
      <c r="D697" s="10"/>
      <c r="E697" s="10"/>
      <c r="F697" s="10"/>
      <c r="G697" s="10"/>
      <c r="H697" s="10"/>
      <c r="I697" s="10"/>
      <c r="J697" s="10"/>
      <c r="K697" s="10"/>
      <c r="L697" s="10"/>
      <c r="M697" s="10"/>
      <c r="N697" s="10"/>
      <c r="O697" s="10"/>
      <c r="P697" s="10"/>
      <c r="Q697" s="10"/>
      <c r="R697" s="10"/>
    </row>
    <row r="698" spans="2:18" x14ac:dyDescent="0.25">
      <c r="B698" s="10"/>
      <c r="C698" s="10"/>
      <c r="D698" s="10"/>
      <c r="E698" s="10"/>
      <c r="F698" s="10"/>
      <c r="G698" s="10"/>
      <c r="H698" s="10"/>
      <c r="I698" s="10"/>
      <c r="J698" s="10"/>
      <c r="K698" s="10"/>
      <c r="L698" s="10"/>
      <c r="M698" s="10"/>
      <c r="N698" s="10"/>
      <c r="O698" s="10"/>
      <c r="P698" s="10"/>
      <c r="Q698" s="10"/>
      <c r="R698" s="10"/>
    </row>
    <row r="699" spans="2:18" x14ac:dyDescent="0.25">
      <c r="B699" s="10"/>
      <c r="C699" s="10"/>
      <c r="D699" s="10"/>
      <c r="E699" s="10"/>
      <c r="F699" s="10"/>
      <c r="G699" s="10"/>
      <c r="H699" s="10"/>
      <c r="I699" s="10"/>
      <c r="J699" s="10"/>
      <c r="K699" s="10"/>
      <c r="L699" s="10"/>
      <c r="M699" s="10"/>
      <c r="N699" s="10"/>
      <c r="O699" s="10"/>
      <c r="P699" s="10"/>
      <c r="Q699" s="10"/>
      <c r="R699" s="10"/>
    </row>
    <row r="700" spans="2:18" x14ac:dyDescent="0.25">
      <c r="B700" s="10"/>
      <c r="C700" s="10"/>
      <c r="D700" s="10"/>
      <c r="E700" s="10"/>
      <c r="F700" s="10"/>
      <c r="G700" s="10"/>
      <c r="H700" s="10"/>
      <c r="I700" s="10"/>
      <c r="J700" s="10"/>
      <c r="K700" s="10"/>
      <c r="L700" s="10"/>
      <c r="M700" s="10"/>
      <c r="N700" s="10"/>
      <c r="O700" s="10"/>
      <c r="P700" s="10"/>
      <c r="Q700" s="10"/>
      <c r="R700" s="10"/>
    </row>
    <row r="701" spans="2:18" x14ac:dyDescent="0.25">
      <c r="B701" s="10"/>
      <c r="C701" s="10"/>
      <c r="D701" s="10"/>
      <c r="E701" s="10"/>
      <c r="F701" s="10"/>
      <c r="G701" s="10"/>
      <c r="H701" s="10"/>
      <c r="I701" s="10"/>
      <c r="J701" s="10"/>
      <c r="K701" s="10"/>
      <c r="L701" s="10"/>
      <c r="M701" s="10"/>
      <c r="N701" s="10"/>
      <c r="O701" s="10"/>
      <c r="P701" s="10"/>
      <c r="Q701" s="10"/>
      <c r="R701" s="10"/>
    </row>
    <row r="702" spans="2:18" x14ac:dyDescent="0.25">
      <c r="B702" s="10"/>
      <c r="C702" s="10"/>
      <c r="D702" s="10"/>
      <c r="E702" s="10"/>
      <c r="F702" s="10"/>
      <c r="G702" s="10"/>
      <c r="H702" s="10"/>
      <c r="I702" s="10"/>
      <c r="J702" s="10"/>
      <c r="K702" s="10"/>
      <c r="L702" s="10"/>
      <c r="M702" s="10"/>
      <c r="N702" s="10"/>
      <c r="O702" s="10"/>
      <c r="P702" s="10"/>
      <c r="Q702" s="10"/>
      <c r="R702" s="10"/>
    </row>
    <row r="703" spans="2:18" x14ac:dyDescent="0.25">
      <c r="B703" s="10"/>
      <c r="C703" s="10"/>
      <c r="D703" s="10"/>
      <c r="E703" s="10"/>
      <c r="F703" s="10"/>
      <c r="G703" s="10"/>
      <c r="H703" s="10"/>
      <c r="I703" s="10"/>
      <c r="J703" s="10"/>
      <c r="K703" s="10"/>
      <c r="L703" s="10"/>
      <c r="M703" s="10"/>
      <c r="N703" s="10"/>
      <c r="O703" s="10"/>
      <c r="P703" s="10"/>
      <c r="Q703" s="10"/>
      <c r="R703" s="10"/>
    </row>
    <row r="704" spans="2:18" x14ac:dyDescent="0.25">
      <c r="B704" s="10"/>
      <c r="C704" s="10"/>
      <c r="D704" s="10"/>
      <c r="E704" s="10"/>
      <c r="F704" s="10"/>
      <c r="G704" s="10"/>
      <c r="H704" s="10"/>
      <c r="I704" s="10"/>
      <c r="J704" s="10"/>
      <c r="K704" s="10"/>
      <c r="L704" s="10"/>
      <c r="M704" s="10"/>
      <c r="N704" s="10"/>
      <c r="O704" s="10"/>
      <c r="P704" s="10"/>
      <c r="Q704" s="10"/>
      <c r="R704" s="10"/>
    </row>
    <row r="705" spans="2:18" x14ac:dyDescent="0.25">
      <c r="B705" s="10"/>
      <c r="C705" s="10"/>
      <c r="D705" s="10"/>
      <c r="E705" s="10"/>
      <c r="F705" s="10"/>
      <c r="G705" s="10"/>
      <c r="H705" s="10"/>
      <c r="I705" s="10"/>
      <c r="J705" s="10"/>
      <c r="K705" s="10"/>
      <c r="L705" s="10"/>
      <c r="M705" s="10"/>
      <c r="N705" s="10"/>
      <c r="O705" s="10"/>
      <c r="P705" s="10"/>
      <c r="Q705" s="10"/>
      <c r="R705" s="10"/>
    </row>
    <row r="706" spans="2:18" x14ac:dyDescent="0.25">
      <c r="B706" s="10"/>
      <c r="C706" s="10"/>
      <c r="D706" s="10"/>
      <c r="E706" s="10"/>
      <c r="F706" s="10"/>
      <c r="G706" s="10"/>
      <c r="H706" s="10"/>
      <c r="I706" s="10"/>
      <c r="J706" s="10"/>
      <c r="K706" s="10"/>
      <c r="L706" s="10"/>
      <c r="M706" s="10"/>
      <c r="N706" s="10"/>
      <c r="O706" s="10"/>
      <c r="P706" s="10"/>
      <c r="Q706" s="10"/>
      <c r="R706" s="10"/>
    </row>
    <row r="707" spans="2:18" x14ac:dyDescent="0.25">
      <c r="B707" s="10"/>
      <c r="C707" s="10"/>
      <c r="D707" s="10"/>
      <c r="E707" s="10"/>
      <c r="F707" s="10"/>
      <c r="G707" s="10"/>
      <c r="H707" s="10"/>
      <c r="I707" s="10"/>
      <c r="J707" s="10"/>
      <c r="K707" s="10"/>
      <c r="L707" s="10"/>
      <c r="M707" s="10"/>
      <c r="N707" s="10"/>
      <c r="O707" s="10"/>
      <c r="P707" s="10"/>
      <c r="Q707" s="10"/>
      <c r="R707" s="10"/>
    </row>
    <row r="708" spans="2:18" x14ac:dyDescent="0.25">
      <c r="B708" s="10"/>
      <c r="C708" s="10"/>
      <c r="D708" s="10"/>
      <c r="E708" s="10"/>
      <c r="F708" s="10"/>
      <c r="G708" s="10"/>
      <c r="H708" s="10"/>
      <c r="I708" s="10"/>
      <c r="J708" s="10"/>
      <c r="K708" s="10"/>
      <c r="L708" s="10"/>
      <c r="M708" s="10"/>
      <c r="N708" s="10"/>
      <c r="O708" s="10"/>
      <c r="P708" s="10"/>
      <c r="Q708" s="10"/>
      <c r="R708" s="10"/>
    </row>
    <row r="709" spans="2:18" x14ac:dyDescent="0.25">
      <c r="B709" s="10"/>
      <c r="C709" s="10"/>
      <c r="D709" s="10"/>
      <c r="E709" s="10"/>
      <c r="F709" s="10"/>
      <c r="G709" s="10"/>
      <c r="H709" s="10"/>
      <c r="I709" s="10"/>
      <c r="J709" s="10"/>
      <c r="K709" s="10"/>
      <c r="L709" s="10"/>
      <c r="M709" s="10"/>
      <c r="N709" s="10"/>
      <c r="O709" s="10"/>
      <c r="P709" s="10"/>
      <c r="Q709" s="10"/>
      <c r="R709" s="10"/>
    </row>
    <row r="710" spans="2:18" x14ac:dyDescent="0.25">
      <c r="B710" s="10"/>
      <c r="C710" s="10"/>
      <c r="D710" s="10"/>
      <c r="E710" s="10"/>
      <c r="F710" s="10"/>
      <c r="G710" s="10"/>
      <c r="H710" s="10"/>
      <c r="I710" s="10"/>
      <c r="J710" s="10"/>
      <c r="K710" s="10"/>
      <c r="L710" s="10"/>
      <c r="M710" s="10"/>
      <c r="N710" s="10"/>
      <c r="O710" s="10"/>
      <c r="P710" s="10"/>
      <c r="Q710" s="10"/>
      <c r="R710" s="10"/>
    </row>
    <row r="711" spans="2:18" x14ac:dyDescent="0.25">
      <c r="B711" s="10"/>
      <c r="C711" s="10"/>
      <c r="D711" s="10"/>
      <c r="E711" s="10"/>
      <c r="F711" s="10"/>
      <c r="G711" s="10"/>
      <c r="H711" s="10"/>
      <c r="I711" s="10"/>
      <c r="J711" s="10"/>
      <c r="K711" s="10"/>
      <c r="L711" s="10"/>
      <c r="M711" s="10"/>
      <c r="N711" s="10"/>
      <c r="O711" s="10"/>
      <c r="P711" s="10"/>
      <c r="Q711" s="10"/>
      <c r="R711" s="10"/>
    </row>
    <row r="712" spans="2:18" x14ac:dyDescent="0.25">
      <c r="B712" s="10"/>
      <c r="C712" s="10"/>
      <c r="D712" s="10"/>
      <c r="E712" s="10"/>
      <c r="F712" s="10"/>
      <c r="G712" s="10"/>
      <c r="H712" s="10"/>
      <c r="I712" s="10"/>
      <c r="J712" s="10"/>
      <c r="K712" s="10"/>
      <c r="L712" s="10"/>
      <c r="M712" s="10"/>
      <c r="N712" s="10"/>
      <c r="O712" s="10"/>
      <c r="P712" s="10"/>
      <c r="Q712" s="10"/>
      <c r="R712" s="10"/>
    </row>
    <row r="713" spans="2:18" x14ac:dyDescent="0.25">
      <c r="B713" s="10"/>
      <c r="C713" s="10"/>
      <c r="D713" s="10"/>
      <c r="E713" s="10"/>
      <c r="F713" s="10"/>
      <c r="G713" s="10"/>
      <c r="H713" s="10"/>
      <c r="I713" s="10"/>
      <c r="J713" s="10"/>
      <c r="K713" s="10"/>
      <c r="L713" s="10"/>
      <c r="M713" s="10"/>
      <c r="N713" s="10"/>
      <c r="O713" s="10"/>
      <c r="P713" s="10"/>
      <c r="Q713" s="10"/>
      <c r="R713" s="10"/>
    </row>
    <row r="714" spans="2:18" x14ac:dyDescent="0.25">
      <c r="B714" s="10"/>
      <c r="C714" s="10"/>
      <c r="D714" s="10"/>
      <c r="E714" s="10"/>
      <c r="F714" s="10"/>
      <c r="G714" s="10"/>
      <c r="H714" s="10"/>
      <c r="I714" s="10"/>
      <c r="J714" s="10"/>
      <c r="K714" s="10"/>
      <c r="L714" s="10"/>
      <c r="M714" s="10"/>
      <c r="N714" s="10"/>
      <c r="O714" s="10"/>
      <c r="P714" s="10"/>
      <c r="Q714" s="10"/>
      <c r="R714" s="10"/>
    </row>
    <row r="715" spans="2:18" x14ac:dyDescent="0.25">
      <c r="B715" s="10"/>
      <c r="C715" s="10"/>
      <c r="D715" s="10"/>
      <c r="E715" s="10"/>
      <c r="F715" s="10"/>
      <c r="G715" s="10"/>
      <c r="H715" s="10"/>
      <c r="I715" s="10"/>
      <c r="J715" s="10"/>
      <c r="K715" s="10"/>
      <c r="L715" s="10"/>
      <c r="M715" s="10"/>
      <c r="N715" s="10"/>
      <c r="O715" s="10"/>
      <c r="P715" s="10"/>
      <c r="Q715" s="10"/>
      <c r="R715" s="10"/>
    </row>
    <row r="716" spans="2:18" x14ac:dyDescent="0.25">
      <c r="B716" s="10"/>
      <c r="C716" s="10"/>
      <c r="D716" s="10"/>
      <c r="E716" s="10"/>
      <c r="F716" s="10"/>
      <c r="G716" s="10"/>
      <c r="H716" s="10"/>
      <c r="I716" s="10"/>
      <c r="J716" s="10"/>
      <c r="K716" s="10"/>
      <c r="L716" s="10"/>
      <c r="M716" s="10"/>
      <c r="N716" s="10"/>
      <c r="O716" s="10"/>
      <c r="P716" s="10"/>
      <c r="Q716" s="10"/>
      <c r="R716" s="10"/>
    </row>
    <row r="717" spans="2:18" x14ac:dyDescent="0.25">
      <c r="B717" s="10"/>
      <c r="C717" s="10"/>
      <c r="D717" s="10"/>
      <c r="E717" s="10"/>
      <c r="F717" s="10"/>
      <c r="G717" s="10"/>
      <c r="H717" s="10"/>
      <c r="I717" s="10"/>
      <c r="J717" s="10"/>
      <c r="K717" s="10"/>
      <c r="L717" s="10"/>
      <c r="M717" s="10"/>
      <c r="N717" s="10"/>
      <c r="O717" s="10"/>
      <c r="P717" s="10"/>
      <c r="Q717" s="10"/>
      <c r="R717" s="10"/>
    </row>
    <row r="718" spans="2:18" x14ac:dyDescent="0.25">
      <c r="B718" s="10"/>
      <c r="C718" s="10"/>
      <c r="D718" s="10"/>
      <c r="E718" s="10"/>
      <c r="F718" s="10"/>
      <c r="G718" s="10"/>
      <c r="H718" s="10"/>
      <c r="I718" s="10"/>
      <c r="J718" s="10"/>
      <c r="K718" s="10"/>
      <c r="L718" s="10"/>
      <c r="M718" s="10"/>
      <c r="N718" s="10"/>
      <c r="O718" s="10"/>
      <c r="P718" s="10"/>
      <c r="Q718" s="10"/>
      <c r="R718" s="10"/>
    </row>
    <row r="719" spans="2:18" x14ac:dyDescent="0.25">
      <c r="B719" s="10"/>
      <c r="C719" s="10"/>
      <c r="D719" s="10"/>
      <c r="E719" s="10"/>
      <c r="F719" s="10"/>
      <c r="G719" s="10"/>
      <c r="H719" s="10"/>
      <c r="I719" s="10"/>
      <c r="J719" s="10"/>
      <c r="K719" s="10"/>
      <c r="L719" s="10"/>
      <c r="M719" s="10"/>
      <c r="N719" s="10"/>
      <c r="O719" s="10"/>
      <c r="P719" s="10"/>
      <c r="Q719" s="10"/>
      <c r="R719" s="10"/>
    </row>
    <row r="720" spans="2:18" x14ac:dyDescent="0.25">
      <c r="B720" s="10"/>
      <c r="C720" s="10"/>
      <c r="D720" s="10"/>
      <c r="E720" s="10"/>
      <c r="F720" s="10"/>
      <c r="G720" s="10"/>
      <c r="H720" s="10"/>
      <c r="I720" s="10"/>
      <c r="J720" s="10"/>
      <c r="K720" s="10"/>
      <c r="L720" s="10"/>
      <c r="M720" s="10"/>
      <c r="N720" s="10"/>
      <c r="O720" s="10"/>
      <c r="P720" s="10"/>
      <c r="Q720" s="10"/>
      <c r="R720" s="10"/>
    </row>
    <row r="721" spans="2:18" x14ac:dyDescent="0.25">
      <c r="B721" s="10"/>
      <c r="C721" s="10"/>
      <c r="D721" s="10"/>
      <c r="E721" s="10"/>
      <c r="F721" s="10"/>
      <c r="G721" s="10"/>
      <c r="H721" s="10"/>
      <c r="I721" s="10"/>
      <c r="J721" s="10"/>
      <c r="K721" s="10"/>
      <c r="L721" s="10"/>
      <c r="M721" s="10"/>
      <c r="N721" s="10"/>
      <c r="O721" s="10"/>
      <c r="P721" s="10"/>
      <c r="Q721" s="10"/>
      <c r="R721" s="10"/>
    </row>
    <row r="722" spans="2:18" x14ac:dyDescent="0.25">
      <c r="B722" s="10"/>
      <c r="C722" s="10"/>
      <c r="D722" s="10"/>
      <c r="E722" s="10"/>
      <c r="F722" s="10"/>
      <c r="G722" s="10"/>
      <c r="H722" s="10"/>
      <c r="I722" s="10"/>
      <c r="J722" s="10"/>
      <c r="K722" s="10"/>
      <c r="L722" s="10"/>
      <c r="M722" s="10"/>
      <c r="N722" s="10"/>
      <c r="O722" s="10"/>
      <c r="P722" s="10"/>
      <c r="Q722" s="10"/>
      <c r="R722" s="10"/>
    </row>
    <row r="723" spans="2:18" x14ac:dyDescent="0.25">
      <c r="B723" s="10"/>
      <c r="C723" s="10"/>
      <c r="D723" s="10"/>
      <c r="E723" s="10"/>
      <c r="F723" s="10"/>
      <c r="G723" s="10"/>
      <c r="H723" s="10"/>
      <c r="I723" s="10"/>
      <c r="J723" s="10"/>
      <c r="K723" s="10"/>
      <c r="L723" s="10"/>
      <c r="M723" s="10"/>
      <c r="N723" s="10"/>
      <c r="O723" s="10"/>
      <c r="P723" s="10"/>
      <c r="Q723" s="10"/>
      <c r="R723" s="10"/>
    </row>
    <row r="724" spans="2:18" x14ac:dyDescent="0.25">
      <c r="B724" s="10"/>
      <c r="C724" s="10"/>
      <c r="D724" s="10"/>
      <c r="E724" s="10"/>
      <c r="F724" s="10"/>
      <c r="G724" s="10"/>
      <c r="H724" s="10"/>
      <c r="I724" s="10"/>
      <c r="J724" s="10"/>
      <c r="K724" s="10"/>
      <c r="L724" s="10"/>
      <c r="M724" s="10"/>
      <c r="N724" s="10"/>
      <c r="O724" s="10"/>
      <c r="P724" s="10"/>
      <c r="Q724" s="10"/>
      <c r="R724" s="10"/>
    </row>
    <row r="725" spans="2:18" x14ac:dyDescent="0.25">
      <c r="B725" s="10"/>
      <c r="C725" s="10"/>
      <c r="D725" s="10"/>
      <c r="E725" s="10"/>
      <c r="F725" s="10"/>
      <c r="G725" s="10"/>
      <c r="H725" s="10"/>
      <c r="I725" s="10"/>
      <c r="J725" s="10"/>
      <c r="K725" s="10"/>
      <c r="L725" s="10"/>
      <c r="M725" s="10"/>
      <c r="N725" s="10"/>
      <c r="O725" s="10"/>
      <c r="P725" s="10"/>
      <c r="Q725" s="10"/>
      <c r="R725" s="10"/>
    </row>
    <row r="726" spans="2:18" x14ac:dyDescent="0.25">
      <c r="B726" s="10"/>
      <c r="C726" s="10"/>
      <c r="D726" s="10"/>
      <c r="E726" s="10"/>
      <c r="F726" s="10"/>
      <c r="G726" s="10"/>
      <c r="H726" s="10"/>
      <c r="I726" s="10"/>
      <c r="J726" s="10"/>
      <c r="K726" s="10"/>
      <c r="L726" s="10"/>
      <c r="M726" s="10"/>
      <c r="N726" s="10"/>
      <c r="O726" s="10"/>
      <c r="P726" s="10"/>
      <c r="Q726" s="10"/>
      <c r="R726" s="10"/>
    </row>
    <row r="727" spans="2:18" x14ac:dyDescent="0.25">
      <c r="B727" s="10"/>
      <c r="C727" s="10"/>
      <c r="D727" s="10"/>
      <c r="E727" s="10"/>
      <c r="F727" s="10"/>
      <c r="G727" s="10"/>
      <c r="H727" s="10"/>
      <c r="I727" s="10"/>
      <c r="J727" s="10"/>
      <c r="K727" s="10"/>
      <c r="L727" s="10"/>
      <c r="M727" s="10"/>
      <c r="N727" s="10"/>
      <c r="O727" s="10"/>
      <c r="P727" s="10"/>
      <c r="Q727" s="10"/>
      <c r="R727" s="10"/>
    </row>
    <row r="728" spans="2:18" x14ac:dyDescent="0.25">
      <c r="B728" s="10"/>
      <c r="C728" s="10"/>
      <c r="D728" s="10"/>
      <c r="E728" s="10"/>
      <c r="F728" s="10"/>
      <c r="G728" s="10"/>
      <c r="H728" s="10"/>
      <c r="I728" s="10"/>
      <c r="J728" s="10"/>
      <c r="K728" s="10"/>
      <c r="L728" s="10"/>
      <c r="M728" s="10"/>
      <c r="N728" s="10"/>
      <c r="O728" s="10"/>
      <c r="P728" s="10"/>
      <c r="Q728" s="10"/>
      <c r="R728" s="10"/>
    </row>
    <row r="729" spans="2:18" x14ac:dyDescent="0.25">
      <c r="B729" s="10"/>
      <c r="C729" s="10"/>
      <c r="D729" s="10"/>
      <c r="E729" s="10"/>
      <c r="F729" s="10"/>
      <c r="G729" s="10"/>
      <c r="H729" s="10"/>
      <c r="I729" s="10"/>
      <c r="J729" s="10"/>
      <c r="K729" s="10"/>
      <c r="L729" s="10"/>
      <c r="M729" s="10"/>
      <c r="N729" s="10"/>
      <c r="O729" s="10"/>
      <c r="P729" s="10"/>
      <c r="Q729" s="10"/>
      <c r="R729" s="10"/>
    </row>
    <row r="730" spans="2:18" x14ac:dyDescent="0.25">
      <c r="B730" s="10"/>
      <c r="C730" s="10"/>
      <c r="D730" s="10"/>
      <c r="E730" s="10"/>
      <c r="F730" s="10"/>
      <c r="G730" s="10"/>
      <c r="H730" s="10"/>
      <c r="I730" s="10"/>
      <c r="J730" s="10"/>
      <c r="K730" s="10"/>
      <c r="L730" s="10"/>
      <c r="M730" s="10"/>
      <c r="N730" s="10"/>
      <c r="O730" s="10"/>
      <c r="P730" s="10"/>
      <c r="Q730" s="10"/>
      <c r="R730" s="10"/>
    </row>
    <row r="731" spans="2:18" x14ac:dyDescent="0.25">
      <c r="B731" s="10"/>
      <c r="C731" s="10"/>
      <c r="D731" s="10"/>
      <c r="E731" s="10"/>
      <c r="F731" s="10"/>
      <c r="G731" s="10"/>
      <c r="H731" s="10"/>
      <c r="I731" s="10"/>
      <c r="J731" s="10"/>
      <c r="K731" s="10"/>
      <c r="L731" s="10"/>
      <c r="M731" s="10"/>
      <c r="N731" s="10"/>
      <c r="O731" s="10"/>
      <c r="P731" s="10"/>
      <c r="Q731" s="10"/>
      <c r="R731" s="10"/>
    </row>
    <row r="732" spans="2:18" x14ac:dyDescent="0.25">
      <c r="B732" s="10"/>
      <c r="C732" s="10"/>
      <c r="D732" s="10"/>
      <c r="E732" s="10"/>
      <c r="F732" s="10"/>
      <c r="G732" s="10"/>
      <c r="H732" s="10"/>
      <c r="I732" s="10"/>
      <c r="J732" s="10"/>
      <c r="K732" s="10"/>
      <c r="L732" s="10"/>
      <c r="M732" s="10"/>
      <c r="N732" s="10"/>
      <c r="O732" s="10"/>
      <c r="P732" s="10"/>
      <c r="Q732" s="10"/>
      <c r="R732" s="10"/>
    </row>
    <row r="733" spans="2:18" x14ac:dyDescent="0.25">
      <c r="B733" s="10"/>
      <c r="C733" s="10"/>
      <c r="D733" s="10"/>
      <c r="E733" s="10"/>
      <c r="F733" s="10"/>
      <c r="G733" s="10"/>
      <c r="H733" s="10"/>
      <c r="I733" s="10"/>
      <c r="J733" s="10"/>
      <c r="K733" s="10"/>
      <c r="L733" s="10"/>
      <c r="M733" s="10"/>
      <c r="N733" s="10"/>
      <c r="O733" s="10"/>
      <c r="P733" s="10"/>
      <c r="Q733" s="10"/>
      <c r="R733" s="10"/>
    </row>
    <row r="734" spans="2:18" x14ac:dyDescent="0.25">
      <c r="B734" s="10"/>
      <c r="C734" s="10"/>
      <c r="D734" s="10"/>
      <c r="E734" s="10"/>
      <c r="F734" s="10"/>
      <c r="G734" s="10"/>
      <c r="H734" s="10"/>
      <c r="I734" s="10"/>
      <c r="J734" s="10"/>
      <c r="K734" s="10"/>
      <c r="L734" s="10"/>
      <c r="M734" s="10"/>
      <c r="N734" s="10"/>
      <c r="O734" s="10"/>
      <c r="P734" s="10"/>
      <c r="Q734" s="10"/>
      <c r="R734" s="10"/>
    </row>
    <row r="735" spans="2:18" x14ac:dyDescent="0.25">
      <c r="B735" s="10"/>
      <c r="C735" s="10"/>
      <c r="D735" s="10"/>
      <c r="E735" s="10"/>
      <c r="F735" s="10"/>
      <c r="G735" s="10"/>
      <c r="H735" s="10"/>
      <c r="I735" s="10"/>
      <c r="J735" s="10"/>
      <c r="K735" s="10"/>
      <c r="L735" s="10"/>
      <c r="M735" s="10"/>
      <c r="N735" s="10"/>
      <c r="O735" s="10"/>
      <c r="P735" s="10"/>
      <c r="Q735" s="10"/>
      <c r="R735" s="10"/>
    </row>
    <row r="736" spans="2:18" x14ac:dyDescent="0.25">
      <c r="B736" s="10"/>
      <c r="C736" s="10"/>
      <c r="D736" s="10"/>
      <c r="E736" s="10"/>
      <c r="F736" s="10"/>
      <c r="G736" s="10"/>
      <c r="H736" s="10"/>
      <c r="I736" s="10"/>
      <c r="J736" s="10"/>
      <c r="K736" s="10"/>
      <c r="L736" s="10"/>
      <c r="M736" s="10"/>
      <c r="N736" s="10"/>
      <c r="O736" s="10"/>
      <c r="P736" s="10"/>
      <c r="Q736" s="10"/>
      <c r="R736" s="10"/>
    </row>
    <row r="737" spans="2:18" x14ac:dyDescent="0.25">
      <c r="B737" s="10"/>
      <c r="C737" s="10"/>
      <c r="D737" s="10"/>
      <c r="E737" s="10"/>
      <c r="F737" s="10"/>
      <c r="G737" s="10"/>
      <c r="H737" s="10"/>
      <c r="I737" s="10"/>
      <c r="J737" s="10"/>
      <c r="K737" s="10"/>
      <c r="L737" s="10"/>
      <c r="M737" s="10"/>
      <c r="N737" s="10"/>
      <c r="O737" s="10"/>
      <c r="P737" s="10"/>
      <c r="Q737" s="10"/>
      <c r="R737" s="10"/>
    </row>
    <row r="738" spans="2:18" x14ac:dyDescent="0.25">
      <c r="B738" s="10"/>
      <c r="C738" s="10"/>
      <c r="D738" s="10"/>
      <c r="E738" s="10"/>
      <c r="F738" s="10"/>
      <c r="G738" s="10"/>
      <c r="H738" s="10"/>
      <c r="I738" s="10"/>
      <c r="J738" s="10"/>
      <c r="K738" s="10"/>
      <c r="L738" s="10"/>
      <c r="M738" s="10"/>
      <c r="N738" s="10"/>
      <c r="O738" s="10"/>
      <c r="P738" s="10"/>
      <c r="Q738" s="10"/>
      <c r="R738" s="10"/>
    </row>
    <row r="739" spans="2:18" x14ac:dyDescent="0.25">
      <c r="B739" s="10"/>
      <c r="C739" s="10"/>
      <c r="D739" s="10"/>
      <c r="E739" s="10"/>
      <c r="F739" s="10"/>
      <c r="G739" s="10"/>
      <c r="H739" s="10"/>
      <c r="I739" s="10"/>
      <c r="J739" s="10"/>
      <c r="K739" s="10"/>
      <c r="L739" s="10"/>
      <c r="M739" s="10"/>
      <c r="N739" s="10"/>
      <c r="O739" s="10"/>
      <c r="P739" s="10"/>
      <c r="Q739" s="10"/>
      <c r="R739" s="10"/>
    </row>
    <row r="740" spans="2:18" x14ac:dyDescent="0.25">
      <c r="B740" s="10"/>
      <c r="C740" s="10"/>
      <c r="D740" s="10"/>
      <c r="E740" s="10"/>
      <c r="F740" s="10"/>
      <c r="G740" s="10"/>
      <c r="H740" s="10"/>
      <c r="I740" s="10"/>
      <c r="J740" s="10"/>
      <c r="K740" s="10"/>
      <c r="L740" s="10"/>
      <c r="M740" s="10"/>
      <c r="N740" s="10"/>
      <c r="O740" s="10"/>
      <c r="P740" s="10"/>
      <c r="Q740" s="10"/>
      <c r="R740" s="10"/>
    </row>
    <row r="741" spans="2:18" x14ac:dyDescent="0.25">
      <c r="B741" s="10"/>
      <c r="C741" s="10"/>
      <c r="D741" s="10"/>
      <c r="E741" s="10"/>
      <c r="F741" s="10"/>
      <c r="G741" s="10"/>
      <c r="H741" s="10"/>
      <c r="I741" s="10"/>
      <c r="J741" s="10"/>
      <c r="K741" s="10"/>
      <c r="L741" s="10"/>
      <c r="M741" s="10"/>
      <c r="N741" s="10"/>
      <c r="O741" s="10"/>
      <c r="P741" s="10"/>
      <c r="Q741" s="10"/>
      <c r="R741" s="10"/>
    </row>
    <row r="742" spans="2:18" x14ac:dyDescent="0.25">
      <c r="B742" s="10"/>
      <c r="C742" s="10"/>
      <c r="D742" s="10"/>
      <c r="E742" s="10"/>
      <c r="F742" s="10"/>
      <c r="G742" s="10"/>
      <c r="H742" s="10"/>
      <c r="I742" s="10"/>
      <c r="J742" s="10"/>
      <c r="K742" s="10"/>
      <c r="L742" s="10"/>
      <c r="M742" s="10"/>
      <c r="N742" s="10"/>
      <c r="O742" s="10"/>
      <c r="P742" s="10"/>
      <c r="Q742" s="10"/>
      <c r="R742" s="10"/>
    </row>
    <row r="743" spans="2:18" x14ac:dyDescent="0.25">
      <c r="B743" s="10"/>
      <c r="C743" s="10"/>
      <c r="D743" s="10"/>
      <c r="E743" s="10"/>
      <c r="F743" s="10"/>
      <c r="G743" s="10"/>
      <c r="H743" s="10"/>
      <c r="I743" s="10"/>
      <c r="J743" s="10"/>
      <c r="K743" s="10"/>
      <c r="L743" s="10"/>
      <c r="M743" s="10"/>
      <c r="N743" s="10"/>
      <c r="O743" s="10"/>
      <c r="P743" s="10"/>
      <c r="Q743" s="10"/>
      <c r="R743" s="10"/>
    </row>
    <row r="744" spans="2:18" x14ac:dyDescent="0.25">
      <c r="B744" s="10"/>
      <c r="C744" s="10"/>
      <c r="D744" s="10"/>
      <c r="E744" s="10"/>
      <c r="F744" s="10"/>
      <c r="G744" s="10"/>
      <c r="H744" s="10"/>
      <c r="I744" s="10"/>
      <c r="J744" s="10"/>
      <c r="K744" s="10"/>
      <c r="L744" s="10"/>
      <c r="M744" s="10"/>
      <c r="N744" s="10"/>
      <c r="O744" s="10"/>
      <c r="P744" s="10"/>
      <c r="Q744" s="10"/>
      <c r="R744" s="10"/>
    </row>
    <row r="745" spans="2:18" x14ac:dyDescent="0.25">
      <c r="B745" s="10"/>
      <c r="C745" s="10"/>
      <c r="D745" s="10"/>
      <c r="E745" s="10"/>
      <c r="F745" s="10"/>
      <c r="G745" s="10"/>
      <c r="H745" s="10"/>
      <c r="I745" s="10"/>
      <c r="J745" s="10"/>
      <c r="K745" s="10"/>
      <c r="L745" s="10"/>
      <c r="M745" s="10"/>
      <c r="N745" s="10"/>
      <c r="O745" s="10"/>
      <c r="P745" s="10"/>
      <c r="Q745" s="10"/>
      <c r="R745" s="10"/>
    </row>
    <row r="746" spans="2:18" x14ac:dyDescent="0.25">
      <c r="B746" s="10"/>
      <c r="C746" s="10"/>
      <c r="D746" s="10"/>
      <c r="E746" s="10"/>
      <c r="F746" s="10"/>
      <c r="G746" s="10"/>
      <c r="H746" s="10"/>
      <c r="I746" s="10"/>
      <c r="J746" s="10"/>
      <c r="K746" s="10"/>
      <c r="L746" s="10"/>
      <c r="M746" s="10"/>
      <c r="N746" s="10"/>
      <c r="O746" s="10"/>
      <c r="P746" s="10"/>
      <c r="Q746" s="10"/>
      <c r="R746" s="10"/>
    </row>
    <row r="747" spans="2:18" x14ac:dyDescent="0.25">
      <c r="B747" s="10"/>
      <c r="C747" s="10"/>
      <c r="D747" s="10"/>
      <c r="E747" s="10"/>
      <c r="F747" s="10"/>
      <c r="G747" s="10"/>
      <c r="H747" s="10"/>
      <c r="I747" s="10"/>
      <c r="J747" s="10"/>
      <c r="K747" s="10"/>
      <c r="L747" s="10"/>
      <c r="M747" s="10"/>
      <c r="N747" s="10"/>
      <c r="O747" s="10"/>
      <c r="P747" s="10"/>
      <c r="Q747" s="10"/>
      <c r="R747" s="10"/>
    </row>
    <row r="748" spans="2:18" x14ac:dyDescent="0.25">
      <c r="B748" s="10"/>
      <c r="C748" s="10"/>
      <c r="D748" s="10"/>
      <c r="E748" s="10"/>
      <c r="F748" s="10"/>
      <c r="G748" s="10"/>
      <c r="H748" s="10"/>
      <c r="I748" s="10"/>
      <c r="J748" s="10"/>
      <c r="K748" s="10"/>
      <c r="L748" s="10"/>
      <c r="M748" s="10"/>
      <c r="N748" s="10"/>
      <c r="O748" s="10"/>
      <c r="P748" s="10"/>
      <c r="Q748" s="10"/>
      <c r="R748" s="10"/>
    </row>
    <row r="749" spans="2:18" x14ac:dyDescent="0.25">
      <c r="B749" s="10"/>
      <c r="C749" s="10"/>
      <c r="D749" s="10"/>
      <c r="E749" s="10"/>
      <c r="F749" s="10"/>
      <c r="G749" s="10"/>
      <c r="H749" s="10"/>
      <c r="I749" s="10"/>
      <c r="J749" s="10"/>
      <c r="K749" s="10"/>
      <c r="L749" s="10"/>
      <c r="M749" s="10"/>
      <c r="N749" s="10"/>
      <c r="O749" s="10"/>
      <c r="P749" s="10"/>
      <c r="Q749" s="10"/>
      <c r="R749" s="10"/>
    </row>
    <row r="750" spans="2:18" x14ac:dyDescent="0.25">
      <c r="B750" s="10"/>
      <c r="C750" s="10"/>
      <c r="D750" s="10"/>
      <c r="E750" s="10"/>
      <c r="F750" s="10"/>
      <c r="G750" s="10"/>
      <c r="H750" s="10"/>
      <c r="I750" s="10"/>
      <c r="J750" s="10"/>
      <c r="K750" s="10"/>
      <c r="L750" s="10"/>
      <c r="M750" s="10"/>
      <c r="N750" s="10"/>
      <c r="O750" s="10"/>
      <c r="P750" s="10"/>
      <c r="Q750" s="10"/>
      <c r="R750" s="10"/>
    </row>
    <row r="751" spans="2:18" x14ac:dyDescent="0.25">
      <c r="B751" s="10"/>
      <c r="C751" s="10"/>
      <c r="D751" s="10"/>
      <c r="E751" s="10"/>
      <c r="F751" s="10"/>
      <c r="G751" s="10"/>
      <c r="H751" s="10"/>
      <c r="I751" s="10"/>
      <c r="J751" s="10"/>
      <c r="K751" s="10"/>
      <c r="L751" s="10"/>
      <c r="M751" s="10"/>
      <c r="N751" s="10"/>
      <c r="O751" s="10"/>
      <c r="P751" s="10"/>
      <c r="Q751" s="10"/>
      <c r="R751" s="10"/>
    </row>
    <row r="752" spans="2:18" x14ac:dyDescent="0.25">
      <c r="B752" s="10"/>
      <c r="C752" s="10"/>
      <c r="D752" s="10"/>
      <c r="E752" s="10"/>
      <c r="F752" s="10"/>
      <c r="G752" s="10"/>
      <c r="H752" s="10"/>
      <c r="I752" s="10"/>
      <c r="J752" s="10"/>
      <c r="K752" s="10"/>
      <c r="L752" s="10"/>
      <c r="M752" s="10"/>
      <c r="N752" s="10"/>
      <c r="O752" s="10"/>
      <c r="P752" s="10"/>
      <c r="Q752" s="10"/>
      <c r="R752" s="10"/>
    </row>
    <row r="753" spans="2:18" x14ac:dyDescent="0.25">
      <c r="B753" s="10"/>
      <c r="C753" s="10"/>
      <c r="D753" s="10"/>
      <c r="E753" s="10"/>
      <c r="F753" s="10"/>
      <c r="G753" s="10"/>
      <c r="H753" s="10"/>
      <c r="I753" s="10"/>
      <c r="J753" s="10"/>
      <c r="K753" s="10"/>
      <c r="L753" s="10"/>
      <c r="M753" s="10"/>
      <c r="N753" s="10"/>
      <c r="O753" s="10"/>
      <c r="P753" s="10"/>
      <c r="Q753" s="10"/>
      <c r="R753" s="10"/>
    </row>
    <row r="754" spans="2:18" x14ac:dyDescent="0.25">
      <c r="B754" s="10"/>
      <c r="C754" s="10"/>
      <c r="D754" s="10"/>
      <c r="E754" s="10"/>
      <c r="F754" s="10"/>
      <c r="G754" s="10"/>
      <c r="H754" s="10"/>
      <c r="I754" s="10"/>
      <c r="J754" s="10"/>
      <c r="K754" s="10"/>
      <c r="L754" s="10"/>
      <c r="M754" s="10"/>
      <c r="N754" s="10"/>
      <c r="O754" s="10"/>
      <c r="P754" s="10"/>
      <c r="Q754" s="10"/>
      <c r="R754" s="10"/>
    </row>
    <row r="755" spans="2:18" x14ac:dyDescent="0.25">
      <c r="B755" s="10"/>
      <c r="C755" s="10"/>
      <c r="D755" s="10"/>
      <c r="E755" s="10"/>
      <c r="F755" s="10"/>
      <c r="G755" s="10"/>
      <c r="H755" s="10"/>
      <c r="I755" s="10"/>
      <c r="J755" s="10"/>
      <c r="K755" s="10"/>
      <c r="L755" s="10"/>
      <c r="M755" s="10"/>
      <c r="N755" s="10"/>
      <c r="O755" s="10"/>
      <c r="P755" s="10"/>
      <c r="Q755" s="10"/>
      <c r="R755" s="10"/>
    </row>
    <row r="756" spans="2:18" x14ac:dyDescent="0.25">
      <c r="B756" s="10"/>
      <c r="C756" s="10"/>
      <c r="D756" s="10"/>
      <c r="E756" s="10"/>
      <c r="F756" s="10"/>
      <c r="G756" s="10"/>
      <c r="H756" s="10"/>
      <c r="I756" s="10"/>
      <c r="J756" s="10"/>
      <c r="K756" s="10"/>
      <c r="L756" s="10"/>
      <c r="M756" s="10"/>
      <c r="N756" s="10"/>
      <c r="O756" s="10"/>
      <c r="P756" s="10"/>
      <c r="Q756" s="10"/>
      <c r="R756" s="10"/>
    </row>
    <row r="757" spans="2:18" x14ac:dyDescent="0.25">
      <c r="B757" s="10"/>
      <c r="C757" s="10"/>
      <c r="D757" s="10"/>
      <c r="E757" s="10"/>
      <c r="F757" s="10"/>
      <c r="G757" s="10"/>
      <c r="H757" s="10"/>
      <c r="I757" s="10"/>
      <c r="J757" s="10"/>
      <c r="K757" s="10"/>
      <c r="L757" s="10"/>
      <c r="M757" s="10"/>
      <c r="N757" s="10"/>
      <c r="O757" s="10"/>
      <c r="P757" s="10"/>
      <c r="Q757" s="10"/>
      <c r="R757" s="10"/>
    </row>
    <row r="758" spans="2:18" x14ac:dyDescent="0.25">
      <c r="B758" s="10"/>
      <c r="C758" s="10"/>
      <c r="D758" s="10"/>
      <c r="E758" s="10"/>
      <c r="F758" s="10"/>
      <c r="G758" s="10"/>
      <c r="H758" s="10"/>
      <c r="I758" s="10"/>
      <c r="J758" s="10"/>
      <c r="K758" s="10"/>
      <c r="L758" s="10"/>
      <c r="M758" s="10"/>
      <c r="N758" s="10"/>
      <c r="O758" s="10"/>
      <c r="P758" s="10"/>
      <c r="Q758" s="10"/>
      <c r="R758" s="10"/>
    </row>
    <row r="759" spans="2:18" x14ac:dyDescent="0.25">
      <c r="B759" s="10"/>
      <c r="C759" s="10"/>
      <c r="D759" s="10"/>
      <c r="E759" s="10"/>
      <c r="F759" s="10"/>
      <c r="G759" s="10"/>
      <c r="H759" s="10"/>
      <c r="I759" s="10"/>
      <c r="J759" s="10"/>
      <c r="K759" s="10"/>
      <c r="L759" s="10"/>
      <c r="M759" s="10"/>
      <c r="N759" s="10"/>
      <c r="O759" s="10"/>
      <c r="P759" s="10"/>
      <c r="Q759" s="10"/>
      <c r="R759" s="10"/>
    </row>
    <row r="760" spans="2:18" x14ac:dyDescent="0.25">
      <c r="B760" s="10"/>
      <c r="C760" s="10"/>
      <c r="D760" s="10"/>
      <c r="E760" s="10"/>
      <c r="F760" s="10"/>
      <c r="G760" s="10"/>
      <c r="H760" s="10"/>
      <c r="I760" s="10"/>
      <c r="J760" s="10"/>
      <c r="K760" s="10"/>
      <c r="L760" s="10"/>
      <c r="M760" s="10"/>
      <c r="N760" s="10"/>
      <c r="O760" s="10"/>
      <c r="P760" s="10"/>
      <c r="Q760" s="10"/>
      <c r="R760" s="10"/>
    </row>
    <row r="761" spans="2:18" x14ac:dyDescent="0.25">
      <c r="B761" s="10"/>
      <c r="C761" s="10"/>
      <c r="D761" s="10"/>
      <c r="E761" s="10"/>
      <c r="F761" s="10"/>
      <c r="G761" s="10"/>
      <c r="H761" s="10"/>
      <c r="I761" s="10"/>
      <c r="J761" s="10"/>
      <c r="K761" s="10"/>
      <c r="L761" s="10"/>
      <c r="M761" s="10"/>
      <c r="N761" s="10"/>
      <c r="O761" s="10"/>
      <c r="P761" s="10"/>
      <c r="Q761" s="10"/>
      <c r="R761" s="10"/>
    </row>
    <row r="762" spans="2:18" x14ac:dyDescent="0.25">
      <c r="B762" s="10"/>
      <c r="C762" s="10"/>
      <c r="D762" s="10"/>
      <c r="E762" s="10"/>
      <c r="F762" s="10"/>
      <c r="G762" s="10"/>
      <c r="H762" s="10"/>
      <c r="I762" s="10"/>
      <c r="J762" s="10"/>
      <c r="K762" s="10"/>
      <c r="L762" s="10"/>
      <c r="M762" s="10"/>
      <c r="N762" s="10"/>
      <c r="O762" s="10"/>
      <c r="P762" s="10"/>
      <c r="Q762" s="10"/>
      <c r="R762" s="10"/>
    </row>
    <row r="763" spans="2:18" x14ac:dyDescent="0.25">
      <c r="B763" s="10"/>
      <c r="C763" s="10"/>
      <c r="D763" s="10"/>
      <c r="E763" s="10"/>
      <c r="F763" s="10"/>
      <c r="G763" s="10"/>
      <c r="H763" s="10"/>
      <c r="I763" s="10"/>
      <c r="J763" s="10"/>
      <c r="K763" s="10"/>
      <c r="L763" s="10"/>
      <c r="M763" s="10"/>
      <c r="N763" s="10"/>
      <c r="O763" s="10"/>
      <c r="P763" s="10"/>
      <c r="Q763" s="10"/>
      <c r="R763" s="10"/>
    </row>
    <row r="764" spans="2:18" x14ac:dyDescent="0.25">
      <c r="B764" s="10"/>
      <c r="C764" s="10"/>
      <c r="D764" s="10"/>
      <c r="E764" s="10"/>
      <c r="F764" s="10"/>
      <c r="G764" s="10"/>
      <c r="H764" s="10"/>
      <c r="I764" s="10"/>
      <c r="J764" s="10"/>
      <c r="K764" s="10"/>
      <c r="L764" s="10"/>
      <c r="M764" s="10"/>
      <c r="N764" s="10"/>
      <c r="O764" s="10"/>
      <c r="P764" s="10"/>
      <c r="Q764" s="10"/>
      <c r="R764" s="10"/>
    </row>
    <row r="765" spans="2:18" x14ac:dyDescent="0.25">
      <c r="B765" s="10"/>
      <c r="C765" s="10"/>
      <c r="D765" s="10"/>
    </row>
    <row r="766" spans="2:18" x14ac:dyDescent="0.25">
      <c r="B766" s="10"/>
      <c r="C766" s="10"/>
      <c r="D766" s="10"/>
    </row>
    <row r="767" spans="2:18" x14ac:dyDescent="0.25">
      <c r="B767" s="10"/>
      <c r="C767" s="10"/>
      <c r="D767" s="10"/>
    </row>
    <row r="768" spans="2:18" x14ac:dyDescent="0.25">
      <c r="B768" s="10"/>
      <c r="C768" s="10"/>
      <c r="D768" s="10"/>
    </row>
    <row r="769" spans="2:4" x14ac:dyDescent="0.25">
      <c r="B769" s="10"/>
      <c r="C769" s="10"/>
      <c r="D769" s="10"/>
    </row>
    <row r="770" spans="2:4" x14ac:dyDescent="0.25">
      <c r="B770" s="10"/>
      <c r="C770" s="10"/>
      <c r="D770" s="10"/>
    </row>
    <row r="771" spans="2:4" x14ac:dyDescent="0.25">
      <c r="B771" s="10"/>
      <c r="C771" s="10"/>
      <c r="D771" s="10"/>
    </row>
    <row r="772" spans="2:4" x14ac:dyDescent="0.25">
      <c r="B772" s="10"/>
      <c r="C772" s="10"/>
      <c r="D772" s="10"/>
    </row>
    <row r="773" spans="2:4" x14ac:dyDescent="0.25">
      <c r="B773" s="10"/>
      <c r="C773" s="10"/>
      <c r="D773" s="10"/>
    </row>
    <row r="774" spans="2:4" x14ac:dyDescent="0.25">
      <c r="B774" s="10"/>
      <c r="C774" s="10"/>
      <c r="D774" s="10"/>
    </row>
    <row r="775" spans="2:4" x14ac:dyDescent="0.25">
      <c r="B775" s="10"/>
      <c r="C775" s="10"/>
      <c r="D775" s="10"/>
    </row>
    <row r="776" spans="2:4" x14ac:dyDescent="0.25">
      <c r="B776" s="10"/>
      <c r="C776" s="10"/>
      <c r="D776" s="10"/>
    </row>
    <row r="777" spans="2:4" x14ac:dyDescent="0.25">
      <c r="B777" s="10"/>
      <c r="C777" s="10"/>
      <c r="D777" s="10"/>
    </row>
    <row r="778" spans="2:4" x14ac:dyDescent="0.25">
      <c r="B778" s="10"/>
      <c r="C778" s="10"/>
      <c r="D778" s="10"/>
    </row>
    <row r="779" spans="2:4" x14ac:dyDescent="0.25">
      <c r="B779" s="10"/>
      <c r="C779" s="10"/>
      <c r="D779" s="10"/>
    </row>
    <row r="780" spans="2:4" x14ac:dyDescent="0.25">
      <c r="B780" s="10"/>
      <c r="C780" s="10"/>
      <c r="D780" s="10"/>
    </row>
    <row r="781" spans="2:4" x14ac:dyDescent="0.25">
      <c r="B781" s="10"/>
      <c r="C781" s="10"/>
      <c r="D781" s="10"/>
    </row>
    <row r="782" spans="2:4" x14ac:dyDescent="0.25">
      <c r="B782" s="10"/>
      <c r="C782" s="10"/>
      <c r="D782" s="10"/>
    </row>
    <row r="783" spans="2:4" x14ac:dyDescent="0.25">
      <c r="B783" s="10"/>
      <c r="C783" s="10"/>
      <c r="D783" s="10"/>
    </row>
    <row r="784" spans="2:4" x14ac:dyDescent="0.25">
      <c r="B784" s="10"/>
      <c r="C784" s="10"/>
      <c r="D784" s="10"/>
    </row>
    <row r="785" spans="2:4" x14ac:dyDescent="0.25">
      <c r="B785" s="10"/>
      <c r="C785" s="10"/>
      <c r="D785" s="10"/>
    </row>
    <row r="786" spans="2:4" x14ac:dyDescent="0.25">
      <c r="B786" s="10"/>
      <c r="C786" s="10"/>
      <c r="D786" s="10"/>
    </row>
    <row r="787" spans="2:4" x14ac:dyDescent="0.25">
      <c r="B787" s="10"/>
      <c r="C787" s="10"/>
      <c r="D787" s="10"/>
    </row>
    <row r="788" spans="2:4" x14ac:dyDescent="0.25">
      <c r="B788" s="10"/>
      <c r="C788" s="10"/>
      <c r="D788" s="10"/>
    </row>
    <row r="789" spans="2:4" x14ac:dyDescent="0.25">
      <c r="B789" s="10"/>
      <c r="C789" s="10"/>
      <c r="D789" s="10"/>
    </row>
    <row r="790" spans="2:4" x14ac:dyDescent="0.25">
      <c r="B790" s="10"/>
      <c r="C790" s="10"/>
      <c r="D790" s="10"/>
    </row>
    <row r="791" spans="2:4" x14ac:dyDescent="0.25">
      <c r="B791" s="10"/>
      <c r="C791" s="10"/>
      <c r="D791" s="10"/>
    </row>
    <row r="792" spans="2:4" x14ac:dyDescent="0.25">
      <c r="B792" s="10"/>
      <c r="C792" s="10"/>
      <c r="D792"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9"/>
  <sheetViews>
    <sheetView zoomScale="70" zoomScaleNormal="70" workbookViewId="0">
      <selection activeCell="B1" sqref="B1"/>
    </sheetView>
  </sheetViews>
  <sheetFormatPr defaultColWidth="9.140625" defaultRowHeight="15" x14ac:dyDescent="0.25"/>
  <cols>
    <col min="1" max="1" width="17" style="18" customWidth="1"/>
    <col min="2" max="2" width="59.7109375" style="18" customWidth="1"/>
    <col min="3" max="10" width="24.42578125" style="18" customWidth="1"/>
    <col min="11" max="16384" width="9.140625" style="18"/>
  </cols>
  <sheetData>
    <row r="1" spans="1:17" ht="34.5" x14ac:dyDescent="0.25">
      <c r="A1" s="255" t="s">
        <v>292</v>
      </c>
    </row>
    <row r="4" spans="1:17" x14ac:dyDescent="0.25">
      <c r="A4" s="10" t="s">
        <v>269</v>
      </c>
      <c r="B4" s="32" t="s">
        <v>735</v>
      </c>
      <c r="C4" s="32"/>
      <c r="D4" s="32"/>
      <c r="M4" s="469"/>
      <c r="N4" s="470"/>
      <c r="O4" s="471"/>
      <c r="P4" s="471"/>
      <c r="Q4" s="471"/>
    </row>
    <row r="5" spans="1:17" x14ac:dyDescent="0.25">
      <c r="B5" s="35"/>
      <c r="C5" s="20">
        <v>2014</v>
      </c>
      <c r="D5" s="20">
        <v>2015</v>
      </c>
      <c r="E5" s="20">
        <v>2016</v>
      </c>
      <c r="M5" s="472"/>
      <c r="N5" s="470"/>
      <c r="O5" s="471"/>
      <c r="P5" s="471"/>
      <c r="Q5" s="471"/>
    </row>
    <row r="6" spans="1:17" ht="15" customHeight="1" x14ac:dyDescent="0.25">
      <c r="A6" s="10"/>
      <c r="B6" s="34" t="s">
        <v>5</v>
      </c>
      <c r="C6" s="73">
        <v>128.72301589439996</v>
      </c>
      <c r="D6" s="73">
        <v>441.36894841499998</v>
      </c>
      <c r="E6" s="73">
        <v>1305.7973001600001</v>
      </c>
      <c r="M6" s="473"/>
      <c r="N6" s="474"/>
      <c r="O6" s="475"/>
      <c r="P6" s="475"/>
      <c r="Q6" s="475"/>
    </row>
    <row r="7" spans="1:17" x14ac:dyDescent="0.25">
      <c r="A7" s="10"/>
      <c r="B7" s="34" t="s">
        <v>6</v>
      </c>
      <c r="C7" s="73">
        <v>80.596839681899979</v>
      </c>
      <c r="D7" s="73">
        <v>113.256349425</v>
      </c>
      <c r="E7" s="73">
        <v>282.65713599999998</v>
      </c>
    </row>
    <row r="8" spans="1:17" x14ac:dyDescent="0.25">
      <c r="B8" s="782" t="s">
        <v>1078</v>
      </c>
    </row>
    <row r="10" spans="1:17" x14ac:dyDescent="0.25">
      <c r="A10" s="10" t="s">
        <v>270</v>
      </c>
      <c r="B10" s="32" t="s">
        <v>736</v>
      </c>
      <c r="C10" s="32"/>
      <c r="D10" s="32"/>
    </row>
    <row r="11" spans="1:17" x14ac:dyDescent="0.25">
      <c r="B11" s="35"/>
      <c r="C11" s="20">
        <v>2014</v>
      </c>
      <c r="D11" s="20">
        <v>2015</v>
      </c>
      <c r="E11" s="20">
        <v>2016</v>
      </c>
    </row>
    <row r="12" spans="1:17" x14ac:dyDescent="0.25">
      <c r="A12" s="10"/>
      <c r="B12" s="34" t="s">
        <v>3</v>
      </c>
      <c r="C12" s="73">
        <v>941</v>
      </c>
      <c r="D12" s="73">
        <v>794</v>
      </c>
      <c r="E12" s="73">
        <v>1897</v>
      </c>
    </row>
    <row r="13" spans="1:17" x14ac:dyDescent="0.25">
      <c r="A13" s="10"/>
      <c r="B13" s="34" t="s">
        <v>94</v>
      </c>
      <c r="C13" s="73">
        <v>589</v>
      </c>
      <c r="D13" s="73">
        <v>295</v>
      </c>
      <c r="E13" s="73">
        <v>474</v>
      </c>
    </row>
    <row r="14" spans="1:17" x14ac:dyDescent="0.25">
      <c r="B14" s="782" t="s">
        <v>1078</v>
      </c>
    </row>
    <row r="16" spans="1:17" x14ac:dyDescent="0.25">
      <c r="A16" s="10" t="s">
        <v>271</v>
      </c>
      <c r="B16" s="99" t="s">
        <v>555</v>
      </c>
      <c r="C16" s="25"/>
      <c r="D16" s="25"/>
      <c r="E16" s="25"/>
      <c r="F16" s="25"/>
      <c r="G16" s="25"/>
      <c r="H16" s="25"/>
      <c r="I16" s="25"/>
      <c r="J16" s="25"/>
    </row>
    <row r="17" spans="1:10" ht="30" x14ac:dyDescent="0.25">
      <c r="B17" s="75"/>
      <c r="C17" s="264" t="s">
        <v>472</v>
      </c>
      <c r="D17" s="264" t="s">
        <v>305</v>
      </c>
      <c r="E17" s="264" t="s">
        <v>306</v>
      </c>
      <c r="F17" s="264" t="s">
        <v>473</v>
      </c>
      <c r="G17" s="264" t="s">
        <v>474</v>
      </c>
      <c r="H17" s="264" t="s">
        <v>475</v>
      </c>
      <c r="I17" s="264" t="s">
        <v>171</v>
      </c>
      <c r="J17" s="264" t="s">
        <v>31</v>
      </c>
    </row>
    <row r="18" spans="1:10" x14ac:dyDescent="0.25">
      <c r="B18" s="75" t="s">
        <v>312</v>
      </c>
      <c r="C18" s="71">
        <v>274.16071713999997</v>
      </c>
      <c r="D18" s="71">
        <v>168.79553000000001</v>
      </c>
      <c r="E18" s="71">
        <v>471.66466604999999</v>
      </c>
      <c r="F18" s="71">
        <v>107.85848257000001</v>
      </c>
      <c r="G18" s="71">
        <v>134.3001859</v>
      </c>
      <c r="H18" s="71">
        <v>75.585004999999995</v>
      </c>
      <c r="I18" s="71">
        <v>73.432713500000006</v>
      </c>
      <c r="J18" s="71">
        <v>1305.7973001600001</v>
      </c>
    </row>
    <row r="19" spans="1:10" x14ac:dyDescent="0.25">
      <c r="B19" s="75" t="s">
        <v>6</v>
      </c>
      <c r="C19" s="71">
        <v>84.165513000000004</v>
      </c>
      <c r="D19" s="71">
        <v>33.5764</v>
      </c>
      <c r="E19" s="71">
        <v>99.564937499999999</v>
      </c>
      <c r="F19" s="71">
        <v>22.576464000000001</v>
      </c>
      <c r="G19" s="71">
        <v>18.7323545</v>
      </c>
      <c r="H19" s="71">
        <v>16.656288</v>
      </c>
      <c r="I19" s="71">
        <v>7.3851789999999999</v>
      </c>
      <c r="J19" s="71">
        <v>282.65713599999998</v>
      </c>
    </row>
    <row r="20" spans="1:10" x14ac:dyDescent="0.25">
      <c r="B20" s="75" t="s">
        <v>313</v>
      </c>
      <c r="C20" s="334">
        <v>0.29776539234445515</v>
      </c>
      <c r="D20" s="334">
        <v>0.11878843914982568</v>
      </c>
      <c r="E20" s="334">
        <v>0.35224632538553707</v>
      </c>
      <c r="F20" s="334">
        <v>7.9872259089188546E-2</v>
      </c>
      <c r="G20" s="334">
        <v>6.6272356555682366E-2</v>
      </c>
      <c r="H20" s="334">
        <v>5.8927534028364328E-2</v>
      </c>
      <c r="I20" s="334">
        <v>2.6127693446946976E-2</v>
      </c>
      <c r="J20" s="334">
        <v>1.0000000000000002</v>
      </c>
    </row>
    <row r="21" spans="1:10" x14ac:dyDescent="0.25">
      <c r="B21" s="782" t="s">
        <v>1078</v>
      </c>
      <c r="C21" s="770"/>
      <c r="D21" s="770"/>
      <c r="E21" s="770"/>
      <c r="F21" s="770"/>
      <c r="G21" s="770"/>
      <c r="H21" s="770"/>
      <c r="I21" s="770"/>
      <c r="J21" s="770"/>
    </row>
    <row r="23" spans="1:10" x14ac:dyDescent="0.25">
      <c r="A23" s="10" t="s">
        <v>477</v>
      </c>
      <c r="B23" s="78" t="s">
        <v>556</v>
      </c>
      <c r="C23" s="25"/>
      <c r="D23" s="25"/>
      <c r="E23" s="25"/>
      <c r="F23" s="25"/>
      <c r="G23" s="25"/>
      <c r="H23" s="25"/>
      <c r="I23" s="25"/>
      <c r="J23" s="25"/>
    </row>
    <row r="24" spans="1:10" ht="30" x14ac:dyDescent="0.25">
      <c r="B24" s="75"/>
      <c r="C24" s="264" t="s">
        <v>472</v>
      </c>
      <c r="D24" s="264" t="s">
        <v>305</v>
      </c>
      <c r="E24" s="264" t="s">
        <v>306</v>
      </c>
      <c r="F24" s="264" t="s">
        <v>473</v>
      </c>
      <c r="G24" s="264" t="s">
        <v>474</v>
      </c>
      <c r="H24" s="264" t="s">
        <v>475</v>
      </c>
      <c r="I24" s="264" t="s">
        <v>171</v>
      </c>
      <c r="J24" s="264" t="s">
        <v>31</v>
      </c>
    </row>
    <row r="25" spans="1:10" x14ac:dyDescent="0.25">
      <c r="B25" s="75" t="s">
        <v>37</v>
      </c>
      <c r="C25" s="73">
        <v>284</v>
      </c>
      <c r="D25" s="73">
        <v>220</v>
      </c>
      <c r="E25" s="73">
        <v>689</v>
      </c>
      <c r="F25" s="73">
        <v>177</v>
      </c>
      <c r="G25" s="73">
        <v>281</v>
      </c>
      <c r="H25" s="73">
        <v>118</v>
      </c>
      <c r="I25" s="73">
        <v>128</v>
      </c>
      <c r="J25" s="73">
        <v>1897</v>
      </c>
    </row>
    <row r="26" spans="1:10" x14ac:dyDescent="0.25">
      <c r="B26" s="75" t="s">
        <v>94</v>
      </c>
      <c r="C26" s="73">
        <v>80</v>
      </c>
      <c r="D26" s="73">
        <v>64</v>
      </c>
      <c r="E26" s="73">
        <v>186</v>
      </c>
      <c r="F26" s="73">
        <v>37</v>
      </c>
      <c r="G26" s="73">
        <v>52</v>
      </c>
      <c r="H26" s="73">
        <v>33</v>
      </c>
      <c r="I26" s="73">
        <v>22</v>
      </c>
      <c r="J26" s="73">
        <v>474</v>
      </c>
    </row>
    <row r="27" spans="1:10" ht="15" customHeight="1" x14ac:dyDescent="0.25">
      <c r="B27" s="782" t="s">
        <v>1078</v>
      </c>
      <c r="C27" s="770"/>
      <c r="D27" s="770"/>
      <c r="E27" s="770"/>
      <c r="F27" s="770"/>
      <c r="G27" s="770"/>
      <c r="H27" s="770"/>
      <c r="I27" s="770"/>
      <c r="J27" s="770"/>
    </row>
    <row r="28" spans="1:10" x14ac:dyDescent="0.25">
      <c r="B28" s="188"/>
      <c r="C28" s="25"/>
      <c r="D28" s="25"/>
      <c r="E28" s="25"/>
      <c r="F28" s="25"/>
      <c r="G28" s="25"/>
      <c r="H28" s="25"/>
      <c r="I28" s="25"/>
      <c r="J28" s="25"/>
    </row>
    <row r="29" spans="1:10" x14ac:dyDescent="0.25">
      <c r="A29" s="10" t="s">
        <v>246</v>
      </c>
      <c r="B29" s="272" t="s">
        <v>557</v>
      </c>
      <c r="C29" s="53"/>
      <c r="D29" s="53"/>
      <c r="E29" s="53"/>
      <c r="F29" s="53"/>
      <c r="G29" s="53"/>
      <c r="H29" s="53"/>
      <c r="I29" s="242"/>
      <c r="J29" s="52"/>
    </row>
    <row r="30" spans="1:10" x14ac:dyDescent="0.25">
      <c r="B30" s="273" t="s">
        <v>128</v>
      </c>
      <c r="C30" s="73">
        <v>1897</v>
      </c>
      <c r="D30" s="59"/>
      <c r="E30" s="59"/>
      <c r="F30" s="59"/>
      <c r="G30" s="59"/>
      <c r="H30" s="59"/>
      <c r="I30" s="59"/>
      <c r="J30" s="37"/>
    </row>
    <row r="31" spans="1:10" x14ac:dyDescent="0.25">
      <c r="B31" s="273" t="s">
        <v>129</v>
      </c>
      <c r="C31" s="73">
        <v>474</v>
      </c>
      <c r="D31" s="59"/>
      <c r="E31" s="274"/>
      <c r="F31" s="59"/>
      <c r="G31" s="59"/>
      <c r="H31" s="59"/>
      <c r="I31" s="59"/>
      <c r="J31" s="37"/>
    </row>
    <row r="32" spans="1:10" ht="15" customHeight="1" x14ac:dyDescent="0.25">
      <c r="B32" s="524" t="s">
        <v>1089</v>
      </c>
      <c r="C32" s="594"/>
      <c r="D32" s="363"/>
      <c r="E32" s="53"/>
      <c r="F32" s="53"/>
      <c r="G32" s="53"/>
      <c r="H32" s="53"/>
      <c r="I32" s="242"/>
      <c r="J32" s="52"/>
    </row>
    <row r="33" spans="1:10" ht="15" customHeight="1" x14ac:dyDescent="0.25">
      <c r="B33" s="292"/>
      <c r="C33" s="292"/>
      <c r="D33" s="363"/>
      <c r="E33" s="53"/>
      <c r="F33" s="53"/>
      <c r="G33" s="53"/>
      <c r="H33" s="53"/>
      <c r="I33" s="242"/>
      <c r="J33" s="52"/>
    </row>
    <row r="34" spans="1:10" x14ac:dyDescent="0.25">
      <c r="B34" s="275"/>
      <c r="C34" s="53"/>
      <c r="D34" s="53"/>
      <c r="E34" s="53"/>
      <c r="F34" s="53"/>
      <c r="G34" s="53"/>
      <c r="H34" s="53"/>
      <c r="I34" s="242"/>
      <c r="J34" s="52"/>
    </row>
    <row r="35" spans="1:10" x14ac:dyDescent="0.25">
      <c r="A35" s="10" t="s">
        <v>247</v>
      </c>
      <c r="B35" s="90" t="s">
        <v>558</v>
      </c>
      <c r="C35" s="37"/>
      <c r="D35" s="52"/>
      <c r="E35" s="52"/>
      <c r="F35" s="52"/>
      <c r="G35" s="52"/>
      <c r="H35" s="52"/>
      <c r="I35" s="276"/>
      <c r="J35" s="52"/>
    </row>
    <row r="36" spans="1:10" x14ac:dyDescent="0.25">
      <c r="B36" s="373" t="s">
        <v>5</v>
      </c>
      <c r="C36" s="350" t="s">
        <v>698</v>
      </c>
      <c r="D36" s="364"/>
      <c r="E36" s="52"/>
      <c r="F36" s="277"/>
      <c r="G36" s="277"/>
      <c r="H36" s="277"/>
      <c r="I36" s="278"/>
      <c r="J36" s="37"/>
    </row>
    <row r="37" spans="1:10" x14ac:dyDescent="0.25">
      <c r="B37" s="373" t="s">
        <v>153</v>
      </c>
      <c r="C37" s="467" t="s">
        <v>698</v>
      </c>
      <c r="D37" s="52"/>
      <c r="E37" s="52"/>
      <c r="F37" s="277"/>
      <c r="G37" s="277"/>
      <c r="H37" s="277"/>
      <c r="I37" s="278"/>
      <c r="J37" s="37"/>
    </row>
    <row r="38" spans="1:10" x14ac:dyDescent="0.25">
      <c r="B38" s="373" t="s">
        <v>6</v>
      </c>
      <c r="C38" s="350" t="s">
        <v>698</v>
      </c>
      <c r="D38" s="52"/>
      <c r="E38" s="52"/>
      <c r="F38" s="277"/>
      <c r="G38" s="277"/>
      <c r="H38" s="277"/>
      <c r="I38" s="278"/>
      <c r="J38" s="37"/>
    </row>
    <row r="39" spans="1:10" x14ac:dyDescent="0.25">
      <c r="B39" s="373" t="s">
        <v>154</v>
      </c>
      <c r="C39" s="467" t="s">
        <v>698</v>
      </c>
      <c r="D39" s="279"/>
      <c r="E39" s="280"/>
      <c r="F39" s="277"/>
      <c r="G39" s="277"/>
      <c r="H39" s="277"/>
      <c r="I39" s="278"/>
      <c r="J39" s="37"/>
    </row>
    <row r="40" spans="1:10" x14ac:dyDescent="0.25">
      <c r="B40" s="275"/>
      <c r="C40" s="59"/>
      <c r="D40" s="37"/>
      <c r="E40" s="37"/>
      <c r="F40" s="37"/>
      <c r="G40" s="37"/>
      <c r="H40" s="37"/>
      <c r="I40" s="37"/>
      <c r="J40" s="52"/>
    </row>
    <row r="41" spans="1:10" x14ac:dyDescent="0.25">
      <c r="B41" s="275"/>
      <c r="C41" s="37"/>
      <c r="D41" s="37"/>
      <c r="E41" s="37"/>
      <c r="F41" s="37"/>
      <c r="G41" s="37"/>
      <c r="H41" s="37"/>
      <c r="I41" s="37"/>
      <c r="J41" s="52"/>
    </row>
    <row r="42" spans="1:10" x14ac:dyDescent="0.25">
      <c r="A42" s="10" t="s">
        <v>248</v>
      </c>
      <c r="B42" s="281" t="s">
        <v>559</v>
      </c>
      <c r="C42" s="52"/>
      <c r="D42" s="52"/>
      <c r="E42" s="52"/>
      <c r="F42" s="52"/>
      <c r="G42" s="52"/>
      <c r="H42" s="52"/>
      <c r="I42" s="52"/>
      <c r="J42" s="52"/>
    </row>
    <row r="43" spans="1:10" x14ac:dyDescent="0.25">
      <c r="B43" s="62" t="s">
        <v>9</v>
      </c>
      <c r="C43" s="72">
        <v>0.5963230717299578</v>
      </c>
      <c r="D43" s="282"/>
      <c r="E43" s="52"/>
      <c r="F43" s="57"/>
      <c r="G43" s="57"/>
      <c r="H43" s="57"/>
      <c r="I43" s="283"/>
      <c r="J43" s="52"/>
    </row>
    <row r="44" spans="1:10" x14ac:dyDescent="0.25">
      <c r="B44" s="275"/>
      <c r="C44" s="271"/>
      <c r="D44" s="282"/>
      <c r="E44" s="52"/>
      <c r="F44" s="57"/>
      <c r="G44" s="57"/>
      <c r="H44" s="57"/>
      <c r="I44" s="283"/>
      <c r="J44" s="52"/>
    </row>
    <row r="45" spans="1:10" x14ac:dyDescent="0.25">
      <c r="A45" s="10"/>
      <c r="B45" s="89"/>
      <c r="C45" s="57"/>
      <c r="D45" s="25"/>
      <c r="E45" s="25"/>
      <c r="F45" s="16"/>
      <c r="G45" s="16"/>
      <c r="H45" s="37"/>
      <c r="I45" s="52"/>
      <c r="J45" s="52"/>
    </row>
    <row r="46" spans="1:10" x14ac:dyDescent="0.25">
      <c r="A46" s="10" t="s">
        <v>249</v>
      </c>
      <c r="B46" s="30" t="s">
        <v>607</v>
      </c>
      <c r="C46" s="25"/>
      <c r="D46" s="16"/>
      <c r="E46" s="25"/>
      <c r="F46" s="25"/>
      <c r="G46" s="25"/>
      <c r="H46" s="52"/>
      <c r="I46" s="52"/>
      <c r="J46" s="52"/>
    </row>
    <row r="47" spans="1:10" x14ac:dyDescent="0.25">
      <c r="B47" s="34"/>
      <c r="C47" s="244" t="s">
        <v>591</v>
      </c>
      <c r="D47" s="265" t="s">
        <v>590</v>
      </c>
      <c r="E47" s="25"/>
      <c r="F47" s="25"/>
      <c r="G47" s="25"/>
      <c r="H47" s="37"/>
      <c r="I47" s="42"/>
      <c r="J47" s="52"/>
    </row>
    <row r="48" spans="1:10" x14ac:dyDescent="0.25">
      <c r="A48" s="30"/>
      <c r="B48" s="34" t="s">
        <v>52</v>
      </c>
      <c r="C48" s="34">
        <v>41</v>
      </c>
      <c r="D48" s="327">
        <v>2.161307327358988E-2</v>
      </c>
      <c r="E48" s="25"/>
      <c r="F48" s="25"/>
      <c r="G48" s="25"/>
      <c r="H48" s="37"/>
      <c r="I48" s="42"/>
      <c r="J48" s="52"/>
    </row>
    <row r="49" spans="1:14" x14ac:dyDescent="0.25">
      <c r="A49" s="30"/>
      <c r="B49" s="34" t="s">
        <v>53</v>
      </c>
      <c r="C49" s="34">
        <v>1400</v>
      </c>
      <c r="D49" s="327">
        <v>0.73800738007380073</v>
      </c>
      <c r="E49" s="25"/>
      <c r="F49" s="25"/>
      <c r="G49" s="25"/>
      <c r="H49" s="37"/>
      <c r="I49" s="37"/>
      <c r="J49" s="52"/>
    </row>
    <row r="50" spans="1:14" x14ac:dyDescent="0.25">
      <c r="A50" s="30"/>
      <c r="B50" s="34" t="s">
        <v>54</v>
      </c>
      <c r="C50" s="34">
        <v>207</v>
      </c>
      <c r="D50" s="327">
        <v>0.10911966262519768</v>
      </c>
      <c r="E50" s="25"/>
      <c r="F50" s="25"/>
      <c r="G50" s="25"/>
      <c r="H50" s="37"/>
      <c r="I50" s="37"/>
      <c r="J50" s="52"/>
    </row>
    <row r="51" spans="1:14" x14ac:dyDescent="0.25">
      <c r="A51" s="30"/>
      <c r="B51" s="34" t="s">
        <v>55</v>
      </c>
      <c r="C51" s="34">
        <v>238</v>
      </c>
      <c r="D51" s="327">
        <v>0.12546125461254612</v>
      </c>
      <c r="E51" s="25"/>
      <c r="F51" s="25"/>
      <c r="G51" s="25"/>
      <c r="H51" s="52"/>
      <c r="I51" s="52"/>
      <c r="J51" s="52"/>
    </row>
    <row r="52" spans="1:14" x14ac:dyDescent="0.25">
      <c r="A52" s="30"/>
      <c r="B52" s="34" t="s">
        <v>56</v>
      </c>
      <c r="C52" s="34">
        <v>11</v>
      </c>
      <c r="D52" s="327">
        <v>5.7986294148655772E-3</v>
      </c>
      <c r="E52" s="25"/>
      <c r="F52" s="25"/>
      <c r="G52" s="25"/>
      <c r="H52" s="52"/>
      <c r="I52" s="52"/>
      <c r="J52" s="52"/>
    </row>
    <row r="53" spans="1:14" x14ac:dyDescent="0.25">
      <c r="A53" s="30"/>
      <c r="B53" s="34" t="s">
        <v>57</v>
      </c>
      <c r="C53" s="34"/>
      <c r="D53" s="327">
        <v>0</v>
      </c>
      <c r="E53" s="25"/>
      <c r="F53" s="25"/>
      <c r="G53" s="25"/>
      <c r="H53" s="52"/>
      <c r="I53" s="52"/>
      <c r="J53" s="52"/>
    </row>
    <row r="54" spans="1:14" x14ac:dyDescent="0.25">
      <c r="A54" s="30"/>
      <c r="B54" s="35" t="s">
        <v>31</v>
      </c>
      <c r="C54" s="35">
        <v>1897</v>
      </c>
      <c r="D54" s="340">
        <v>1</v>
      </c>
      <c r="E54" s="25"/>
      <c r="F54" s="25"/>
      <c r="G54" s="25"/>
      <c r="H54" s="52"/>
      <c r="I54" s="52"/>
      <c r="J54" s="52"/>
    </row>
    <row r="55" spans="1:14" x14ac:dyDescent="0.25">
      <c r="A55" s="30"/>
      <c r="B55" s="32"/>
      <c r="D55" s="16"/>
      <c r="E55" s="25"/>
      <c r="F55" s="25"/>
      <c r="G55" s="25"/>
      <c r="H55" s="52"/>
      <c r="I55" s="52"/>
      <c r="J55" s="52"/>
      <c r="K55" s="52"/>
      <c r="L55" s="52"/>
      <c r="M55" s="52"/>
      <c r="N55" s="52"/>
    </row>
    <row r="56" spans="1:14" x14ac:dyDescent="0.25">
      <c r="A56" s="30"/>
      <c r="B56" s="187"/>
      <c r="E56" s="25"/>
      <c r="F56" s="25"/>
      <c r="G56" s="25"/>
      <c r="H56" s="52"/>
      <c r="I56" s="52"/>
      <c r="J56" s="52"/>
      <c r="K56" s="52"/>
      <c r="L56" s="52"/>
      <c r="M56" s="52"/>
      <c r="N56" s="52"/>
    </row>
    <row r="57" spans="1:14" x14ac:dyDescent="0.25">
      <c r="A57" s="10" t="s">
        <v>250</v>
      </c>
      <c r="B57" s="30" t="s">
        <v>606</v>
      </c>
      <c r="E57" s="25"/>
      <c r="F57" s="25"/>
      <c r="G57" s="25"/>
      <c r="H57" s="52"/>
      <c r="I57" s="52"/>
      <c r="J57" s="52"/>
      <c r="K57" s="52"/>
      <c r="L57" s="52"/>
      <c r="M57" s="52"/>
      <c r="N57" s="52"/>
    </row>
    <row r="58" spans="1:14" x14ac:dyDescent="0.25">
      <c r="A58" s="30"/>
      <c r="B58" s="34"/>
      <c r="C58" s="35" t="s">
        <v>591</v>
      </c>
      <c r="D58" s="35" t="s">
        <v>590</v>
      </c>
      <c r="E58" s="25"/>
      <c r="F58" s="25"/>
      <c r="G58" s="25"/>
      <c r="H58" s="52"/>
      <c r="I58" s="52"/>
      <c r="J58" s="52"/>
      <c r="K58" s="52"/>
      <c r="L58" s="52"/>
      <c r="M58" s="52"/>
      <c r="N58" s="52"/>
    </row>
    <row r="59" spans="1:14" x14ac:dyDescent="0.25">
      <c r="A59" s="30"/>
      <c r="B59" s="34" t="s">
        <v>52</v>
      </c>
      <c r="C59" s="34">
        <v>9</v>
      </c>
      <c r="D59" s="336">
        <v>1.8987341772151899E-2</v>
      </c>
      <c r="E59" s="25"/>
      <c r="F59" s="25"/>
      <c r="G59" s="25"/>
      <c r="H59" s="52"/>
      <c r="I59" s="52"/>
      <c r="J59" s="52"/>
      <c r="K59" s="52"/>
      <c r="L59" s="52"/>
      <c r="M59" s="52"/>
      <c r="N59" s="52"/>
    </row>
    <row r="60" spans="1:14" x14ac:dyDescent="0.25">
      <c r="A60" s="30"/>
      <c r="B60" s="34" t="s">
        <v>53</v>
      </c>
      <c r="C60" s="34">
        <v>372</v>
      </c>
      <c r="D60" s="336">
        <v>0.78481012658227844</v>
      </c>
      <c r="E60" s="25"/>
      <c r="F60" s="25"/>
      <c r="G60" s="25"/>
      <c r="H60" s="52"/>
      <c r="I60" s="52"/>
      <c r="J60" s="52"/>
      <c r="K60" s="52"/>
      <c r="L60" s="52"/>
      <c r="M60" s="52"/>
      <c r="N60" s="52"/>
    </row>
    <row r="61" spans="1:14" x14ac:dyDescent="0.25">
      <c r="A61" s="30"/>
      <c r="B61" s="34" t="s">
        <v>54</v>
      </c>
      <c r="C61" s="34">
        <v>45</v>
      </c>
      <c r="D61" s="336">
        <v>9.49367088607595E-2</v>
      </c>
      <c r="E61" s="25"/>
      <c r="F61" s="25"/>
      <c r="G61" s="25"/>
      <c r="H61" s="52"/>
      <c r="I61" s="52"/>
      <c r="J61" s="52"/>
      <c r="K61" s="52"/>
      <c r="L61" s="52"/>
      <c r="M61" s="52"/>
      <c r="N61" s="52"/>
    </row>
    <row r="62" spans="1:14" x14ac:dyDescent="0.25">
      <c r="A62" s="30"/>
      <c r="B62" s="34" t="s">
        <v>55</v>
      </c>
      <c r="C62" s="34">
        <v>46</v>
      </c>
      <c r="D62" s="336">
        <v>9.7046413502109699E-2</v>
      </c>
      <c r="E62" s="25"/>
      <c r="F62" s="25"/>
      <c r="G62" s="25"/>
      <c r="H62" s="52"/>
      <c r="I62" s="52"/>
      <c r="J62" s="52"/>
      <c r="K62" s="52"/>
      <c r="L62" s="52"/>
      <c r="M62" s="52"/>
      <c r="N62" s="52"/>
    </row>
    <row r="63" spans="1:14" x14ac:dyDescent="0.25">
      <c r="A63" s="30"/>
      <c r="B63" s="34" t="s">
        <v>56</v>
      </c>
      <c r="C63" s="34">
        <v>2</v>
      </c>
      <c r="D63" s="336">
        <v>4.2194092827004216E-3</v>
      </c>
      <c r="E63" s="25"/>
      <c r="F63" s="25"/>
      <c r="G63" s="25"/>
      <c r="H63" s="52"/>
      <c r="I63" s="52"/>
      <c r="J63" s="52"/>
      <c r="K63" s="52"/>
      <c r="L63" s="52"/>
      <c r="M63" s="52"/>
      <c r="N63" s="52"/>
    </row>
    <row r="64" spans="1:14" x14ac:dyDescent="0.25">
      <c r="A64" s="30"/>
      <c r="B64" s="34" t="s">
        <v>57</v>
      </c>
      <c r="C64" s="34"/>
      <c r="D64" s="336">
        <v>0</v>
      </c>
      <c r="E64" s="25"/>
      <c r="F64" s="25"/>
      <c r="G64" s="25"/>
      <c r="H64" s="52"/>
      <c r="I64" s="52"/>
      <c r="J64" s="52"/>
      <c r="K64" s="52"/>
      <c r="L64" s="52"/>
      <c r="M64" s="52"/>
      <c r="N64" s="52"/>
    </row>
    <row r="65" spans="1:14" x14ac:dyDescent="0.25">
      <c r="A65" s="30"/>
      <c r="B65" s="35" t="s">
        <v>31</v>
      </c>
      <c r="C65" s="35">
        <v>474</v>
      </c>
      <c r="D65" s="345">
        <v>1</v>
      </c>
      <c r="E65" s="25"/>
      <c r="F65" s="25"/>
      <c r="G65" s="25"/>
      <c r="H65" s="52"/>
      <c r="I65" s="52"/>
      <c r="J65" s="52"/>
      <c r="K65" s="52"/>
      <c r="L65" s="52"/>
      <c r="M65" s="52"/>
      <c r="N65" s="52"/>
    </row>
    <row r="66" spans="1:14" x14ac:dyDescent="0.25">
      <c r="A66" s="30"/>
      <c r="B66" s="32"/>
      <c r="E66" s="25"/>
      <c r="F66" s="25"/>
      <c r="G66" s="25"/>
      <c r="H66" s="52"/>
      <c r="I66" s="52"/>
      <c r="J66" s="52"/>
      <c r="K66" s="52"/>
      <c r="L66" s="52"/>
      <c r="M66" s="52"/>
      <c r="N66" s="52"/>
    </row>
    <row r="67" spans="1:14" x14ac:dyDescent="0.25">
      <c r="A67" s="30"/>
      <c r="B67" s="31"/>
      <c r="E67" s="25"/>
      <c r="F67" s="25"/>
      <c r="G67" s="25"/>
      <c r="H67" s="52"/>
      <c r="I67" s="52"/>
      <c r="J67" s="52"/>
      <c r="K67" s="52"/>
      <c r="L67" s="52"/>
      <c r="M67" s="52"/>
      <c r="N67" s="52"/>
    </row>
    <row r="68" spans="1:14" x14ac:dyDescent="0.25">
      <c r="A68" s="10" t="s">
        <v>251</v>
      </c>
      <c r="B68" s="30" t="s">
        <v>605</v>
      </c>
      <c r="E68" s="25"/>
      <c r="F68" s="25"/>
      <c r="G68" s="25"/>
      <c r="H68" s="52"/>
      <c r="I68" s="52"/>
      <c r="J68" s="52"/>
      <c r="K68" s="52"/>
      <c r="L68" s="52"/>
      <c r="M68" s="52"/>
      <c r="N68" s="52"/>
    </row>
    <row r="69" spans="1:14" x14ac:dyDescent="0.25">
      <c r="A69" s="30"/>
      <c r="B69" s="34"/>
      <c r="C69" s="35" t="s">
        <v>728</v>
      </c>
      <c r="D69" s="35" t="s">
        <v>590</v>
      </c>
      <c r="E69" s="25"/>
      <c r="F69" s="25"/>
      <c r="G69" s="25"/>
      <c r="H69" s="52"/>
      <c r="I69" s="52"/>
      <c r="J69" s="52"/>
      <c r="K69" s="52"/>
      <c r="L69" s="52"/>
      <c r="M69" s="52"/>
      <c r="N69" s="52"/>
    </row>
    <row r="70" spans="1:14" x14ac:dyDescent="0.25">
      <c r="A70" s="30"/>
      <c r="B70" s="34" t="s">
        <v>52</v>
      </c>
      <c r="C70" s="36">
        <v>2.7159390000000001</v>
      </c>
      <c r="D70" s="336">
        <v>2.079908573610326E-3</v>
      </c>
      <c r="E70" s="25"/>
      <c r="F70" s="25"/>
      <c r="G70" s="25"/>
      <c r="H70" s="52"/>
      <c r="I70" s="52"/>
      <c r="J70" s="52"/>
      <c r="K70" s="52"/>
      <c r="L70" s="52"/>
      <c r="M70" s="52"/>
      <c r="N70" s="52"/>
    </row>
    <row r="71" spans="1:14" x14ac:dyDescent="0.25">
      <c r="A71" s="30"/>
      <c r="B71" s="34" t="s">
        <v>53</v>
      </c>
      <c r="C71" s="36">
        <v>529.95569637000006</v>
      </c>
      <c r="D71" s="336">
        <v>0.40584836276278435</v>
      </c>
      <c r="E71" s="25"/>
      <c r="F71" s="25"/>
      <c r="G71" s="25"/>
      <c r="H71" s="52"/>
      <c r="I71" s="52"/>
      <c r="J71" s="52"/>
      <c r="K71" s="52"/>
      <c r="L71" s="52"/>
      <c r="M71" s="52"/>
      <c r="N71" s="52"/>
    </row>
    <row r="72" spans="1:14" x14ac:dyDescent="0.25">
      <c r="A72" s="30"/>
      <c r="B72" s="34" t="s">
        <v>54</v>
      </c>
      <c r="C72" s="36">
        <v>120.07839265</v>
      </c>
      <c r="D72" s="336">
        <v>9.1957911565054354E-2</v>
      </c>
      <c r="E72" s="25"/>
      <c r="F72" s="25"/>
      <c r="G72" s="25"/>
      <c r="H72" s="52"/>
      <c r="I72" s="52"/>
      <c r="J72" s="52"/>
      <c r="K72" s="52"/>
      <c r="L72" s="52"/>
      <c r="M72" s="52"/>
      <c r="N72" s="52"/>
    </row>
    <row r="73" spans="1:14" x14ac:dyDescent="0.25">
      <c r="A73" s="30"/>
      <c r="B73" s="34" t="s">
        <v>55</v>
      </c>
      <c r="C73" s="36">
        <v>596.02107713999999</v>
      </c>
      <c r="D73" s="336">
        <v>0.45644226486528139</v>
      </c>
      <c r="E73" s="25"/>
      <c r="F73" s="25"/>
      <c r="G73" s="25"/>
      <c r="H73" s="52"/>
      <c r="I73" s="52"/>
      <c r="J73" s="52"/>
      <c r="K73" s="52"/>
      <c r="L73" s="52"/>
      <c r="M73" s="52"/>
      <c r="N73" s="52"/>
    </row>
    <row r="74" spans="1:14" x14ac:dyDescent="0.25">
      <c r="A74" s="30"/>
      <c r="B74" s="34" t="s">
        <v>56</v>
      </c>
      <c r="C74" s="36">
        <v>57.026195000000001</v>
      </c>
      <c r="D74" s="336">
        <v>4.3671552233269711E-2</v>
      </c>
      <c r="E74" s="25"/>
      <c r="F74" s="25"/>
      <c r="G74" s="25"/>
      <c r="H74" s="52"/>
      <c r="I74" s="52"/>
      <c r="J74" s="52"/>
      <c r="K74" s="52"/>
      <c r="L74" s="52"/>
      <c r="M74" s="52"/>
      <c r="N74" s="52"/>
    </row>
    <row r="75" spans="1:14" x14ac:dyDescent="0.25">
      <c r="A75" s="30"/>
      <c r="B75" s="34" t="s">
        <v>57</v>
      </c>
      <c r="C75" s="36"/>
      <c r="D75" s="336">
        <v>0</v>
      </c>
      <c r="E75" s="25"/>
      <c r="F75" s="25"/>
      <c r="G75" s="25"/>
      <c r="H75" s="52"/>
      <c r="I75" s="52"/>
      <c r="J75" s="52"/>
      <c r="K75" s="52"/>
      <c r="L75" s="52"/>
      <c r="M75" s="52"/>
      <c r="N75" s="52"/>
    </row>
    <row r="76" spans="1:14" x14ac:dyDescent="0.25">
      <c r="A76" s="30"/>
      <c r="B76" s="35" t="s">
        <v>31</v>
      </c>
      <c r="C76" s="35">
        <v>1305.7973001599998</v>
      </c>
      <c r="D76" s="345">
        <v>1</v>
      </c>
      <c r="E76" s="25"/>
      <c r="F76" s="25"/>
      <c r="G76" s="25"/>
      <c r="H76" s="52"/>
      <c r="I76" s="52"/>
      <c r="J76" s="52"/>
      <c r="K76" s="52"/>
      <c r="L76" s="52"/>
      <c r="M76" s="52"/>
      <c r="N76" s="52"/>
    </row>
    <row r="77" spans="1:14" x14ac:dyDescent="0.25">
      <c r="A77" s="30"/>
      <c r="B77" s="32"/>
      <c r="E77" s="25"/>
      <c r="F77" s="25"/>
      <c r="G77" s="25"/>
      <c r="H77" s="52"/>
      <c r="I77" s="52"/>
      <c r="J77" s="52"/>
      <c r="K77" s="52"/>
      <c r="L77" s="52"/>
      <c r="M77" s="52"/>
      <c r="N77" s="52"/>
    </row>
    <row r="78" spans="1:14" x14ac:dyDescent="0.25">
      <c r="A78" s="30"/>
      <c r="B78" s="187"/>
      <c r="E78" s="25"/>
      <c r="F78" s="25"/>
      <c r="G78" s="25"/>
      <c r="H78" s="52"/>
      <c r="I78" s="52"/>
      <c r="J78" s="52"/>
      <c r="K78" s="52"/>
      <c r="L78" s="52"/>
      <c r="M78" s="52"/>
      <c r="N78" s="52"/>
    </row>
    <row r="79" spans="1:14" x14ac:dyDescent="0.25">
      <c r="A79" s="10" t="s">
        <v>252</v>
      </c>
      <c r="B79" s="30" t="s">
        <v>604</v>
      </c>
      <c r="E79" s="25"/>
      <c r="F79" s="25"/>
      <c r="G79" s="25"/>
      <c r="H79" s="52"/>
      <c r="I79" s="52"/>
      <c r="J79" s="52"/>
      <c r="K79" s="52"/>
      <c r="L79" s="52"/>
      <c r="M79" s="52"/>
      <c r="N79" s="52"/>
    </row>
    <row r="80" spans="1:14" x14ac:dyDescent="0.25">
      <c r="A80" s="30"/>
      <c r="B80" s="34"/>
      <c r="C80" s="35" t="s">
        <v>728</v>
      </c>
      <c r="D80" s="35" t="s">
        <v>590</v>
      </c>
      <c r="E80" s="25"/>
      <c r="F80" s="25"/>
      <c r="G80" s="25"/>
      <c r="H80" s="52"/>
      <c r="I80" s="52"/>
      <c r="J80" s="52"/>
      <c r="K80" s="52"/>
      <c r="L80" s="52"/>
      <c r="M80" s="52"/>
      <c r="N80" s="52"/>
    </row>
    <row r="81" spans="1:14" x14ac:dyDescent="0.25">
      <c r="A81" s="30"/>
      <c r="B81" s="34" t="s">
        <v>52</v>
      </c>
      <c r="C81" s="36">
        <v>0.671041</v>
      </c>
      <c r="D81" s="336">
        <v>2.3740458475458412E-3</v>
      </c>
      <c r="E81" s="25"/>
      <c r="F81" s="25"/>
      <c r="G81" s="25"/>
      <c r="H81" s="52"/>
      <c r="I81" s="52"/>
      <c r="J81" s="52"/>
      <c r="K81" s="52"/>
      <c r="L81" s="52"/>
      <c r="M81" s="52"/>
      <c r="N81" s="52"/>
    </row>
    <row r="82" spans="1:14" x14ac:dyDescent="0.25">
      <c r="A82" s="30"/>
      <c r="B82" s="34" t="s">
        <v>53</v>
      </c>
      <c r="C82" s="36">
        <v>132.56106299999999</v>
      </c>
      <c r="D82" s="336">
        <v>0.46898183741591437</v>
      </c>
      <c r="E82" s="25"/>
      <c r="F82" s="25"/>
      <c r="G82" s="25"/>
      <c r="H82" s="52"/>
      <c r="I82" s="52"/>
      <c r="J82" s="52"/>
      <c r="K82" s="52"/>
      <c r="L82" s="52"/>
      <c r="M82" s="52"/>
      <c r="N82" s="52"/>
    </row>
    <row r="83" spans="1:14" x14ac:dyDescent="0.25">
      <c r="A83" s="30"/>
      <c r="B83" s="34" t="s">
        <v>54</v>
      </c>
      <c r="C83" s="36">
        <v>26.368431999999999</v>
      </c>
      <c r="D83" s="336">
        <v>9.3287692549180859E-2</v>
      </c>
      <c r="E83" s="25"/>
      <c r="F83" s="25"/>
      <c r="G83" s="25"/>
      <c r="H83" s="52"/>
      <c r="I83" s="52"/>
      <c r="J83" s="52"/>
    </row>
    <row r="84" spans="1:14" x14ac:dyDescent="0.25">
      <c r="A84" s="30"/>
      <c r="B84" s="34" t="s">
        <v>55</v>
      </c>
      <c r="C84" s="36">
        <v>113.0566</v>
      </c>
      <c r="D84" s="336">
        <v>0.39997787283884462</v>
      </c>
      <c r="E84" s="25"/>
      <c r="F84" s="25"/>
      <c r="G84" s="25"/>
      <c r="H84" s="52"/>
      <c r="I84" s="52"/>
      <c r="J84" s="52"/>
    </row>
    <row r="85" spans="1:14" x14ac:dyDescent="0.25">
      <c r="A85" s="30"/>
      <c r="B85" s="34" t="s">
        <v>56</v>
      </c>
      <c r="C85" s="36">
        <v>10</v>
      </c>
      <c r="D85" s="336">
        <v>3.5378551348514337E-2</v>
      </c>
      <c r="E85" s="25"/>
      <c r="F85" s="25"/>
      <c r="G85" s="25"/>
      <c r="H85" s="52"/>
      <c r="I85" s="52"/>
      <c r="J85" s="52"/>
    </row>
    <row r="86" spans="1:14" x14ac:dyDescent="0.25">
      <c r="A86" s="30"/>
      <c r="B86" s="34" t="s">
        <v>57</v>
      </c>
      <c r="C86" s="36"/>
      <c r="D86" s="336">
        <v>0</v>
      </c>
      <c r="E86" s="25"/>
      <c r="F86" s="25"/>
      <c r="G86" s="25"/>
      <c r="H86" s="52"/>
      <c r="I86" s="52"/>
      <c r="J86" s="52"/>
    </row>
    <row r="87" spans="1:14" x14ac:dyDescent="0.25">
      <c r="A87" s="30"/>
      <c r="B87" s="35" t="s">
        <v>31</v>
      </c>
      <c r="C87" s="34">
        <v>282.65713599999998</v>
      </c>
      <c r="D87" s="336">
        <v>1</v>
      </c>
      <c r="E87" s="25"/>
      <c r="F87" s="25"/>
      <c r="G87" s="25"/>
      <c r="H87" s="52"/>
      <c r="I87" s="52"/>
      <c r="J87" s="52"/>
    </row>
    <row r="88" spans="1:14" x14ac:dyDescent="0.25">
      <c r="A88" s="30"/>
      <c r="B88" s="32"/>
      <c r="D88" s="16"/>
      <c r="E88" s="25"/>
      <c r="F88" s="25"/>
      <c r="G88" s="25"/>
      <c r="H88" s="52"/>
      <c r="I88" s="52"/>
      <c r="J88" s="52"/>
    </row>
    <row r="89" spans="1:14" x14ac:dyDescent="0.25">
      <c r="A89" s="30"/>
      <c r="B89" s="187"/>
      <c r="D89" s="16"/>
      <c r="E89" s="25"/>
      <c r="F89" s="25"/>
      <c r="G89" s="25"/>
      <c r="H89" s="52"/>
      <c r="I89" s="52"/>
      <c r="J89" s="52"/>
    </row>
    <row r="90" spans="1:14" x14ac:dyDescent="0.25">
      <c r="B90" s="275"/>
      <c r="C90" s="37"/>
      <c r="D90" s="52"/>
      <c r="E90" s="52"/>
      <c r="F90" s="37"/>
      <c r="G90" s="37"/>
      <c r="H90" s="52"/>
      <c r="I90" s="52"/>
      <c r="J90" s="52"/>
    </row>
    <row r="91" spans="1:14" x14ac:dyDescent="0.25">
      <c r="A91" s="10" t="s">
        <v>342</v>
      </c>
      <c r="B91" s="281" t="s">
        <v>560</v>
      </c>
      <c r="C91" s="52"/>
      <c r="D91" s="52"/>
      <c r="E91" s="52"/>
      <c r="F91" s="52"/>
      <c r="G91" s="52"/>
      <c r="H91" s="37"/>
      <c r="I91" s="37"/>
      <c r="J91" s="37"/>
    </row>
    <row r="92" spans="1:14" x14ac:dyDescent="0.25">
      <c r="B92" s="86" t="s">
        <v>329</v>
      </c>
      <c r="C92" s="334">
        <v>0.24986821296784398</v>
      </c>
      <c r="D92" s="52"/>
      <c r="E92" s="52"/>
      <c r="F92" s="37"/>
      <c r="G92" s="37"/>
      <c r="H92" s="38"/>
      <c r="I92" s="60"/>
      <c r="J92" s="60"/>
    </row>
    <row r="93" spans="1:14" x14ac:dyDescent="0.25">
      <c r="B93" s="86" t="s">
        <v>394</v>
      </c>
      <c r="C93" s="334">
        <v>0.21646325656008469</v>
      </c>
      <c r="D93" s="52"/>
      <c r="E93" s="52"/>
      <c r="F93" s="37"/>
      <c r="G93" s="37"/>
      <c r="H93" s="38"/>
      <c r="I93" s="288"/>
      <c r="J93" s="60"/>
    </row>
    <row r="94" spans="1:14" x14ac:dyDescent="0.25">
      <c r="B94" s="88"/>
      <c r="C94" s="37"/>
      <c r="D94" s="37"/>
      <c r="E94" s="37"/>
      <c r="F94" s="37"/>
      <c r="G94" s="37"/>
      <c r="H94" s="38"/>
      <c r="I94" s="288"/>
      <c r="J94" s="60"/>
    </row>
    <row r="95" spans="1:14" x14ac:dyDescent="0.25">
      <c r="B95" s="275"/>
      <c r="C95" s="37"/>
      <c r="D95" s="37"/>
      <c r="E95" s="37"/>
      <c r="F95" s="37"/>
      <c r="G95" s="37"/>
      <c r="H95" s="38"/>
      <c r="I95" s="288"/>
      <c r="J95" s="60"/>
    </row>
    <row r="96" spans="1:14" x14ac:dyDescent="0.25">
      <c r="A96" s="10" t="s">
        <v>343</v>
      </c>
      <c r="B96" s="281" t="s">
        <v>561</v>
      </c>
      <c r="C96" s="52"/>
      <c r="D96" s="52"/>
      <c r="E96" s="52"/>
      <c r="F96" s="52"/>
      <c r="G96" s="52"/>
      <c r="H96" s="38"/>
      <c r="I96" s="288"/>
      <c r="J96" s="60"/>
    </row>
    <row r="97" spans="1:10" x14ac:dyDescent="0.25">
      <c r="B97" s="373" t="s">
        <v>311</v>
      </c>
      <c r="C97" s="374" t="s">
        <v>698</v>
      </c>
      <c r="D97" s="364"/>
      <c r="E97" s="282"/>
      <c r="F97" s="52"/>
      <c r="G97" s="52"/>
      <c r="H97" s="38"/>
      <c r="I97" s="288"/>
      <c r="J97" s="60"/>
    </row>
    <row r="98" spans="1:10" x14ac:dyDescent="0.25">
      <c r="B98" s="275"/>
      <c r="C98" s="286"/>
      <c r="D98" s="52"/>
      <c r="E98" s="52"/>
      <c r="F98" s="52"/>
      <c r="G98" s="52"/>
      <c r="H98" s="38"/>
      <c r="I98" s="288"/>
      <c r="J98" s="60"/>
    </row>
    <row r="99" spans="1:10" x14ac:dyDescent="0.25">
      <c r="B99" s="275"/>
      <c r="C99" s="286"/>
      <c r="D99" s="52"/>
      <c r="E99" s="52"/>
      <c r="F99" s="52"/>
      <c r="G99" s="52"/>
      <c r="H99" s="38"/>
      <c r="I99" s="288"/>
      <c r="J99" s="60"/>
    </row>
    <row r="100" spans="1:10" x14ac:dyDescent="0.25">
      <c r="A100" s="10" t="s">
        <v>344</v>
      </c>
      <c r="B100" s="287" t="s">
        <v>602</v>
      </c>
      <c r="C100" s="52"/>
      <c r="D100" s="52"/>
      <c r="F100" s="275"/>
      <c r="G100" s="286"/>
      <c r="H100" s="37"/>
      <c r="I100" s="291"/>
      <c r="J100" s="60"/>
    </row>
    <row r="101" spans="1:10" x14ac:dyDescent="0.25">
      <c r="A101" s="10"/>
      <c r="B101" s="103" t="s">
        <v>308</v>
      </c>
      <c r="C101" s="265" t="s">
        <v>6</v>
      </c>
      <c r="D101" s="265" t="s">
        <v>59</v>
      </c>
      <c r="F101" s="275"/>
      <c r="G101" s="286"/>
      <c r="H101" s="59"/>
      <c r="I101" s="59"/>
      <c r="J101" s="59"/>
    </row>
    <row r="102" spans="1:10" x14ac:dyDescent="0.25">
      <c r="A102" s="10"/>
      <c r="B102" s="86" t="s">
        <v>18</v>
      </c>
      <c r="C102" s="260"/>
      <c r="D102" s="260"/>
      <c r="F102" s="275"/>
      <c r="G102" s="286"/>
      <c r="H102" s="59"/>
      <c r="I102" s="59"/>
      <c r="J102" s="59"/>
    </row>
    <row r="103" spans="1:10" x14ac:dyDescent="0.25">
      <c r="A103" s="10"/>
      <c r="B103" s="86" t="s">
        <v>19</v>
      </c>
      <c r="C103" s="260"/>
      <c r="D103" s="260"/>
      <c r="F103" s="275"/>
      <c r="G103" s="286"/>
      <c r="H103" s="59"/>
      <c r="I103" s="59"/>
      <c r="J103" s="59"/>
    </row>
    <row r="104" spans="1:10" x14ac:dyDescent="0.25">
      <c r="A104" s="10"/>
      <c r="B104" s="86" t="s">
        <v>20</v>
      </c>
      <c r="C104" s="260"/>
      <c r="D104" s="260"/>
      <c r="F104" s="275"/>
      <c r="G104" s="286"/>
    </row>
    <row r="105" spans="1:10" x14ac:dyDescent="0.25">
      <c r="A105" s="10"/>
      <c r="B105" s="86" t="s">
        <v>21</v>
      </c>
      <c r="C105" s="260"/>
      <c r="D105" s="260"/>
      <c r="F105" s="275"/>
      <c r="G105" s="286"/>
    </row>
    <row r="106" spans="1:10" x14ac:dyDescent="0.25">
      <c r="A106" s="10"/>
      <c r="B106" s="86" t="s">
        <v>22</v>
      </c>
      <c r="C106" s="260"/>
      <c r="D106" s="260"/>
      <c r="F106" s="275"/>
      <c r="G106" s="286"/>
    </row>
    <row r="107" spans="1:10" x14ac:dyDescent="0.25">
      <c r="A107" s="10"/>
      <c r="B107" s="86" t="s">
        <v>23</v>
      </c>
      <c r="C107" s="260"/>
      <c r="D107" s="260"/>
      <c r="F107" s="275"/>
      <c r="G107" s="286"/>
    </row>
    <row r="108" spans="1:10" x14ac:dyDescent="0.25">
      <c r="A108" s="10"/>
      <c r="B108" s="86" t="s">
        <v>24</v>
      </c>
      <c r="C108" s="260"/>
      <c r="D108" s="260"/>
      <c r="F108" s="275"/>
      <c r="G108" s="286"/>
    </row>
    <row r="109" spans="1:10" x14ac:dyDescent="0.25">
      <c r="A109" s="10"/>
      <c r="B109" s="86" t="s">
        <v>309</v>
      </c>
      <c r="C109" s="260"/>
      <c r="D109" s="260"/>
      <c r="F109" s="275"/>
      <c r="G109" s="286"/>
    </row>
    <row r="110" spans="1:10" x14ac:dyDescent="0.25">
      <c r="A110" s="10"/>
      <c r="B110" s="86" t="s">
        <v>121</v>
      </c>
      <c r="C110" s="260"/>
      <c r="D110" s="260"/>
      <c r="F110" s="275"/>
      <c r="G110" s="286"/>
    </row>
    <row r="111" spans="1:10" x14ac:dyDescent="0.25">
      <c r="A111" s="10"/>
      <c r="B111" s="86" t="s">
        <v>60</v>
      </c>
      <c r="C111" s="260"/>
      <c r="D111" s="260"/>
      <c r="F111" s="275"/>
      <c r="G111" s="286"/>
    </row>
    <row r="112" spans="1:10" x14ac:dyDescent="0.25">
      <c r="A112" s="10"/>
      <c r="B112" s="86" t="s">
        <v>310</v>
      </c>
      <c r="C112" s="260"/>
      <c r="D112" s="260"/>
      <c r="F112" s="275"/>
      <c r="G112" s="286"/>
    </row>
    <row r="113" spans="1:7" x14ac:dyDescent="0.25">
      <c r="A113" s="10"/>
      <c r="B113" s="86" t="s">
        <v>122</v>
      </c>
      <c r="C113" s="260"/>
      <c r="D113" s="260"/>
      <c r="F113" s="275"/>
      <c r="G113" s="286"/>
    </row>
    <row r="114" spans="1:7" x14ac:dyDescent="0.25">
      <c r="A114" s="10"/>
      <c r="B114" s="86" t="s">
        <v>62</v>
      </c>
      <c r="C114" s="260"/>
      <c r="D114" s="260"/>
      <c r="F114" s="275"/>
      <c r="G114" s="286"/>
    </row>
    <row r="115" spans="1:7" x14ac:dyDescent="0.25">
      <c r="A115" s="10"/>
      <c r="B115" s="86" t="s">
        <v>63</v>
      </c>
      <c r="C115" s="260"/>
      <c r="D115" s="260"/>
      <c r="F115" s="275"/>
      <c r="G115" s="286"/>
    </row>
    <row r="116" spans="1:7" x14ac:dyDescent="0.25">
      <c r="A116" s="10"/>
      <c r="B116" s="86" t="s">
        <v>64</v>
      </c>
      <c r="C116" s="260"/>
      <c r="D116" s="260"/>
      <c r="F116" s="275"/>
      <c r="G116" s="286"/>
    </row>
    <row r="117" spans="1:7" x14ac:dyDescent="0.25">
      <c r="A117" s="10"/>
      <c r="B117" s="86" t="s">
        <v>26</v>
      </c>
      <c r="C117" s="260"/>
      <c r="D117" s="260"/>
      <c r="F117" s="275"/>
      <c r="G117" s="286"/>
    </row>
    <row r="118" spans="1:7" x14ac:dyDescent="0.25">
      <c r="A118" s="10"/>
      <c r="B118" s="86" t="s">
        <v>123</v>
      </c>
      <c r="C118" s="260"/>
      <c r="D118" s="260"/>
      <c r="F118" s="275"/>
      <c r="G118" s="286"/>
    </row>
    <row r="119" spans="1:7" x14ac:dyDescent="0.25">
      <c r="A119" s="10"/>
      <c r="B119" s="86" t="s">
        <v>124</v>
      </c>
      <c r="C119" s="260"/>
      <c r="D119" s="260"/>
      <c r="F119" s="275"/>
      <c r="G119" s="286"/>
    </row>
    <row r="120" spans="1:7" x14ac:dyDescent="0.25">
      <c r="A120" s="10"/>
      <c r="B120" s="86" t="s">
        <v>125</v>
      </c>
      <c r="C120" s="260"/>
      <c r="D120" s="260"/>
      <c r="F120" s="275"/>
      <c r="G120" s="286"/>
    </row>
    <row r="121" spans="1:7" x14ac:dyDescent="0.25">
      <c r="A121" s="10"/>
      <c r="B121" s="86" t="s">
        <v>69</v>
      </c>
      <c r="C121" s="147">
        <v>282.65713599999998</v>
      </c>
      <c r="D121" s="459">
        <v>1</v>
      </c>
      <c r="E121" s="366"/>
      <c r="F121" s="275"/>
      <c r="G121" s="286"/>
    </row>
    <row r="122" spans="1:7" x14ac:dyDescent="0.25">
      <c r="A122" s="10"/>
      <c r="B122" s="86" t="s">
        <v>76</v>
      </c>
      <c r="C122" s="317"/>
      <c r="D122" s="452"/>
      <c r="F122" s="275"/>
      <c r="G122" s="286"/>
    </row>
    <row r="123" spans="1:7" x14ac:dyDescent="0.25">
      <c r="A123" s="10"/>
      <c r="B123" s="86" t="s">
        <v>126</v>
      </c>
      <c r="C123" s="317"/>
      <c r="D123" s="452"/>
      <c r="F123" s="275"/>
      <c r="G123" s="286"/>
    </row>
    <row r="124" spans="1:7" x14ac:dyDescent="0.25">
      <c r="A124" s="10"/>
      <c r="B124" s="86" t="s">
        <v>72</v>
      </c>
      <c r="C124" s="317"/>
      <c r="D124" s="452"/>
      <c r="F124" s="275"/>
      <c r="G124" s="286"/>
    </row>
    <row r="125" spans="1:7" x14ac:dyDescent="0.25">
      <c r="A125" s="10"/>
      <c r="B125" s="86" t="s">
        <v>73</v>
      </c>
      <c r="C125" s="317"/>
      <c r="D125" s="452"/>
      <c r="F125" s="275"/>
      <c r="G125" s="286"/>
    </row>
    <row r="126" spans="1:7" x14ac:dyDescent="0.25">
      <c r="A126" s="10"/>
      <c r="B126" s="259" t="s">
        <v>74</v>
      </c>
      <c r="C126" s="317"/>
      <c r="D126" s="452"/>
      <c r="F126" s="275"/>
      <c r="G126" s="286"/>
    </row>
    <row r="127" spans="1:7" x14ac:dyDescent="0.25">
      <c r="A127" s="10"/>
      <c r="B127" s="96" t="s">
        <v>31</v>
      </c>
      <c r="C127" s="458">
        <v>282.65713599999998</v>
      </c>
      <c r="D127" s="452">
        <v>1</v>
      </c>
      <c r="F127" s="275"/>
      <c r="G127" s="286"/>
    </row>
    <row r="128" spans="1:7" x14ac:dyDescent="0.25">
      <c r="B128" s="275" t="s">
        <v>729</v>
      </c>
      <c r="C128" s="286"/>
      <c r="D128" s="52"/>
      <c r="E128" s="52"/>
      <c r="F128" s="52"/>
      <c r="G128" s="52"/>
    </row>
    <row r="129" spans="1:7" x14ac:dyDescent="0.25">
      <c r="B129" s="275"/>
      <c r="C129" s="52"/>
      <c r="D129" s="52"/>
      <c r="E129" s="52"/>
      <c r="F129" s="52"/>
      <c r="G129" s="52"/>
    </row>
    <row r="130" spans="1:7" x14ac:dyDescent="0.25">
      <c r="A130" s="10" t="s">
        <v>345</v>
      </c>
      <c r="B130" s="287" t="s">
        <v>603</v>
      </c>
      <c r="C130" s="52"/>
      <c r="D130" s="52"/>
      <c r="F130" s="52"/>
      <c r="G130" s="52"/>
    </row>
    <row r="131" spans="1:7" x14ac:dyDescent="0.25">
      <c r="A131" s="10"/>
      <c r="B131" s="103" t="s">
        <v>308</v>
      </c>
      <c r="C131" s="265" t="s">
        <v>6</v>
      </c>
      <c r="D131" s="265" t="s">
        <v>59</v>
      </c>
      <c r="F131" s="52"/>
      <c r="G131" s="52"/>
    </row>
    <row r="132" spans="1:7" x14ac:dyDescent="0.25">
      <c r="A132" s="10"/>
      <c r="B132" s="86" t="s">
        <v>18</v>
      </c>
      <c r="C132" s="260"/>
      <c r="D132" s="260"/>
      <c r="F132" s="52"/>
      <c r="G132" s="52"/>
    </row>
    <row r="133" spans="1:7" x14ac:dyDescent="0.25">
      <c r="A133" s="10"/>
      <c r="B133" s="86" t="s">
        <v>19</v>
      </c>
      <c r="C133" s="260"/>
      <c r="D133" s="260"/>
      <c r="F133" s="52"/>
      <c r="G133" s="52"/>
    </row>
    <row r="134" spans="1:7" x14ac:dyDescent="0.25">
      <c r="A134" s="10"/>
      <c r="B134" s="86" t="s">
        <v>20</v>
      </c>
      <c r="C134" s="260"/>
      <c r="D134" s="260"/>
      <c r="F134" s="52"/>
      <c r="G134" s="52"/>
    </row>
    <row r="135" spans="1:7" x14ac:dyDescent="0.25">
      <c r="A135" s="10"/>
      <c r="B135" s="86" t="s">
        <v>21</v>
      </c>
      <c r="C135" s="260"/>
      <c r="D135" s="260"/>
      <c r="F135" s="52"/>
      <c r="G135" s="52"/>
    </row>
    <row r="136" spans="1:7" x14ac:dyDescent="0.25">
      <c r="A136" s="10"/>
      <c r="B136" s="86" t="s">
        <v>22</v>
      </c>
      <c r="C136" s="260"/>
      <c r="D136" s="260"/>
      <c r="F136" s="52"/>
      <c r="G136" s="52"/>
    </row>
    <row r="137" spans="1:7" x14ac:dyDescent="0.25">
      <c r="A137" s="10"/>
      <c r="B137" s="86" t="s">
        <v>23</v>
      </c>
      <c r="C137" s="260"/>
      <c r="D137" s="260"/>
      <c r="F137" s="52"/>
      <c r="G137" s="52"/>
    </row>
    <row r="138" spans="1:7" x14ac:dyDescent="0.25">
      <c r="A138" s="10"/>
      <c r="B138" s="86" t="s">
        <v>24</v>
      </c>
      <c r="C138" s="260"/>
      <c r="D138" s="260"/>
      <c r="F138" s="52"/>
      <c r="G138" s="52"/>
    </row>
    <row r="139" spans="1:7" x14ac:dyDescent="0.25">
      <c r="A139" s="10"/>
      <c r="B139" s="86" t="s">
        <v>309</v>
      </c>
      <c r="C139" s="260"/>
      <c r="D139" s="260"/>
      <c r="F139" s="52"/>
      <c r="G139" s="52"/>
    </row>
    <row r="140" spans="1:7" x14ac:dyDescent="0.25">
      <c r="A140" s="10"/>
      <c r="B140" s="86" t="s">
        <v>121</v>
      </c>
      <c r="C140" s="260"/>
      <c r="D140" s="260"/>
      <c r="F140" s="52"/>
      <c r="G140" s="52"/>
    </row>
    <row r="141" spans="1:7" x14ac:dyDescent="0.25">
      <c r="A141" s="10"/>
      <c r="B141" s="86" t="s">
        <v>60</v>
      </c>
      <c r="C141" s="260"/>
      <c r="D141" s="260"/>
      <c r="F141" s="52"/>
      <c r="G141" s="52"/>
    </row>
    <row r="142" spans="1:7" x14ac:dyDescent="0.25">
      <c r="A142" s="10"/>
      <c r="B142" s="86" t="s">
        <v>310</v>
      </c>
      <c r="C142" s="260"/>
      <c r="D142" s="260"/>
      <c r="F142" s="52"/>
      <c r="G142" s="52"/>
    </row>
    <row r="143" spans="1:7" x14ac:dyDescent="0.25">
      <c r="A143" s="10"/>
      <c r="B143" s="86" t="s">
        <v>122</v>
      </c>
      <c r="C143" s="260"/>
      <c r="D143" s="260"/>
      <c r="F143" s="52"/>
      <c r="G143" s="52"/>
    </row>
    <row r="144" spans="1:7" x14ac:dyDescent="0.25">
      <c r="A144" s="10"/>
      <c r="B144" s="86" t="s">
        <v>62</v>
      </c>
      <c r="C144" s="260"/>
      <c r="D144" s="260"/>
      <c r="F144" s="52"/>
      <c r="G144" s="52"/>
    </row>
    <row r="145" spans="1:7" x14ac:dyDescent="0.25">
      <c r="A145" s="10"/>
      <c r="B145" s="86" t="s">
        <v>63</v>
      </c>
      <c r="C145" s="260"/>
      <c r="D145" s="260"/>
      <c r="F145" s="290"/>
      <c r="G145" s="290"/>
    </row>
    <row r="146" spans="1:7" x14ac:dyDescent="0.25">
      <c r="A146" s="10"/>
      <c r="B146" s="86" t="s">
        <v>64</v>
      </c>
      <c r="C146" s="260"/>
      <c r="D146" s="260"/>
      <c r="F146" s="59"/>
      <c r="G146" s="59"/>
    </row>
    <row r="147" spans="1:7" x14ac:dyDescent="0.25">
      <c r="A147" s="10"/>
      <c r="B147" s="86" t="s">
        <v>26</v>
      </c>
      <c r="C147" s="260"/>
      <c r="D147" s="260"/>
      <c r="F147" s="59"/>
      <c r="G147" s="59"/>
    </row>
    <row r="148" spans="1:7" x14ac:dyDescent="0.25">
      <c r="A148" s="10"/>
      <c r="B148" s="86" t="s">
        <v>123</v>
      </c>
      <c r="C148" s="260"/>
      <c r="D148" s="260"/>
      <c r="F148" s="59"/>
      <c r="G148" s="59"/>
    </row>
    <row r="149" spans="1:7" x14ac:dyDescent="0.25">
      <c r="A149" s="10"/>
      <c r="B149" s="86" t="s">
        <v>124</v>
      </c>
      <c r="C149" s="260"/>
      <c r="D149" s="260"/>
    </row>
    <row r="150" spans="1:7" x14ac:dyDescent="0.25">
      <c r="A150" s="10"/>
      <c r="B150" s="86" t="s">
        <v>125</v>
      </c>
      <c r="C150" s="260"/>
      <c r="D150" s="260"/>
    </row>
    <row r="151" spans="1:7" x14ac:dyDescent="0.25">
      <c r="A151" s="10"/>
      <c r="B151" s="86" t="s">
        <v>69</v>
      </c>
      <c r="C151" s="317">
        <v>282.65713599999998</v>
      </c>
      <c r="D151" s="451">
        <v>1</v>
      </c>
      <c r="E151" s="366"/>
    </row>
    <row r="152" spans="1:7" x14ac:dyDescent="0.25">
      <c r="A152" s="10"/>
      <c r="B152" s="86" t="s">
        <v>76</v>
      </c>
      <c r="C152" s="317"/>
      <c r="D152" s="451"/>
    </row>
    <row r="153" spans="1:7" x14ac:dyDescent="0.25">
      <c r="A153" s="10"/>
      <c r="B153" s="86" t="s">
        <v>126</v>
      </c>
      <c r="C153" s="317"/>
      <c r="D153" s="451"/>
    </row>
    <row r="154" spans="1:7" x14ac:dyDescent="0.25">
      <c r="A154" s="10"/>
      <c r="B154" s="86" t="s">
        <v>72</v>
      </c>
      <c r="C154" s="317"/>
      <c r="D154" s="451"/>
    </row>
    <row r="155" spans="1:7" x14ac:dyDescent="0.25">
      <c r="A155" s="10"/>
      <c r="B155" s="86" t="s">
        <v>73</v>
      </c>
      <c r="C155" s="317"/>
      <c r="D155" s="451"/>
    </row>
    <row r="156" spans="1:7" x14ac:dyDescent="0.25">
      <c r="A156" s="10"/>
      <c r="B156" s="259" t="s">
        <v>74</v>
      </c>
      <c r="C156" s="317"/>
      <c r="D156" s="451"/>
    </row>
    <row r="157" spans="1:7" x14ac:dyDescent="0.25">
      <c r="A157" s="10"/>
      <c r="B157" s="96" t="s">
        <v>31</v>
      </c>
      <c r="C157" s="367">
        <v>282.65713599999998</v>
      </c>
      <c r="D157" s="452">
        <v>1</v>
      </c>
    </row>
    <row r="158" spans="1:7" x14ac:dyDescent="0.25">
      <c r="A158" s="10"/>
      <c r="B158" s="275" t="s">
        <v>729</v>
      </c>
      <c r="C158" s="277"/>
      <c r="D158" s="306"/>
    </row>
    <row r="159" spans="1:7" x14ac:dyDescent="0.25">
      <c r="A159" s="10"/>
      <c r="B159" s="305"/>
      <c r="C159" s="277"/>
      <c r="D159" s="306"/>
    </row>
    <row r="160" spans="1:7" x14ac:dyDescent="0.25">
      <c r="A160" s="10" t="s">
        <v>253</v>
      </c>
      <c r="B160" s="107" t="s">
        <v>618</v>
      </c>
      <c r="C160" s="52"/>
      <c r="D160" s="52"/>
      <c r="E160" s="52"/>
    </row>
    <row r="161" spans="1:6" x14ac:dyDescent="0.25">
      <c r="B161" s="284"/>
      <c r="C161" s="265" t="s">
        <v>178</v>
      </c>
      <c r="D161" s="265" t="s">
        <v>59</v>
      </c>
      <c r="E161" s="293" t="s">
        <v>452</v>
      </c>
      <c r="F161" s="180" t="s">
        <v>59</v>
      </c>
    </row>
    <row r="162" spans="1:6" x14ac:dyDescent="0.25">
      <c r="B162" s="62" t="s">
        <v>162</v>
      </c>
      <c r="C162" s="262">
        <v>247</v>
      </c>
      <c r="D162" s="334">
        <v>0.52109704641350207</v>
      </c>
      <c r="E162" s="58">
        <v>183.33926500000001</v>
      </c>
      <c r="F162" s="334">
        <v>0.64862776010013778</v>
      </c>
    </row>
    <row r="163" spans="1:6" x14ac:dyDescent="0.25">
      <c r="B163" s="62" t="s">
        <v>163</v>
      </c>
      <c r="C163" s="262">
        <v>102</v>
      </c>
      <c r="D163" s="334">
        <v>0.21518987341772153</v>
      </c>
      <c r="E163" s="58">
        <v>41.520846499999998</v>
      </c>
      <c r="F163" s="334">
        <v>0.14689473999340316</v>
      </c>
    </row>
    <row r="164" spans="1:6" x14ac:dyDescent="0.25">
      <c r="B164" s="62" t="s">
        <v>164</v>
      </c>
      <c r="C164" s="262">
        <v>39</v>
      </c>
      <c r="D164" s="334">
        <v>8.2278481012658222E-2</v>
      </c>
      <c r="E164" s="58">
        <v>16.107294</v>
      </c>
      <c r="F164" s="334">
        <v>5.6985272786461684E-2</v>
      </c>
    </row>
    <row r="165" spans="1:6" x14ac:dyDescent="0.25">
      <c r="B165" s="62" t="s">
        <v>165</v>
      </c>
      <c r="C165" s="262">
        <v>25</v>
      </c>
      <c r="D165" s="334">
        <v>5.2742616033755275E-2</v>
      </c>
      <c r="E165" s="58">
        <v>11.800642</v>
      </c>
      <c r="F165" s="334">
        <v>4.1748961894243493E-2</v>
      </c>
    </row>
    <row r="166" spans="1:6" x14ac:dyDescent="0.25">
      <c r="B166" s="62" t="s">
        <v>166</v>
      </c>
      <c r="C166" s="262">
        <v>61</v>
      </c>
      <c r="D166" s="334">
        <v>0.12869198312236288</v>
      </c>
      <c r="E166" s="58">
        <v>29.8890885</v>
      </c>
      <c r="F166" s="334">
        <v>0.10574326522575393</v>
      </c>
    </row>
    <row r="167" spans="1:6" x14ac:dyDescent="0.25">
      <c r="B167" s="62" t="s">
        <v>87</v>
      </c>
      <c r="C167" s="58"/>
      <c r="D167" s="334">
        <v>0</v>
      </c>
      <c r="E167" s="58"/>
      <c r="F167" s="334">
        <v>0</v>
      </c>
    </row>
    <row r="168" spans="1:6" x14ac:dyDescent="0.25">
      <c r="B168" s="62" t="s">
        <v>167</v>
      </c>
      <c r="C168" s="262"/>
      <c r="D168" s="334">
        <v>0</v>
      </c>
      <c r="E168" s="58"/>
      <c r="F168" s="334">
        <v>0</v>
      </c>
    </row>
    <row r="169" spans="1:6" x14ac:dyDescent="0.25">
      <c r="B169" s="284" t="s">
        <v>31</v>
      </c>
      <c r="C169" s="285">
        <v>474</v>
      </c>
      <c r="D169" s="344">
        <v>1</v>
      </c>
      <c r="E169" s="368">
        <v>282.65713600000004</v>
      </c>
      <c r="F169" s="344">
        <v>1</v>
      </c>
    </row>
    <row r="170" spans="1:6" x14ac:dyDescent="0.25">
      <c r="B170" s="280"/>
      <c r="C170" s="42"/>
      <c r="D170" s="42"/>
      <c r="E170" s="52"/>
    </row>
    <row r="171" spans="1:6" x14ac:dyDescent="0.25">
      <c r="B171" s="275"/>
      <c r="C171" s="37"/>
      <c r="D171" s="37"/>
      <c r="E171" s="52"/>
    </row>
    <row r="172" spans="1:6" x14ac:dyDescent="0.25">
      <c r="A172" s="10" t="s">
        <v>254</v>
      </c>
      <c r="B172" s="281" t="s">
        <v>562</v>
      </c>
      <c r="C172" s="52"/>
      <c r="D172" s="52"/>
      <c r="E172" s="52"/>
    </row>
    <row r="173" spans="1:6" x14ac:dyDescent="0.25">
      <c r="B173" s="284"/>
      <c r="C173" s="265" t="s">
        <v>178</v>
      </c>
      <c r="D173" s="265" t="s">
        <v>59</v>
      </c>
      <c r="E173" s="52"/>
    </row>
    <row r="174" spans="1:6" x14ac:dyDescent="0.25">
      <c r="B174" s="289" t="s">
        <v>168</v>
      </c>
      <c r="C174" s="262">
        <v>451</v>
      </c>
      <c r="D174" s="334">
        <v>0.95147679324894507</v>
      </c>
      <c r="E174" s="370"/>
    </row>
    <row r="175" spans="1:6" x14ac:dyDescent="0.25">
      <c r="B175" s="62" t="s">
        <v>169</v>
      </c>
      <c r="C175" s="262">
        <v>23</v>
      </c>
      <c r="D175" s="334">
        <v>4.852320675105485E-2</v>
      </c>
      <c r="E175" s="52"/>
    </row>
    <row r="176" spans="1:6" x14ac:dyDescent="0.25">
      <c r="B176" s="62" t="s">
        <v>170</v>
      </c>
      <c r="C176" s="58"/>
      <c r="D176" s="334">
        <v>0</v>
      </c>
      <c r="E176" s="52"/>
    </row>
    <row r="177" spans="2:5" x14ac:dyDescent="0.25">
      <c r="B177" s="62" t="s">
        <v>167</v>
      </c>
      <c r="C177" s="262"/>
      <c r="D177" s="334">
        <v>0</v>
      </c>
      <c r="E177" s="52"/>
    </row>
    <row r="178" spans="2:5" x14ac:dyDescent="0.25">
      <c r="B178" s="284" t="s">
        <v>31</v>
      </c>
      <c r="C178" s="47">
        <v>474</v>
      </c>
      <c r="D178" s="344">
        <v>1</v>
      </c>
      <c r="E178" s="52"/>
    </row>
    <row r="179" spans="2:5" x14ac:dyDescent="0.25">
      <c r="B179" s="18" t="s">
        <v>730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Regneark</vt:lpstr>
      </vt:variant>
      <vt:variant>
        <vt:i4>26</vt:i4>
      </vt:variant>
    </vt:vector>
  </HeadingPairs>
  <TitlesOfParts>
    <vt:vector size="26" baseType="lpstr">
      <vt:lpstr>Vejledning</vt:lpstr>
      <vt:lpstr>PL2016</vt:lpstr>
      <vt:lpstr>1. Sammenfatning</vt:lpstr>
      <vt:lpstr>2. Indledning (FP)</vt:lpstr>
      <vt:lpstr>3. Grundforskningsfonden (FP)</vt:lpstr>
      <vt:lpstr>4. Frie Forskningsfond (FP)</vt:lpstr>
      <vt:lpstr>5.1. Innovationsfonden (FP)</vt:lpstr>
      <vt:lpstr>5.1.1. Grand Solutions (FP)</vt:lpstr>
      <vt:lpstr>5.1.2. InnoBooster (FP)</vt:lpstr>
      <vt:lpstr>5.1.3. Talent (FP)</vt:lpstr>
      <vt:lpstr>5.1.3. LanddistriktsVP (FP)</vt:lpstr>
      <vt:lpstr>5.1.4 Int. samarbejdsprog (FP)</vt:lpstr>
      <vt:lpstr>6. Horizon 2020 (FP)</vt:lpstr>
      <vt:lpstr>8. Appendix (FP)</vt:lpstr>
      <vt:lpstr>Øvrige tabeller til appendix</vt:lpstr>
      <vt:lpstr>2. Indledning (LP)</vt:lpstr>
      <vt:lpstr>3. Grundforskningsfonden (LP)</vt:lpstr>
      <vt:lpstr>4. Frie Forskningsfond (LP)</vt:lpstr>
      <vt:lpstr>5.1. Innovationsfonden (LP)</vt:lpstr>
      <vt:lpstr>5.1.1. Grand Solutions (LP)</vt:lpstr>
      <vt:lpstr>5.1.2. InnoBooster (LP)</vt:lpstr>
      <vt:lpstr>5.1.3. Talent (LP)</vt:lpstr>
      <vt:lpstr>5.1.3. LanddistriktsVP (LP)</vt:lpstr>
      <vt:lpstr>5.1.4 Int. samarbejdsprog (LP)</vt:lpstr>
      <vt:lpstr>6. Horizon 2020 (LP)</vt:lpstr>
      <vt:lpstr>8. Appendix (LP)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2019-09-11T11:53:12Z</dcterms:created>
  <dcterms:modified xsi:type="dcterms:W3CDTF">2019-09-20T10:18:51Z</dcterms:modified>
</cp:coreProperties>
</file>