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0" windowWidth="9165" windowHeight="8985" tabRatio="837"/>
  </bookViews>
  <sheets>
    <sheet name="Indhold" sheetId="15" r:id="rId1"/>
    <sheet name="1A FoU%af BNP Alle" sheetId="4" r:id="rId2"/>
    <sheet name="1B FoU%BNP toppen" sheetId="13" r:id="rId3"/>
    <sheet name="2 FP7" sheetId="5" r:id="rId4"/>
    <sheet name="3 USA NSF" sheetId="6" r:id="rId5"/>
    <sheet name="4 PhD-grader" sheetId="7" r:id="rId6"/>
    <sheet name="5 NSI Publ" sheetId="1" r:id="rId7"/>
    <sheet name="6 NSI Citat" sheetId="2" r:id="rId8"/>
    <sheet name="7A Uni Eksterne" sheetId="8" r:id="rId9"/>
    <sheet name="7B uni ekstern" sheetId="12" r:id="rId10"/>
    <sheet name="8 Kommercialisering" sheetId="9" r:id="rId11"/>
    <sheet name="9A Off FoU på område" sheetId="10" r:id="rId12"/>
    <sheet name="9B NSE &amp; SSH" sheetId="11" r:id="rId13"/>
  </sheet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F5" i="8" l="1"/>
  <c r="F9" i="8"/>
  <c r="F18" i="8"/>
  <c r="F5" i="13"/>
  <c r="G5" i="13"/>
  <c r="H5" i="13"/>
  <c r="F6" i="13"/>
  <c r="G6" i="13"/>
  <c r="H6" i="13"/>
  <c r="F7" i="13"/>
  <c r="G7" i="13"/>
  <c r="H7" i="13"/>
  <c r="F8" i="13"/>
  <c r="G8" i="13"/>
  <c r="H8" i="13"/>
  <c r="F9" i="13"/>
  <c r="G9" i="13"/>
  <c r="H9" i="13"/>
  <c r="F10" i="13"/>
  <c r="G10" i="13"/>
  <c r="H10" i="13"/>
  <c r="F11" i="13"/>
  <c r="G11" i="13"/>
  <c r="H11" i="13"/>
  <c r="F4" i="8"/>
  <c r="F6" i="8"/>
  <c r="F7" i="8"/>
  <c r="F8" i="8"/>
  <c r="F11" i="8"/>
  <c r="F13" i="8"/>
  <c r="F14" i="8"/>
  <c r="F15" i="8"/>
  <c r="F17" i="8"/>
  <c r="F20" i="8"/>
  <c r="F21" i="8"/>
  <c r="F22" i="8"/>
  <c r="F27" i="8"/>
  <c r="F25" i="8"/>
  <c r="F24" i="8"/>
  <c r="F26" i="8"/>
  <c r="F29" i="8"/>
  <c r="F30" i="8"/>
  <c r="F32" i="8"/>
  <c r="F36" i="8"/>
  <c r="C27" i="4"/>
  <c r="C29" i="4"/>
  <c r="C44" i="4"/>
  <c r="C45" i="4"/>
  <c r="E15" i="2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</calcChain>
</file>

<file path=xl/comments1.xml><?xml version="1.0" encoding="utf-8"?>
<comments xmlns="http://schemas.openxmlformats.org/spreadsheetml/2006/main">
  <authors>
    <author>B25972</author>
  </authors>
  <commentList>
    <comment ref="C4" authorId="0">
      <text>
        <r>
          <rPr>
            <sz val="10"/>
            <color indexed="81"/>
            <rFont val="Tahoma"/>
            <family val="2"/>
          </rPr>
          <t xml:space="preserve">Proposals with at least one applicant in selection </t>
        </r>
      </text>
    </comment>
    <comment ref="I4" authorId="0">
      <text>
        <r>
          <rPr>
            <sz val="10"/>
            <color indexed="81"/>
            <rFont val="Tahoma"/>
            <family val="2"/>
          </rPr>
          <t>Applicants in selection</t>
        </r>
      </text>
    </comment>
    <comment ref="O4" authorId="0">
      <text>
        <r>
          <rPr>
            <sz val="10"/>
            <color indexed="81"/>
            <rFont val="Tahoma"/>
            <family val="2"/>
          </rPr>
          <t xml:space="preserve">Requested EC financial contrib. to applicants in selection </t>
        </r>
        <r>
          <rPr>
            <sz val="8"/>
            <color indexed="81"/>
            <rFont val="Tahoma"/>
          </rPr>
          <t xml:space="preserve">
</t>
        </r>
      </text>
    </comment>
    <comment ref="C5" authorId="0">
      <text>
        <r>
          <rPr>
            <sz val="10"/>
            <color indexed="81"/>
            <rFont val="Tahoma"/>
            <family val="2"/>
          </rPr>
          <t>Eligible Proposals dækker over ansøgninger som er modtaget rettidigt og som opfylder de formelle krav til ansøgninger</t>
        </r>
      </text>
    </comment>
    <comment ref="D5" authorId="0">
      <text>
        <r>
          <rPr>
            <sz val="11"/>
            <color indexed="81"/>
            <rFont val="Tahoma"/>
            <family val="2"/>
          </rPr>
          <t>"Retained proposals" dækker over de evaluerede (fagfællebedømte) ansøgninger, som inviteres til kontraktforhandlinger</t>
        </r>
      </text>
    </comment>
  </commentList>
</comments>
</file>

<file path=xl/comments2.xml><?xml version="1.0" encoding="utf-8"?>
<comments xmlns="http://schemas.openxmlformats.org/spreadsheetml/2006/main">
  <authors>
    <author>B25972</author>
  </authors>
  <commentList>
    <comment ref="N31" authorId="0">
      <text>
        <r>
          <rPr>
            <sz val="8"/>
            <color indexed="81"/>
            <rFont val="Tahoma"/>
            <family val="2"/>
          </rPr>
          <t>Der er ikke angivet særskilte værdier for hum. og samf. i OECDs statistik for den offentlige sektors FoU i Japan - men hum. og samf. er samlet angivet som tegnene sig for 18 procent af den samlede offentlige FoU</t>
        </r>
      </text>
    </comment>
    <comment ref="Q31" authorId="0">
      <text>
        <r>
          <rPr>
            <sz val="8"/>
            <color indexed="81"/>
            <rFont val="Tahoma"/>
            <family val="2"/>
          </rPr>
          <t>Der er ikke angivet særskilte værdier for hum. og samf. i OECDs statistik for den offentlige sektors FoU i Japan - men hum. og samf. er tilsammen angivet som tegnene sig for 18 procent af den samlede offentlige FoU</t>
        </r>
      </text>
    </comment>
    <comment ref="N32" authorId="0">
      <text>
        <r>
          <rPr>
            <sz val="8"/>
            <color indexed="81"/>
            <rFont val="Tahoma"/>
            <family val="2"/>
          </rPr>
          <t xml:space="preserve">Der er ikke angivet værdier for Hum og Samf i OECDs statistik, men det bemærkes at 11% af den off. FoU i Singapore er angivet under uoplyst hovedområde </t>
        </r>
        <r>
          <rPr>
            <sz val="8"/>
            <color indexed="81"/>
            <rFont val="Tahoma"/>
          </rPr>
          <t xml:space="preserve">
</t>
        </r>
      </text>
    </comment>
    <comment ref="Q32" authorId="0">
      <text>
        <r>
          <rPr>
            <sz val="8"/>
            <color indexed="81"/>
            <rFont val="Tahoma"/>
            <family val="2"/>
          </rPr>
          <t xml:space="preserve">Der er ikke angivet værdier for Hum og Samf i OECDs statistik, men det bemærkes at 11% af den off. FoU i Singapore er angivet under uoplyst hovedområde </t>
        </r>
      </text>
    </comment>
    <comment ref="B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  <comment ref="E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  <comment ref="H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  <comment ref="K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  <comment ref="N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  <comment ref="Q34" authorId="0">
      <text>
        <r>
          <rPr>
            <sz val="8"/>
            <color indexed="81"/>
            <rFont val="Tahoma"/>
            <family val="2"/>
          </rPr>
          <t xml:space="preserve">I Sverige (2007) blev der udført 29.020 FoU-årsværk i den offentlige sektor fordelt med 23.535 ved højere læreranstalter (81%), 5.306 FoU-årsværk i øvrige off. sektor (18%) samt 179 FoU-årsværk ved private non-profit organisaitoner (½%). I Sverige er det </t>
        </r>
        <r>
          <rPr>
            <i/>
            <sz val="8"/>
            <color indexed="81"/>
            <rFont val="Tahoma"/>
            <family val="2"/>
          </rPr>
          <t>alene</t>
        </r>
        <r>
          <rPr>
            <sz val="8"/>
            <color indexed="81"/>
            <rFont val="Tahoma"/>
            <family val="2"/>
          </rPr>
          <t xml:space="preserve"> data for universiteter og øvrige højere læreranstalter dvs. godt 80% af den offentlige forskning, som i forskningsstatistik-sammenhænge kan nedbrydes på videnskabelige hovedområder. Data for sektorforskning og øvrige off. inst. kan således ikke opdeles på videnskabelige hovedområder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B25972</author>
  </authors>
  <commentList>
    <comment ref="B5" authorId="0">
      <text>
        <r>
          <rPr>
            <sz val="8"/>
            <color indexed="81"/>
            <rFont val="Tahoma"/>
          </rPr>
          <t>Data for Kina er kun tilgængelig i den overordnede kategorisering (NSE og SSH) men kan ikke nedbrydes på de underliggende hovedområder. Derfor indgår Kina i tabel 9B men ikke i tabel 9A</t>
        </r>
      </text>
    </comment>
    <comment ref="B14" authorId="0">
      <text>
        <r>
          <rPr>
            <sz val="8"/>
            <color indexed="81"/>
            <rFont val="Tahoma"/>
          </rPr>
          <t>Data for Canada er kun tilgængelig i den overordnede kategorisering (NSE og SSH) men kan ikke nedbrydes på de underliggende hovedområder. Derfor indgår Canada i tabel 9B men ikke i 9A</t>
        </r>
      </text>
    </comment>
  </commentList>
</comments>
</file>

<file path=xl/sharedStrings.xml><?xml version="1.0" encoding="utf-8"?>
<sst xmlns="http://schemas.openxmlformats.org/spreadsheetml/2006/main" count="935" uniqueCount="297">
  <si>
    <t>Total 2009 eller nyeste år</t>
  </si>
  <si>
    <t>Eligible Proposals</t>
  </si>
  <si>
    <t>Retained Proposals</t>
  </si>
  <si>
    <t>Danmark</t>
  </si>
  <si>
    <t>Island</t>
  </si>
  <si>
    <t>Schweiz</t>
  </si>
  <si>
    <t>Irland</t>
  </si>
  <si>
    <t>Spanien</t>
  </si>
  <si>
    <t>Letland</t>
  </si>
  <si>
    <t>Polen</t>
  </si>
  <si>
    <t>Litauen</t>
  </si>
  <si>
    <t>Grækenland</t>
  </si>
  <si>
    <t>Ungarn</t>
  </si>
  <si>
    <t>Slovakiet</t>
  </si>
  <si>
    <t>Malta</t>
  </si>
  <si>
    <t xml:space="preserve">Bulgarien </t>
  </si>
  <si>
    <t>Cypern</t>
  </si>
  <si>
    <t>Finland</t>
  </si>
  <si>
    <t>Israel</t>
  </si>
  <si>
    <t>Luxembourg</t>
  </si>
  <si>
    <t>Portugal</t>
  </si>
  <si>
    <t>USA</t>
  </si>
  <si>
    <t>KINA</t>
  </si>
  <si>
    <t>JAPAN</t>
  </si>
  <si>
    <t>FINLAND</t>
  </si>
  <si>
    <t>CANADA</t>
  </si>
  <si>
    <t>ISRAEL</t>
  </si>
  <si>
    <t>INDIEN</t>
  </si>
  <si>
    <t>NEW ZEALAND</t>
  </si>
  <si>
    <t>BRASILIEN</t>
  </si>
  <si>
    <t>RUSLAND</t>
  </si>
  <si>
    <t>PORTUGAL</t>
  </si>
  <si>
    <t>MEXICO</t>
  </si>
  <si>
    <t>CHILE</t>
  </si>
  <si>
    <t>Off. sektors FoU</t>
  </si>
  <si>
    <t>Erhvervslivets FoU</t>
  </si>
  <si>
    <t>Mexico</t>
  </si>
  <si>
    <t xml:space="preserve">Chile </t>
  </si>
  <si>
    <t>Rumænien</t>
  </si>
  <si>
    <t xml:space="preserve">Slovakiet </t>
  </si>
  <si>
    <t>Argentina</t>
  </si>
  <si>
    <t xml:space="preserve">Grækenland </t>
  </si>
  <si>
    <t xml:space="preserve">Polen </t>
  </si>
  <si>
    <t>Tyrkiet</t>
  </si>
  <si>
    <t>Sydafrika</t>
  </si>
  <si>
    <t xml:space="preserve">Ungarn </t>
  </si>
  <si>
    <t>New Zealand</t>
  </si>
  <si>
    <t>Rusland</t>
  </si>
  <si>
    <t>Italien</t>
  </si>
  <si>
    <t>Spainen</t>
  </si>
  <si>
    <t>Estland</t>
  </si>
  <si>
    <t>Tjekkiet</t>
  </si>
  <si>
    <t xml:space="preserve">Portugal </t>
  </si>
  <si>
    <t xml:space="preserve">Luxembourg </t>
  </si>
  <si>
    <t>Kina</t>
  </si>
  <si>
    <t>Norge</t>
  </si>
  <si>
    <t xml:space="preserve">Irland </t>
  </si>
  <si>
    <t>Nederlandene</t>
  </si>
  <si>
    <t>Storbritannien</t>
  </si>
  <si>
    <t>Slovenien</t>
  </si>
  <si>
    <t xml:space="preserve">Canada </t>
  </si>
  <si>
    <t>Belgien</t>
  </si>
  <si>
    <t>Frankrig</t>
  </si>
  <si>
    <t>Australien</t>
  </si>
  <si>
    <t>Singapore</t>
  </si>
  <si>
    <t xml:space="preserve">Island  </t>
  </si>
  <si>
    <t>Østrig</t>
  </si>
  <si>
    <t>Tyskland</t>
  </si>
  <si>
    <t>Taiwan</t>
  </si>
  <si>
    <t xml:space="preserve">Schweiz </t>
  </si>
  <si>
    <t>DANMARK</t>
  </si>
  <si>
    <t xml:space="preserve">Japan </t>
  </si>
  <si>
    <t>Sydkorea</t>
  </si>
  <si>
    <t>Sverige</t>
  </si>
  <si>
    <t xml:space="preserve">Finland </t>
  </si>
  <si>
    <t xml:space="preserve">Israel </t>
  </si>
  <si>
    <t>Schweiz (3,0 % af BNP)</t>
  </si>
  <si>
    <t>Danmark (3,09 % af BNP)</t>
  </si>
  <si>
    <t>Japan (3,33 % af BNP)</t>
  </si>
  <si>
    <t>Sydkorea (3,36 % af BNP)</t>
  </si>
  <si>
    <t>Sverige (3,62 % af BNP)</t>
  </si>
  <si>
    <t>Finland (3,96% af BNP)</t>
  </si>
  <si>
    <t>Israel (4,28 % af BNP)</t>
  </si>
  <si>
    <t>Sum af active NSF-awards i US $*</t>
  </si>
  <si>
    <t>Canada</t>
  </si>
  <si>
    <t>Brasilien</t>
  </si>
  <si>
    <t>Indien</t>
  </si>
  <si>
    <t>* Opgjort per 1. aug 2011</t>
  </si>
  <si>
    <t>Antal tildelte ph.d.-grader</t>
  </si>
  <si>
    <t>Japan</t>
  </si>
  <si>
    <t>Italien (2008)</t>
  </si>
  <si>
    <t>Italen (2008)</t>
  </si>
  <si>
    <t>Grækenland (2008)</t>
  </si>
  <si>
    <t>Poland</t>
  </si>
  <si>
    <t>Kroatien</t>
  </si>
  <si>
    <t>Bulgarien</t>
  </si>
  <si>
    <t>Makedonien</t>
  </si>
  <si>
    <t>Virksomheder</t>
  </si>
  <si>
    <t>Total</t>
  </si>
  <si>
    <t>Schewiz</t>
  </si>
  <si>
    <t>Tallene er for 2009 undtagen Storbritannien (2008-2009) og Frankrig (2007)</t>
  </si>
  <si>
    <t>Sundhedsvidenskab</t>
  </si>
  <si>
    <t>Naturvidenskab</t>
  </si>
  <si>
    <t>Teknisk-videnskab</t>
  </si>
  <si>
    <t>Samfundsvidenskab</t>
  </si>
  <si>
    <t>Humaniora</t>
  </si>
  <si>
    <t>Singapore 2008</t>
  </si>
  <si>
    <t>Tjekkiet 2009</t>
  </si>
  <si>
    <t>Sydkorea 2008</t>
  </si>
  <si>
    <t>Argentina 2007</t>
  </si>
  <si>
    <t>Norge 2007</t>
  </si>
  <si>
    <t>Ungarn 2008</t>
  </si>
  <si>
    <t>Danmark 2008</t>
  </si>
  <si>
    <t>Slovenien 2008</t>
  </si>
  <si>
    <t>Island 2007</t>
  </si>
  <si>
    <t>Chile 2008</t>
  </si>
  <si>
    <t>Italien 2008</t>
  </si>
  <si>
    <t>Estland 2008</t>
  </si>
  <si>
    <t>Tyrkiet 2009</t>
  </si>
  <si>
    <t>Taiwan 2008</t>
  </si>
  <si>
    <t>Finland 2008</t>
  </si>
  <si>
    <t>Østrig 2007</t>
  </si>
  <si>
    <t>Rusland 2009</t>
  </si>
  <si>
    <t>Polen 2008</t>
  </si>
  <si>
    <t>Irland 2008</t>
  </si>
  <si>
    <t>Sydafrika 2007</t>
  </si>
  <si>
    <t>Australien 2008</t>
  </si>
  <si>
    <t>Tyskland 2008</t>
  </si>
  <si>
    <t>Nederlandene 2007</t>
  </si>
  <si>
    <t>Portugal 2008</t>
  </si>
  <si>
    <t>Spanien 2008</t>
  </si>
  <si>
    <t>Slovakiet 2009</t>
  </si>
  <si>
    <t>Rumænien 2008</t>
  </si>
  <si>
    <t>Japan 2008</t>
  </si>
  <si>
    <t>Belgien 2007</t>
  </si>
  <si>
    <t>Kina 2007</t>
  </si>
  <si>
    <t>Canada 2009</t>
  </si>
  <si>
    <t>DANMARK 2008</t>
  </si>
  <si>
    <t>ANSØGNINGER MED ANSØGERE FRA PÅGÆLDENDE LAND SAMT 3) EU-TILSKUD</t>
  </si>
  <si>
    <t>http://nsf.gov/awardsearch/piSearch.do?SearchType=piSearch&amp;page=1&amp;QueryText=&amp;PIFirstName=&amp;PILastName=&amp;PIInstitution=&amp;PIState=&amp;PIZip=&amp;PICountry=JA&amp;Restriction=2&amp;Search=Search#results</t>
  </si>
  <si>
    <t xml:space="preserve">Datakilder: OECD iLibrary: Dataset Main Science and Technology Indicators: GERD as a percentage of GDP &amp; </t>
  </si>
  <si>
    <t>INDHOLDSFORTEGNELSE</t>
  </si>
  <si>
    <t>http://epp.eurostat.ec.europa.eu/portal/page/portal/education/data/database</t>
  </si>
  <si>
    <t xml:space="preserve">* Det bemærkes at der er databrud i fht tidligere opgørelser idet Eurostat har indført en sondring mellem "Second </t>
  </si>
  <si>
    <t xml:space="preserve">stage of tertiary education leading to an advanced research qualification - level 6 (ISCED 1997)" </t>
  </si>
  <si>
    <t>samt PhD/Doctorate (ISCED 6). For hovedparten af landene herunder også Danmark er data i de to kategorier identiske.</t>
  </si>
  <si>
    <t xml:space="preserve">I ovenstående tabel 4 er anvendt data fra "PhD/Doctorate (ISCED 6)". I fht den alternative defintion er tallene for Schweiz </t>
  </si>
  <si>
    <t>seks procent mindre, for Finland, 16% mindre, for Sverige 21 % mindre og for Portugal 71 % mindre.</t>
  </si>
  <si>
    <t>Danmark **</t>
  </si>
  <si>
    <t>Sverige*</t>
  </si>
  <si>
    <t>Finland*</t>
  </si>
  <si>
    <t>Portugal*</t>
  </si>
  <si>
    <t>Schweiz*</t>
  </si>
  <si>
    <t>Danmark**</t>
  </si>
  <si>
    <t xml:space="preserve">** For Danmarks vedkommende har Eurostat registeret 1163 tildelte ph.d.-grader i 2009. Danmarks Statistik har i midlertid </t>
  </si>
  <si>
    <t xml:space="preserve">ph.d.-grader stiger Danmark fire pladser til en samlet 9. plads lige under Irland med 260 tildelte ph.d.-grader per mio. </t>
  </si>
  <si>
    <t xml:space="preserve">indbyggere. En sådan sammenligning bør dog afvente at der ligeledes foreligger 2010-tal for de øvrige lande, </t>
  </si>
  <si>
    <t>http://www.statistikbanken.dk/statbank5a/default.asp?w=1024</t>
  </si>
  <si>
    <t>kilde: Eurostat Graduates in ISCED 3 to 6 by field of education and sex [educ_grad5] samt Danmarks Statistik</t>
  </si>
  <si>
    <t>i forbindelse med offentliggørelsen af 2010 ph.d.-tallene i juni 2011 opjusteret antallet af tildelte grader i 2009 til 1242. Målt</t>
  </si>
  <si>
    <t xml:space="preserve"> i forhold til indbyggertal overhaler Danmark dermed USA og bliver placeret på en 12. plads. Anvendes tal for danske 2010-</t>
  </si>
  <si>
    <t xml:space="preserve">idet disse tilsvarende kan have forøget antallet af tildelte ph.d.-grader. </t>
  </si>
  <si>
    <t>Kilde: OECD iLibrary Dataset: Gross domestic expenditure on R-D by sector of performance and field of science. Data extracted on 01 Aug 2011 11:37 UTC (GMT)</t>
  </si>
  <si>
    <t xml:space="preserve">sammenhænge kan nedbrydes på videnskabelige hovedområder </t>
  </si>
  <si>
    <t>* I Sverige (2007) blev der udført 29.020 FoU-årsværk i den offentlige sektor fordelt med 23.535 ved højere læreranstalter (81%), 5.306 FoU-årsværk i øvrige off. sektor (18%) samt 179 FoU-</t>
  </si>
  <si>
    <t>årsværk ved private non-profit organisationer (½%). I Sverige er det alene tallene for universiteter og øvrige højere læreranstalter dvs. godt 80% af den offentlige forskning, som i forskningsstatistik-</t>
  </si>
  <si>
    <t>Jordbrugs- &amp; vet.-videnskab</t>
  </si>
  <si>
    <t>(Sverige - kun uni.*)</t>
  </si>
  <si>
    <t>Antal patentansøgninger</t>
  </si>
  <si>
    <t>Antal licens-, salgs- og optionsaftaler</t>
  </si>
  <si>
    <t>Antal spinout virksomheder i 2009</t>
  </si>
  <si>
    <t>NATIONAL SCIENCE INDICATORS (NSI), OECD- OG BRIC-LANDE, 2006-2010</t>
  </si>
  <si>
    <t>Fire lande (Portugal, Sverige, Finland og Schweiz) har indberettet forskellige data til de to ISCED6-defintioner.</t>
  </si>
  <si>
    <r>
      <t xml:space="preserve">BERD as a percentage of GDP (data extracted 02 Aug 2011 from OECD iLibrary) </t>
    </r>
    <r>
      <rPr>
        <i/>
        <u/>
        <sz val="10"/>
        <rFont val="Arial Narrow"/>
        <family val="2"/>
      </rPr>
      <t>samt</t>
    </r>
    <r>
      <rPr>
        <i/>
        <sz val="10"/>
        <rFont val="Arial Narrow"/>
        <family val="2"/>
      </rPr>
      <t xml:space="preserve"> reviderede danske tal fra </t>
    </r>
  </si>
  <si>
    <t xml:space="preserve">TABEL 1A - FoU-UDGIFTER I PCT. AF BNP OPDELT PÅ UDFØRENDE SEKTOR (OFF. SEKTOR OG ERHVERVSLIVET). </t>
  </si>
  <si>
    <t>OECD-LANDE MED FLERE. 2009 ELLER NYESTE OPGØRELSESÅR</t>
  </si>
  <si>
    <t xml:space="preserve">TABEL 1B - FoU-UDGIFTER I PCT. AF BNP OPDELT PÅ UDFØRENDE SEKTOR (OFF. SEKTOR OG ERHVERVSLIVET) </t>
  </si>
  <si>
    <t>LANDE MED FoU-UDGIFTER PÅ 3 PCT AF BNP ELLERE MERE. 2009 ELLER NYESTE OPGØRELSESÅR</t>
  </si>
  <si>
    <t>TABEL 2 - EU'S 7. RAMMEPROGRAM, SÆRPROGRAMMET "COOPERATION", SUCCESRATE OPGJORT PÅ HHV. 1) ANTAL KONTRAKTER, ANTAL</t>
  </si>
  <si>
    <t>TABEL 3 - NATIONAL SCIENCE FOUNDATION, USA, 'ACTIVE AWARDS' OPGJORT PÅ MODTAGERE I OECD-, EU- &amp; BRIC-LANDE (EKSK. USA)</t>
  </si>
  <si>
    <t xml:space="preserve">TABEL 4 - TILDELTE PH.D.-GRADER* I 2009. EU OG OECD-LANDE </t>
  </si>
  <si>
    <t xml:space="preserve">TABEL 5 - ANTAL VIDENSKABELIGE PUBLIKATIONER I HENHOLD TIL </t>
  </si>
  <si>
    <t xml:space="preserve">TABEL 6 - CITATIONER AF VIDENSKABELIGE PUBLIKATIONER I HENHOLD TIL </t>
  </si>
  <si>
    <t>Tabel 7A - ANDEL UNIVERSITETSFORSKNINGEN, SOM ER FINANSIERET AF EKSTERNE MIDLER FRA HHV.</t>
  </si>
  <si>
    <t>TYSKLAND</t>
  </si>
  <si>
    <t>FRANKRIG</t>
  </si>
  <si>
    <t>ITALIEN</t>
  </si>
  <si>
    <t>SPAINEN</t>
  </si>
  <si>
    <t>ISLAND</t>
  </si>
  <si>
    <t>SCHWEIZ</t>
  </si>
  <si>
    <t>TYRKIET</t>
  </si>
  <si>
    <t>SVERIGE</t>
  </si>
  <si>
    <t>POLEN</t>
  </si>
  <si>
    <t>BELGIEN</t>
  </si>
  <si>
    <t>AUSTRALIEN</t>
  </si>
  <si>
    <t>ØSTRIG</t>
  </si>
  <si>
    <t>GRÆKENLAND</t>
  </si>
  <si>
    <t>NORGE</t>
  </si>
  <si>
    <t>TJEKKIET</t>
  </si>
  <si>
    <t>IRLAND</t>
  </si>
  <si>
    <t>UNGARN</t>
  </si>
  <si>
    <t>SLOVENIEN</t>
  </si>
  <si>
    <t>SLOVAKIET</t>
  </si>
  <si>
    <t>ESTLAND</t>
  </si>
  <si>
    <t>NEDERLANDENE</t>
  </si>
  <si>
    <t>STORBRITANNIEN</t>
  </si>
  <si>
    <t>ITALEN</t>
  </si>
  <si>
    <t>BRAZILIEN</t>
  </si>
  <si>
    <t>SPANIEN</t>
  </si>
  <si>
    <t>Grækenland (2005)</t>
  </si>
  <si>
    <t xml:space="preserve">TABEL 7B - ANDEL AF UNIVERSITETSFORSKNINGEN SOM ER FINANSIERET AF EKSTERNE MIDLER FRA HHV </t>
  </si>
  <si>
    <t>VIRKSOMHEDER, PRIVATE NON-PROFIT FONDE SAMT UDENLANDSKE MIDLER. PROCENT</t>
  </si>
  <si>
    <t xml:space="preserve">Totalt -  de 3 eksterne kilder </t>
  </si>
  <si>
    <t>SSH (Samfundsvidenskab og humaniora)</t>
  </si>
  <si>
    <t>Ikke registreret andre steder</t>
  </si>
  <si>
    <t xml:space="preserve">TABEL 8 - KOMMERCIALISERING AF FORSKNINGSRESULTATER FRA OFFENTLIGE FORSKNINGSINSTITUTIONER. </t>
  </si>
  <si>
    <t>2009 ELLER NYESTE ÅR. ANTAL SAMT PER MIA PPP$ OPGJORT PER LAND</t>
  </si>
  <si>
    <r>
      <t xml:space="preserve">Eksterne midler fra </t>
    </r>
    <r>
      <rPr>
        <b/>
        <i/>
        <sz val="10"/>
        <rFont val="Arial Narrow"/>
        <family val="2"/>
      </rPr>
      <t>virksomheder</t>
    </r>
  </si>
  <si>
    <r>
      <t xml:space="preserve">Eksterne midler - </t>
    </r>
    <r>
      <rPr>
        <b/>
        <i/>
        <sz val="10"/>
        <rFont val="Arial Narrow"/>
        <family val="2"/>
      </rPr>
      <t>non-profit fonde og org.</t>
    </r>
  </si>
  <si>
    <r>
      <t xml:space="preserve">Eksterne midler fra </t>
    </r>
    <r>
      <rPr>
        <b/>
        <i/>
        <sz val="10"/>
        <rFont val="Arial Narrow"/>
        <family val="2"/>
      </rPr>
      <t>udlandet</t>
    </r>
  </si>
  <si>
    <t>Antal Citationer i alt</t>
  </si>
  <si>
    <t>Publikationer (papers)</t>
  </si>
  <si>
    <t>Publikationer per mio. indbygger</t>
  </si>
  <si>
    <t>NSE (Nat, Tek, Sund samt Jord/Vet)</t>
  </si>
  <si>
    <t>Tabel 9A - OFFENTLIGE FoU-UDGIFTER FORDELT PÅ VIDENSKABELIGE HOVEDOMRÅDER I INTERNATIONAL SAMMENLIGNING. PROCENT.</t>
  </si>
  <si>
    <t>Succesrater for to-trins-ansøgninger bliver kun målt på ansøgninger, som er indsendt til trin to</t>
  </si>
  <si>
    <t>Succesrate</t>
  </si>
  <si>
    <t>TABEL 1A - FoU-UDGIFTER I PCT. AF BNP PÅ UDFØRENDE SEKTOR (OFF. SEKTOR OG ERHVERVSLIVET)</t>
  </si>
  <si>
    <t xml:space="preserve">Danmarks Statistik (OECDs foreløbige opgørelse af danske 2009-tal for erhvervslivets FoU på 2,02 er erstattet af </t>
  </si>
  <si>
    <t xml:space="preserve">DSTs reviderede opgørelse på 2,1 og tilsvarende er OECDs foreløbige opgørelse af danske 2009-tal for den </t>
  </si>
  <si>
    <t>offentlige FoU på 1,00 erstattet af DSTs tal på 0,99 jf "Nyt fra Danmarks Statistik" Nr. 175 af 14. april 2011</t>
  </si>
  <si>
    <t>Partnere*</t>
  </si>
  <si>
    <t>Kontrakter*</t>
  </si>
  <si>
    <t>EU-tilskud*</t>
  </si>
  <si>
    <t xml:space="preserve">Datakilde: EU-kommissionens E-CORDA-database pr 26 aug. 2011 omfattende alle ansøgninger fra FP7s start i 2007 og frem. Data omfatter EU27 &amp; fire øvrige lande (CH, IL, IS og NO) </t>
  </si>
  <si>
    <t>som er associerede FP7-medl.* Tal for kontrakter, partnere og EU-tilskud er baseret på ansøgninger, som har gennemført eller ligger i kontraktforhandlinger med Europa-Kommissionen</t>
  </si>
  <si>
    <t>Antal tildelte ph.d.-grader per mio. indbyggere</t>
  </si>
  <si>
    <t>Citationer per publikation</t>
  </si>
  <si>
    <t>Mexico (2007)</t>
  </si>
  <si>
    <t>Portugal (2008)</t>
  </si>
  <si>
    <t>Japan (2008)</t>
  </si>
  <si>
    <t>Tjekkiet (2009)</t>
  </si>
  <si>
    <t>Italien (2009)</t>
  </si>
  <si>
    <t>Frankrig (2008)</t>
  </si>
  <si>
    <t>Norge (2007)</t>
  </si>
  <si>
    <t>New Zealand (2007)</t>
  </si>
  <si>
    <t>Australien (2008)</t>
  </si>
  <si>
    <t>Schweiz (2008)</t>
  </si>
  <si>
    <t>Polen (2009)</t>
  </si>
  <si>
    <t>Østrig (2007)</t>
  </si>
  <si>
    <t>Slovakiet (2009)</t>
  </si>
  <si>
    <t>USA (2008)</t>
  </si>
  <si>
    <t>Sydkorea (2008)</t>
  </si>
  <si>
    <t>Spanien (2008)</t>
  </si>
  <si>
    <t>Irland (2009)</t>
  </si>
  <si>
    <t>Danmark (2009)</t>
  </si>
  <si>
    <t>Finland (2009)</t>
  </si>
  <si>
    <t>Canada (2009)</t>
  </si>
  <si>
    <t>Tyskland (2008)</t>
  </si>
  <si>
    <t>Nederlandene (2007)</t>
  </si>
  <si>
    <t>Belgien (2007)</t>
  </si>
  <si>
    <t>Sverige (2009)</t>
  </si>
  <si>
    <t>Slovenien (2009)</t>
  </si>
  <si>
    <t>Island (2008)</t>
  </si>
  <si>
    <t>Ungarn (2009)</t>
  </si>
  <si>
    <t>Tyrkiet (2009)</t>
  </si>
  <si>
    <t>Storbritannien (2009)</t>
  </si>
  <si>
    <t>Israel (2007)</t>
  </si>
  <si>
    <t>Tabel 7A - ANDEL AF UNIVERSITETSFORSKNINGEN FINANSIERET AF EKSTERNE MIDLER FRA HHV.</t>
  </si>
  <si>
    <t>VIRKSOMHEDER, UDLANDET &amp; FRA NONPROFIT FONDE OG ORGANISATIONER, 2009 ELLER NYESTE ÅR*</t>
  </si>
  <si>
    <t>Udlandet</t>
  </si>
  <si>
    <t>Fonde og non-profit organisationer</t>
  </si>
  <si>
    <t>Chile (2008)</t>
  </si>
  <si>
    <t>Estland (2009)</t>
  </si>
  <si>
    <t>Luxembourg (2007)</t>
  </si>
  <si>
    <t xml:space="preserve">TABEL 2 - EU'S 7. RAMMEPROGRAM, SÆRPROGRAMMET "COOPERATION", SUCCESRATE OPGJORT PÅ HHV. 1) ANTAL </t>
  </si>
  <si>
    <t>KONTRAKTER, ANTAL ANSØGNINGER MED ANSØGERE FRA PÅGÆLDENDE LAND SAMT 3) EU-TILSKUD</t>
  </si>
  <si>
    <t>TABEL 3 - NATIONAL SCIENCE FOUNDATION, USA, 'ACTIVE AWARDS' OPGJORT PÅ MODTAGERE I OECD-, EU- &amp; BRIC-LANDE</t>
  </si>
  <si>
    <t>Tabel 9A - OFFENTLIGE FoU-UDGIFTER FORDELT PÅ VIDENSKABELIGE HOVEDOMRÅDER I INTERNATIONAL SAMMENLIGNING. PCT.</t>
  </si>
  <si>
    <t xml:space="preserve">Kilde: OECD iLibrary 01 Aug 2011 Egneberegninger på baggrund af datasættet "Gross domestic expenditure on R-D by sector of performance </t>
  </si>
  <si>
    <t>and source of funds". Danske 2009-data er taget fra Danmarks Statistik</t>
  </si>
  <si>
    <t xml:space="preserve">Kilde: Forsknings- og Innovationsstyrelsens statistik for Kommercialisering af forskningsresultater </t>
  </si>
  <si>
    <t>baseret på div. nationale statistikker</t>
  </si>
  <si>
    <t xml:space="preserve">noter: Tallene for Storbritannien og Italien omfatter alene universiteter mens tallene for Canada </t>
  </si>
  <si>
    <t>omfatter universiteter og hospitaler</t>
  </si>
  <si>
    <t>TABEL 8 - KOMMERCIALISERING AF FORSKNINGSRESULTATER FRA OFFENTLIGE FORSK-</t>
  </si>
  <si>
    <t>NINGSINSTITUTIONER. 2009 EL. NYESTE ÅR. ANTAL SAMT PR MIA PPP$ OPGJORT PR LAND</t>
  </si>
  <si>
    <t xml:space="preserve">Tabel 9B - OFFENTLIGE FoU-UDGIFTER FORDELT PÅ OVERORDNEDE VIDENSKABELIGE </t>
  </si>
  <si>
    <t xml:space="preserve">HOVEDOMRÅDER I INTERNATIONAL SAMMENLIGNING. PROCENT. </t>
  </si>
  <si>
    <t xml:space="preserve">Fig. 1A Forskningsudgifter i pct af BNP, De 25 højest placerede lande. 2009 eller nyeste år. Kilde: OECD
</t>
  </si>
  <si>
    <t xml:space="preserve">Fig 1B: OECD-lande som investerer minimum 3 procent af BNP i FoU - FoU-udgifter opdelt på hhv. erhvervslivets og den offentlige sektors FoU. 2009 eller nyeste år. Kilde: OECD
</t>
  </si>
  <si>
    <t>Sum af active NSF-awards, beløb per 1000 indbyggere *</t>
  </si>
  <si>
    <t xml:space="preserve">Andel af universitetsforskningen, som er finansieret af eksterne midler fra hhv. virksomheder, udlandet samt private non-profit fonde. OECD-lande m.fl. 
</t>
  </si>
  <si>
    <t>Patentansøgninger per mia. PPP $ FoU-udgifter i den off. sektor, 2009</t>
  </si>
  <si>
    <t>Licens-, salgs- og optionsaftaler per mia. FoU-udgifter i den off. sektor, 2009</t>
  </si>
  <si>
    <t>Spinout virksomheder per mia. PPP $ FoU-udgifter i den off. sektor, 2009</t>
  </si>
  <si>
    <t>VIRKSOMHEDER, UDLANDET SAMT AF NONPROFIT FONDE OG ORGANISATIONER, 2009 ELLER NYESTE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</si>
</sst>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#,##0.0%"/>
    <numFmt numFmtId="167" formatCode="0.0%"/>
    <numFmt numFmtId="168" formatCode="[$$-409]#,##0.0"/>
    <numFmt numFmtId="169" formatCode="_(* #,##0.0_);_(* \(#,##0.0\);_(* &quot;-&quot;??_);_(@_)"/>
    <numFmt numFmtId="170" formatCode="_(* #,##0_);_(* \(#,##0\);_(* &quot;-&quot;??_);_(@_)"/>
  </numFmts>
  <fonts count="27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sz val="10"/>
      <name val="Arial Narrow"/>
      <family val="2"/>
    </font>
    <font>
      <sz val="8"/>
      <color indexed="81"/>
      <name val="Tahoma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name val="Arial"/>
      <charset val="238"/>
    </font>
    <font>
      <sz val="8"/>
      <name val="Arial"/>
      <charset val="238"/>
    </font>
    <font>
      <sz val="10"/>
      <color indexed="22"/>
      <name val="Arial Narrow"/>
      <family val="2"/>
    </font>
    <font>
      <b/>
      <sz val="11"/>
      <name val="Arial Narrow"/>
      <family val="2"/>
    </font>
    <font>
      <sz val="8"/>
      <color indexed="81"/>
      <name val="Tahoma"/>
      <family val="2"/>
    </font>
    <font>
      <i/>
      <sz val="10"/>
      <name val="Arial Narrow"/>
      <family val="2"/>
    </font>
    <font>
      <sz val="11"/>
      <name val="Arial Narrow"/>
      <family val="2"/>
    </font>
    <font>
      <sz val="10"/>
      <color indexed="10"/>
      <name val="Arial Narrow"/>
      <family val="2"/>
    </font>
    <font>
      <i/>
      <sz val="8"/>
      <name val="Arial Narrow"/>
      <family val="2"/>
    </font>
    <font>
      <u/>
      <sz val="8"/>
      <color indexed="12"/>
      <name val="Agency FB"/>
      <family val="2"/>
    </font>
    <font>
      <i/>
      <sz val="8"/>
      <color indexed="81"/>
      <name val="Tahoma"/>
      <family val="2"/>
    </font>
    <font>
      <b/>
      <sz val="10"/>
      <name val="Arial"/>
      <family val="2"/>
    </font>
    <font>
      <i/>
      <u/>
      <sz val="10"/>
      <name val="Arial Narrow"/>
      <family val="2"/>
    </font>
    <font>
      <b/>
      <i/>
      <sz val="10"/>
      <name val="Arial Narrow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8" fontId="0" fillId="0" borderId="0"/>
    <xf numFmtId="164" fontId="1" fillId="0" borderId="0" applyFont="0" applyFill="0" applyBorder="0" applyAlignment="0" applyProtection="0"/>
    <xf numFmtId="168" fontId="2" fillId="0" borderId="0" applyNumberFormat="0" applyFill="0" applyBorder="0" applyAlignment="0" applyProtection="0">
      <alignment vertical="top"/>
      <protection locked="0"/>
    </xf>
    <xf numFmtId="168" fontId="9" fillId="0" borderId="0"/>
    <xf numFmtId="9" fontId="1" fillId="0" borderId="0" applyFont="0" applyFill="0" applyBorder="0" applyAlignment="0" applyProtection="0"/>
  </cellStyleXfs>
  <cellXfs count="198">
    <xf numFmtId="168" fontId="0" fillId="0" borderId="0" xfId="0"/>
    <xf numFmtId="168" fontId="6" fillId="0" borderId="1" xfId="0" applyFont="1" applyBorder="1" applyAlignment="1">
      <alignment horizontal="center"/>
    </xf>
    <xf numFmtId="168" fontId="4" fillId="0" borderId="1" xfId="0" applyFont="1" applyBorder="1"/>
    <xf numFmtId="168" fontId="4" fillId="0" borderId="0" xfId="0" applyFont="1" applyBorder="1"/>
    <xf numFmtId="168" fontId="6" fillId="0" borderId="1" xfId="0" applyFont="1" applyFill="1" applyBorder="1" applyAlignment="1">
      <alignment horizontal="center"/>
    </xf>
    <xf numFmtId="168" fontId="4" fillId="0" borderId="1" xfId="0" applyFont="1" applyFill="1" applyBorder="1"/>
    <xf numFmtId="168" fontId="4" fillId="0" borderId="0" xfId="0" applyFont="1"/>
    <xf numFmtId="168" fontId="6" fillId="0" borderId="0" xfId="0" applyFont="1" applyBorder="1" applyAlignment="1">
      <alignment horizontal="center"/>
    </xf>
    <xf numFmtId="168" fontId="6" fillId="0" borderId="0" xfId="0" applyFont="1" applyFill="1" applyBorder="1" applyAlignment="1">
      <alignment horizontal="center"/>
    </xf>
    <xf numFmtId="168" fontId="4" fillId="0" borderId="0" xfId="0" applyFont="1" applyFill="1" applyBorder="1"/>
    <xf numFmtId="168" fontId="6" fillId="0" borderId="2" xfId="0" applyFont="1" applyBorder="1" applyAlignment="1">
      <alignment horizontal="center"/>
    </xf>
    <xf numFmtId="168" fontId="4" fillId="0" borderId="2" xfId="0" applyFont="1" applyBorder="1"/>
    <xf numFmtId="168" fontId="6" fillId="0" borderId="2" xfId="0" applyFont="1" applyFill="1" applyBorder="1" applyAlignment="1">
      <alignment horizontal="center" vertical="center" wrapText="1"/>
    </xf>
    <xf numFmtId="168" fontId="6" fillId="0" borderId="2" xfId="0" applyFont="1" applyFill="1" applyBorder="1" applyAlignment="1">
      <alignment horizontal="center"/>
    </xf>
    <xf numFmtId="168" fontId="4" fillId="0" borderId="2" xfId="0" applyFont="1" applyFill="1" applyBorder="1"/>
    <xf numFmtId="168" fontId="8" fillId="0" borderId="0" xfId="0" applyFont="1" applyBorder="1"/>
    <xf numFmtId="168" fontId="7" fillId="0" borderId="0" xfId="0" applyFont="1" applyFill="1" applyBorder="1" applyAlignment="1">
      <alignment horizontal="center"/>
    </xf>
    <xf numFmtId="168" fontId="8" fillId="0" borderId="0" xfId="0" applyFont="1" applyFill="1" applyBorder="1" applyAlignment="1">
      <alignment vertical="center"/>
    </xf>
    <xf numFmtId="168" fontId="8" fillId="0" borderId="0" xfId="0" applyFont="1"/>
    <xf numFmtId="3" fontId="8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8" fontId="8" fillId="0" borderId="0" xfId="0" applyFont="1" applyFill="1" applyBorder="1"/>
    <xf numFmtId="168" fontId="8" fillId="0" borderId="0" xfId="0" applyFont="1" applyFill="1"/>
    <xf numFmtId="168" fontId="4" fillId="0" borderId="0" xfId="0" applyFont="1" applyFill="1" applyBorder="1" applyAlignment="1">
      <alignment horizontal="center"/>
    </xf>
    <xf numFmtId="168" fontId="4" fillId="0" borderId="0" xfId="0" applyFont="1" applyBorder="1" applyAlignment="1">
      <alignment horizontal="center"/>
    </xf>
    <xf numFmtId="168" fontId="6" fillId="0" borderId="0" xfId="0" applyFont="1" applyAlignment="1">
      <alignment horizontal="center"/>
    </xf>
    <xf numFmtId="168" fontId="4" fillId="0" borderId="3" xfId="0" applyFont="1" applyBorder="1" applyAlignment="1">
      <alignment horizontal="center"/>
    </xf>
    <xf numFmtId="168" fontId="6" fillId="0" borderId="4" xfId="0" applyFont="1" applyBorder="1" applyAlignment="1">
      <alignment horizontal="center"/>
    </xf>
    <xf numFmtId="168" fontId="4" fillId="0" borderId="0" xfId="0" applyFont="1" applyAlignment="1">
      <alignment horizontal="center"/>
    </xf>
    <xf numFmtId="9" fontId="4" fillId="0" borderId="0" xfId="4" applyNumberFormat="1" applyFont="1" applyAlignment="1">
      <alignment horizontal="center"/>
    </xf>
    <xf numFmtId="168" fontId="4" fillId="2" borderId="0" xfId="0" applyFont="1" applyFill="1" applyAlignment="1">
      <alignment horizontal="center"/>
    </xf>
    <xf numFmtId="168" fontId="4" fillId="2" borderId="0" xfId="0" applyFont="1" applyFill="1"/>
    <xf numFmtId="9" fontId="4" fillId="2" borderId="0" xfId="4" applyNumberFormat="1" applyFont="1" applyFill="1" applyAlignment="1">
      <alignment horizontal="center"/>
    </xf>
    <xf numFmtId="168" fontId="6" fillId="0" borderId="0" xfId="0" applyFont="1" applyAlignment="1"/>
    <xf numFmtId="168" fontId="4" fillId="0" borderId="0" xfId="0" applyFont="1" applyAlignment="1"/>
    <xf numFmtId="168" fontId="6" fillId="0" borderId="0" xfId="0" applyFont="1"/>
    <xf numFmtId="168" fontId="4" fillId="0" borderId="2" xfId="0" applyFont="1" applyBorder="1" applyAlignment="1">
      <alignment horizontal="center"/>
    </xf>
    <xf numFmtId="168" fontId="11" fillId="0" borderId="0" xfId="0" applyFont="1"/>
    <xf numFmtId="9" fontId="11" fillId="0" borderId="0" xfId="4" applyNumberFormat="1" applyFont="1" applyAlignment="1">
      <alignment horizontal="center"/>
    </xf>
    <xf numFmtId="168" fontId="12" fillId="0" borderId="0" xfId="0" applyFont="1"/>
    <xf numFmtId="167" fontId="4" fillId="0" borderId="0" xfId="4" applyNumberFormat="1" applyFont="1" applyAlignment="1">
      <alignment horizontal="center"/>
    </xf>
    <xf numFmtId="168" fontId="14" fillId="0" borderId="0" xfId="0" applyFont="1" applyAlignment="1">
      <alignment horizontal="left"/>
    </xf>
    <xf numFmtId="168" fontId="14" fillId="0" borderId="0" xfId="0" applyFont="1" applyFill="1" applyBorder="1" applyAlignment="1">
      <alignment horizontal="left"/>
    </xf>
    <xf numFmtId="3" fontId="4" fillId="0" borderId="0" xfId="0" applyNumberFormat="1" applyFont="1" applyFill="1"/>
    <xf numFmtId="168" fontId="4" fillId="0" borderId="0" xfId="0" applyFont="1" applyFill="1" applyBorder="1" applyAlignment="1">
      <alignment horizontal="left" wrapText="1"/>
    </xf>
    <xf numFmtId="1" fontId="4" fillId="0" borderId="0" xfId="1" applyNumberFormat="1" applyFont="1" applyFill="1" applyBorder="1" applyAlignment="1">
      <alignment horizontal="right" wrapText="1"/>
    </xf>
    <xf numFmtId="168" fontId="4" fillId="0" borderId="0" xfId="0" applyFont="1" applyFill="1" applyBorder="1" applyAlignment="1">
      <alignment horizontal="left"/>
    </xf>
    <xf numFmtId="170" fontId="4" fillId="0" borderId="0" xfId="1" applyNumberFormat="1" applyFont="1" applyFill="1" applyBorder="1" applyAlignment="1">
      <alignment horizontal="right" wrapText="1"/>
    </xf>
    <xf numFmtId="168" fontId="15" fillId="0" borderId="0" xfId="0" applyFont="1"/>
    <xf numFmtId="2" fontId="4" fillId="0" borderId="0" xfId="0" applyNumberFormat="1" applyFont="1" applyAlignment="1">
      <alignment horizontal="center"/>
    </xf>
    <xf numFmtId="168" fontId="4" fillId="0" borderId="0" xfId="0" applyFont="1" applyFill="1"/>
    <xf numFmtId="2" fontId="4" fillId="0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9" fontId="4" fillId="0" borderId="0" xfId="4" applyFont="1"/>
    <xf numFmtId="168" fontId="14" fillId="0" borderId="0" xfId="0" applyFont="1"/>
    <xf numFmtId="168" fontId="15" fillId="0" borderId="0" xfId="0" applyFont="1" applyAlignment="1">
      <alignment horizontal="center"/>
    </xf>
    <xf numFmtId="168" fontId="12" fillId="0" borderId="0" xfId="3" applyFont="1" applyFill="1" applyBorder="1"/>
    <xf numFmtId="168" fontId="15" fillId="0" borderId="0" xfId="3" applyFont="1" applyFill="1" applyBorder="1"/>
    <xf numFmtId="168" fontId="15" fillId="0" borderId="0" xfId="3" applyFont="1" applyFill="1" applyBorder="1" applyAlignment="1">
      <alignment horizontal="center"/>
    </xf>
    <xf numFmtId="168" fontId="6" fillId="0" borderId="0" xfId="3" applyFont="1" applyFill="1" applyBorder="1"/>
    <xf numFmtId="168" fontId="4" fillId="0" borderId="0" xfId="3" applyFont="1" applyFill="1" applyBorder="1" applyAlignment="1">
      <alignment horizontal="center"/>
    </xf>
    <xf numFmtId="168" fontId="4" fillId="0" borderId="0" xfId="3" applyFont="1" applyFill="1" applyBorder="1"/>
    <xf numFmtId="168" fontId="14" fillId="0" borderId="0" xfId="3" applyFont="1" applyFill="1" applyBorder="1"/>
    <xf numFmtId="3" fontId="4" fillId="0" borderId="0" xfId="0" applyNumberFormat="1" applyFont="1"/>
    <xf numFmtId="168" fontId="4" fillId="0" borderId="0" xfId="0" applyFont="1" applyFill="1" applyAlignment="1">
      <alignment horizontal="center"/>
    </xf>
    <xf numFmtId="168" fontId="14" fillId="0" borderId="0" xfId="0" applyFont="1" applyFill="1"/>
    <xf numFmtId="3" fontId="6" fillId="0" borderId="0" xfId="0" applyNumberFormat="1" applyFont="1"/>
    <xf numFmtId="3" fontId="11" fillId="0" borderId="0" xfId="0" applyNumberFormat="1" applyFont="1"/>
    <xf numFmtId="168" fontId="6" fillId="0" borderId="0" xfId="0" applyFont="1" applyFill="1"/>
    <xf numFmtId="167" fontId="4" fillId="0" borderId="0" xfId="4" applyNumberFormat="1" applyFont="1"/>
    <xf numFmtId="168" fontId="12" fillId="0" borderId="0" xfId="0" applyFont="1" applyAlignment="1">
      <alignment horizontal="left"/>
    </xf>
    <xf numFmtId="168" fontId="6" fillId="2" borderId="0" xfId="0" applyFont="1" applyFill="1" applyBorder="1"/>
    <xf numFmtId="168" fontId="17" fillId="0" borderId="0" xfId="0" applyFont="1" applyBorder="1"/>
    <xf numFmtId="168" fontId="6" fillId="0" borderId="0" xfId="0" applyFont="1" applyAlignment="1">
      <alignment horizontal="left"/>
    </xf>
    <xf numFmtId="168" fontId="7" fillId="0" borderId="2" xfId="0" applyFont="1" applyFill="1" applyBorder="1" applyAlignment="1">
      <alignment horizontal="center"/>
    </xf>
    <xf numFmtId="168" fontId="8" fillId="0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168" fontId="18" fillId="0" borderId="0" xfId="2" applyFont="1" applyAlignment="1" applyProtection="1"/>
    <xf numFmtId="2" fontId="12" fillId="0" borderId="0" xfId="0" applyNumberFormat="1" applyFont="1" applyAlignment="1">
      <alignment horizontal="left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68" fontId="6" fillId="0" borderId="2" xfId="0" applyFont="1" applyBorder="1"/>
    <xf numFmtId="168" fontId="14" fillId="0" borderId="0" xfId="3" applyFont="1" applyFill="1" applyBorder="1" applyAlignment="1">
      <alignment horizontal="left"/>
    </xf>
    <xf numFmtId="168" fontId="14" fillId="0" borderId="0" xfId="3" applyNumberFormat="1" applyFont="1" applyFill="1" applyBorder="1"/>
    <xf numFmtId="9" fontId="8" fillId="0" borderId="0" xfId="4" applyNumberFormat="1" applyFont="1" applyAlignment="1">
      <alignment horizontal="center"/>
    </xf>
    <xf numFmtId="168" fontId="8" fillId="0" borderId="0" xfId="0" applyFont="1" applyAlignment="1">
      <alignment horizontal="center"/>
    </xf>
    <xf numFmtId="1" fontId="4" fillId="0" borderId="0" xfId="0" applyNumberFormat="1" applyFont="1"/>
    <xf numFmtId="1" fontId="6" fillId="0" borderId="0" xfId="0" applyNumberFormat="1" applyFont="1"/>
    <xf numFmtId="168" fontId="20" fillId="0" borderId="0" xfId="0" applyFont="1"/>
    <xf numFmtId="168" fontId="14" fillId="0" borderId="0" xfId="0" applyNumberFormat="1" applyFont="1"/>
    <xf numFmtId="10" fontId="4" fillId="0" borderId="0" xfId="4" applyNumberFormat="1" applyFont="1" applyAlignment="1">
      <alignment horizontal="center"/>
    </xf>
    <xf numFmtId="167" fontId="4" fillId="2" borderId="0" xfId="4" applyNumberFormat="1" applyFont="1" applyFill="1" applyAlignment="1">
      <alignment horizontal="center"/>
    </xf>
    <xf numFmtId="167" fontId="4" fillId="0" borderId="0" xfId="4" applyNumberFormat="1" applyFont="1" applyFill="1" applyAlignment="1">
      <alignment horizontal="center"/>
    </xf>
    <xf numFmtId="167" fontId="16" fillId="0" borderId="0" xfId="4" applyNumberFormat="1" applyFont="1" applyFill="1" applyAlignment="1">
      <alignment horizontal="center"/>
    </xf>
    <xf numFmtId="10" fontId="4" fillId="0" borderId="0" xfId="4" applyNumberFormat="1" applyFont="1" applyFill="1" applyAlignment="1">
      <alignment horizontal="center"/>
    </xf>
    <xf numFmtId="9" fontId="4" fillId="0" borderId="0" xfId="4" applyNumberFormat="1" applyFont="1" applyFill="1" applyAlignment="1">
      <alignment horizontal="center"/>
    </xf>
    <xf numFmtId="9" fontId="6" fillId="0" borderId="0" xfId="4" applyNumberFormat="1" applyFont="1" applyFill="1"/>
    <xf numFmtId="9" fontId="4" fillId="0" borderId="0" xfId="4" applyNumberFormat="1" applyFont="1" applyFill="1"/>
    <xf numFmtId="167" fontId="4" fillId="0" borderId="2" xfId="4" applyNumberFormat="1" applyFont="1" applyBorder="1" applyAlignment="1">
      <alignment horizontal="center"/>
    </xf>
    <xf numFmtId="9" fontId="6" fillId="0" borderId="2" xfId="4" applyNumberFormat="1" applyFont="1" applyBorder="1"/>
    <xf numFmtId="167" fontId="8" fillId="0" borderId="0" xfId="4" applyNumberFormat="1" applyFont="1" applyAlignment="1">
      <alignment horizontal="center"/>
    </xf>
    <xf numFmtId="168" fontId="7" fillId="2" borderId="1" xfId="0" applyFont="1" applyFill="1" applyBorder="1" applyAlignment="1">
      <alignment horizontal="center"/>
    </xf>
    <xf numFmtId="168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168" fontId="7" fillId="2" borderId="0" xfId="0" applyFont="1" applyFill="1" applyBorder="1" applyAlignment="1">
      <alignment horizontal="center"/>
    </xf>
    <xf numFmtId="168" fontId="8" fillId="3" borderId="0" xfId="0" applyFont="1" applyFill="1" applyBorder="1" applyAlignment="1">
      <alignment vertical="center"/>
    </xf>
    <xf numFmtId="168" fontId="6" fillId="0" borderId="2" xfId="0" applyFont="1" applyBorder="1" applyAlignment="1">
      <alignment horizontal="left"/>
    </xf>
    <xf numFmtId="167" fontId="4" fillId="0" borderId="2" xfId="4" applyNumberFormat="1" applyFont="1" applyBorder="1"/>
    <xf numFmtId="167" fontId="4" fillId="2" borderId="0" xfId="4" applyNumberFormat="1" applyFont="1" applyFill="1"/>
    <xf numFmtId="168" fontId="8" fillId="0" borderId="0" xfId="0" applyNumberFormat="1" applyFont="1" applyFill="1" applyBorder="1" applyAlignment="1">
      <alignment horizontal="center" vertical="center"/>
    </xf>
    <xf numFmtId="168" fontId="8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8" fontId="8" fillId="0" borderId="2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9" fontId="4" fillId="0" borderId="0" xfId="4" applyFont="1" applyAlignment="1">
      <alignment horizontal="center"/>
    </xf>
    <xf numFmtId="9" fontId="4" fillId="2" borderId="0" xfId="4" applyFont="1" applyFill="1" applyAlignment="1">
      <alignment horizontal="center"/>
    </xf>
    <xf numFmtId="168" fontId="8" fillId="2" borderId="0" xfId="0" applyFont="1" applyFill="1"/>
    <xf numFmtId="167" fontId="8" fillId="2" borderId="0" xfId="4" applyNumberFormat="1" applyFont="1" applyFill="1" applyAlignment="1">
      <alignment horizontal="center"/>
    </xf>
    <xf numFmtId="167" fontId="6" fillId="0" borderId="0" xfId="4" applyNumberFormat="1" applyFont="1" applyAlignment="1">
      <alignment horizontal="center"/>
    </xf>
    <xf numFmtId="167" fontId="7" fillId="2" borderId="0" xfId="4" applyNumberFormat="1" applyFont="1" applyFill="1" applyAlignment="1">
      <alignment horizontal="center"/>
    </xf>
    <xf numFmtId="167" fontId="7" fillId="0" borderId="0" xfId="4" applyNumberFormat="1" applyFont="1" applyAlignment="1">
      <alignment horizontal="center"/>
    </xf>
    <xf numFmtId="167" fontId="0" fillId="0" borderId="0" xfId="4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8" fontId="0" fillId="0" borderId="0" xfId="0" applyAlignment="1">
      <alignment horizontal="center"/>
    </xf>
    <xf numFmtId="1" fontId="4" fillId="0" borderId="0" xfId="0" applyNumberFormat="1" applyFont="1" applyFill="1" applyBorder="1" applyAlignment="1">
      <alignment horizontal="right" wrapText="1"/>
    </xf>
    <xf numFmtId="168" fontId="6" fillId="0" borderId="0" xfId="0" applyFont="1" applyFill="1" applyBorder="1" applyAlignment="1">
      <alignment wrapText="1"/>
    </xf>
    <xf numFmtId="168" fontId="6" fillId="0" borderId="0" xfId="0" applyFont="1" applyFill="1" applyBorder="1" applyAlignment="1">
      <alignment horizontal="left"/>
    </xf>
    <xf numFmtId="170" fontId="4" fillId="0" borderId="0" xfId="0" applyNumberFormat="1" applyFont="1" applyFill="1" applyBorder="1" applyAlignment="1">
      <alignment horizontal="right" wrapText="1"/>
    </xf>
    <xf numFmtId="168" fontId="6" fillId="0" borderId="0" xfId="0" applyFont="1" applyFill="1" applyAlignment="1">
      <alignment horizontal="center"/>
    </xf>
    <xf numFmtId="168" fontId="4" fillId="0" borderId="5" xfId="0" applyFont="1" applyBorder="1"/>
    <xf numFmtId="168" fontId="4" fillId="2" borderId="5" xfId="0" applyFont="1" applyFill="1" applyBorder="1"/>
    <xf numFmtId="168" fontId="25" fillId="0" borderId="5" xfId="0" applyFont="1" applyBorder="1" applyAlignment="1">
      <alignment horizontal="center" vertical="top" wrapText="1"/>
    </xf>
    <xf numFmtId="168" fontId="26" fillId="0" borderId="5" xfId="0" applyFont="1" applyBorder="1"/>
    <xf numFmtId="168" fontId="26" fillId="0" borderId="5" xfId="0" applyNumberFormat="1" applyFont="1" applyFill="1" applyBorder="1" applyAlignment="1">
      <alignment horizontal="left"/>
    </xf>
    <xf numFmtId="168" fontId="26" fillId="0" borderId="5" xfId="0" applyNumberFormat="1" applyFont="1" applyBorder="1"/>
    <xf numFmtId="168" fontId="26" fillId="2" borderId="5" xfId="0" applyFont="1" applyFill="1" applyBorder="1"/>
    <xf numFmtId="168" fontId="25" fillId="2" borderId="5" xfId="0" applyFont="1" applyFill="1" applyBorder="1"/>
    <xf numFmtId="168" fontId="26" fillId="2" borderId="5" xfId="0" applyNumberFormat="1" applyFont="1" applyFill="1" applyBorder="1"/>
    <xf numFmtId="168" fontId="25" fillId="2" borderId="5" xfId="0" applyNumberFormat="1" applyFont="1" applyFill="1" applyBorder="1" applyAlignment="1">
      <alignment horizontal="left"/>
    </xf>
    <xf numFmtId="168" fontId="26" fillId="0" borderId="5" xfId="0" applyNumberFormat="1" applyFont="1" applyBorder="1"/>
    <xf numFmtId="168" fontId="6" fillId="0" borderId="5" xfId="3" applyFont="1" applyFill="1" applyBorder="1"/>
    <xf numFmtId="168" fontId="4" fillId="0" borderId="5" xfId="3" applyFont="1" applyFill="1" applyBorder="1" applyAlignment="1">
      <alignment horizontal="center"/>
    </xf>
    <xf numFmtId="168" fontId="4" fillId="0" borderId="5" xfId="3" applyNumberFormat="1" applyFont="1" applyFill="1" applyBorder="1" applyAlignment="1"/>
    <xf numFmtId="3" fontId="4" fillId="0" borderId="5" xfId="3" applyNumberFormat="1" applyFont="1" applyFill="1" applyBorder="1" applyAlignment="1">
      <alignment horizontal="center"/>
    </xf>
    <xf numFmtId="168" fontId="4" fillId="0" borderId="5" xfId="3" applyFont="1" applyFill="1" applyBorder="1"/>
    <xf numFmtId="1" fontId="4" fillId="0" borderId="5" xfId="3" applyNumberFormat="1" applyFont="1" applyFill="1" applyBorder="1"/>
    <xf numFmtId="168" fontId="4" fillId="2" borderId="5" xfId="3" applyFont="1" applyFill="1" applyBorder="1" applyAlignment="1">
      <alignment horizontal="center"/>
    </xf>
    <xf numFmtId="168" fontId="4" fillId="2" borderId="5" xfId="3" applyNumberFormat="1" applyFont="1" applyFill="1" applyBorder="1" applyAlignment="1"/>
    <xf numFmtId="1" fontId="4" fillId="2" borderId="5" xfId="3" applyNumberFormat="1" applyFont="1" applyFill="1" applyBorder="1"/>
    <xf numFmtId="3" fontId="4" fillId="2" borderId="5" xfId="3" applyNumberFormat="1" applyFont="1" applyFill="1" applyBorder="1" applyAlignment="1">
      <alignment horizontal="center"/>
    </xf>
    <xf numFmtId="168" fontId="6" fillId="0" borderId="5" xfId="0" applyFont="1" applyFill="1" applyBorder="1"/>
    <xf numFmtId="168" fontId="4" fillId="0" borderId="5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5" xfId="0" applyNumberFormat="1" applyFont="1" applyFill="1" applyBorder="1" applyAlignment="1">
      <alignment horizontal="center"/>
    </xf>
    <xf numFmtId="168" fontId="4" fillId="0" borderId="5" xfId="0" applyFont="1" applyFill="1" applyBorder="1"/>
    <xf numFmtId="3" fontId="4" fillId="0" borderId="5" xfId="0" applyNumberFormat="1" applyFont="1" applyFill="1" applyBorder="1"/>
    <xf numFmtId="3" fontId="4" fillId="2" borderId="5" xfId="0" applyNumberFormat="1" applyFont="1" applyFill="1" applyBorder="1" applyAlignment="1">
      <alignment horizontal="center"/>
    </xf>
    <xf numFmtId="168" fontId="4" fillId="0" borderId="5" xfId="0" applyFont="1" applyFill="1" applyBorder="1" applyAlignment="1">
      <alignment horizontal="center"/>
    </xf>
    <xf numFmtId="168" fontId="4" fillId="2" borderId="5" xfId="0" applyFont="1" applyFill="1" applyBorder="1" applyAlignment="1">
      <alignment horizontal="center"/>
    </xf>
    <xf numFmtId="3" fontId="4" fillId="2" borderId="5" xfId="0" applyNumberFormat="1" applyFont="1" applyFill="1" applyBorder="1"/>
    <xf numFmtId="168" fontId="14" fillId="0" borderId="5" xfId="0" applyFont="1" applyFill="1" applyBorder="1"/>
    <xf numFmtId="3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8" fontId="6" fillId="0" borderId="5" xfId="0" applyFont="1" applyBorder="1"/>
    <xf numFmtId="168" fontId="4" fillId="0" borderId="5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right" wrapText="1"/>
    </xf>
    <xf numFmtId="165" fontId="4" fillId="0" borderId="5" xfId="1" applyNumberFormat="1" applyFont="1" applyBorder="1" applyAlignment="1">
      <alignment horizontal="right" wrapText="1"/>
    </xf>
    <xf numFmtId="168" fontId="4" fillId="0" borderId="5" xfId="0" applyFont="1" applyFill="1" applyBorder="1" applyAlignment="1">
      <alignment horizontal="left" wrapText="1"/>
    </xf>
    <xf numFmtId="165" fontId="4" fillId="0" borderId="5" xfId="1" applyNumberFormat="1" applyFont="1" applyFill="1" applyBorder="1" applyAlignment="1">
      <alignment horizontal="right" wrapText="1"/>
    </xf>
    <xf numFmtId="168" fontId="4" fillId="2" borderId="5" xfId="0" applyFont="1" applyFill="1" applyBorder="1" applyAlignment="1">
      <alignment horizontal="left" wrapText="1"/>
    </xf>
    <xf numFmtId="165" fontId="4" fillId="2" borderId="5" xfId="1" applyNumberFormat="1" applyFont="1" applyFill="1" applyBorder="1" applyAlignment="1">
      <alignment horizontal="right" wrapText="1"/>
    </xf>
    <xf numFmtId="168" fontId="6" fillId="0" borderId="5" xfId="0" applyFont="1" applyBorder="1" applyAlignment="1">
      <alignment wrapText="1"/>
    </xf>
    <xf numFmtId="168" fontId="6" fillId="0" borderId="5" xfId="0" applyFont="1" applyBorder="1" applyAlignment="1">
      <alignment horizontal="left"/>
    </xf>
    <xf numFmtId="168" fontId="4" fillId="0" borderId="5" xfId="0" applyFont="1" applyFill="1" applyBorder="1" applyAlignment="1">
      <alignment horizontal="left"/>
    </xf>
    <xf numFmtId="169" fontId="4" fillId="0" borderId="5" xfId="0" applyNumberFormat="1" applyFont="1" applyBorder="1" applyAlignment="1">
      <alignment horizontal="right" wrapText="1"/>
    </xf>
    <xf numFmtId="169" fontId="4" fillId="0" borderId="5" xfId="1" applyNumberFormat="1" applyFont="1" applyFill="1" applyBorder="1" applyAlignment="1">
      <alignment horizontal="right" wrapText="1"/>
    </xf>
    <xf numFmtId="168" fontId="4" fillId="0" borderId="5" xfId="0" applyFont="1" applyBorder="1" applyAlignment="1">
      <alignment horizontal="left"/>
    </xf>
    <xf numFmtId="169" fontId="4" fillId="0" borderId="5" xfId="1" applyNumberFormat="1" applyFont="1" applyBorder="1" applyAlignment="1">
      <alignment horizontal="right" wrapText="1"/>
    </xf>
    <xf numFmtId="168" fontId="4" fillId="2" borderId="5" xfId="0" applyFont="1" applyFill="1" applyBorder="1" applyAlignment="1">
      <alignment horizontal="left"/>
    </xf>
    <xf numFmtId="169" fontId="4" fillId="2" borderId="5" xfId="1" applyNumberFormat="1" applyFont="1" applyFill="1" applyBorder="1" applyAlignment="1">
      <alignment horizontal="right" wrapText="1"/>
    </xf>
    <xf numFmtId="168" fontId="6" fillId="0" borderId="5" xfId="0" applyFont="1" applyBorder="1" applyAlignment="1"/>
    <xf numFmtId="168" fontId="4" fillId="0" borderId="5" xfId="0" applyFont="1" applyBorder="1" applyAlignment="1"/>
    <xf numFmtId="9" fontId="4" fillId="0" borderId="5" xfId="4" applyNumberFormat="1" applyFont="1" applyBorder="1" applyAlignment="1">
      <alignment horizontal="center"/>
    </xf>
    <xf numFmtId="9" fontId="4" fillId="2" borderId="5" xfId="4" applyNumberFormat="1" applyFont="1" applyFill="1" applyBorder="1" applyAlignment="1">
      <alignment horizontal="center"/>
    </xf>
    <xf numFmtId="9" fontId="11" fillId="0" borderId="5" xfId="4" applyNumberFormat="1" applyFont="1" applyBorder="1" applyAlignment="1">
      <alignment horizontal="center"/>
    </xf>
    <xf numFmtId="167" fontId="4" fillId="0" borderId="5" xfId="4" applyNumberFormat="1" applyFont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left"/>
    </xf>
    <xf numFmtId="168" fontId="4" fillId="0" borderId="0" xfId="0" applyFont="1" applyAlignment="1">
      <alignment horizontal="left"/>
    </xf>
    <xf numFmtId="168" fontId="6" fillId="0" borderId="1" xfId="0" applyFont="1" applyFill="1" applyBorder="1" applyAlignment="1">
      <alignment horizontal="center" vertical="center" wrapText="1"/>
    </xf>
    <xf numFmtId="168" fontId="25" fillId="0" borderId="5" xfId="0" applyFont="1" applyBorder="1" applyAlignment="1">
      <alignment horizontal="center" vertical="top" wrapText="1"/>
    </xf>
    <xf numFmtId="168" fontId="6" fillId="0" borderId="5" xfId="0" applyFont="1" applyBorder="1" applyAlignment="1">
      <alignment horizontal="center" wrapText="1"/>
    </xf>
  </cellXfs>
  <cellStyles count="5">
    <cellStyle name="Komma" xfId="1" builtinId="3"/>
    <cellStyle name="Link" xfId="2" builtinId="8"/>
    <cellStyle name="Normal" xfId="0" builtinId="0"/>
    <cellStyle name="Normal_EUROSTAT educ_grad5" xfId="3"/>
    <cellStyle name="Pro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1025362775055"/>
          <c:y val="5.9445216678975836E-2"/>
          <c:w val="0.68897704018616224"/>
          <c:h val="0.881110211663930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'1A FoU%af BNP Alle'!$C$4</c:f>
              <c:strCache>
                <c:ptCount val="1"/>
                <c:pt idx="0">
                  <c:v>Off. sektors FoU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9999FF"/>
              </a:solidFill>
              <a:ln w="25400">
                <a:solidFill>
                  <a:srgbClr val="00FF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'1A FoU%af BNP Alle'!$B$21:$B$45</c:f>
              <c:strCache>
                <c:ptCount val="25"/>
                <c:pt idx="0">
                  <c:v>Portugal </c:v>
                </c:pt>
                <c:pt idx="1">
                  <c:v>Luxembourg </c:v>
                </c:pt>
                <c:pt idx="2">
                  <c:v>Kina</c:v>
                </c:pt>
                <c:pt idx="3">
                  <c:v>Norge</c:v>
                </c:pt>
                <c:pt idx="4">
                  <c:v>Irland </c:v>
                </c:pt>
                <c:pt idx="5">
                  <c:v>Nederlandene</c:v>
                </c:pt>
                <c:pt idx="6">
                  <c:v>Storbritannien</c:v>
                </c:pt>
                <c:pt idx="7">
                  <c:v>Slovenien</c:v>
                </c:pt>
                <c:pt idx="8">
                  <c:v>Canada </c:v>
                </c:pt>
                <c:pt idx="9">
                  <c:v>Belgien</c:v>
                </c:pt>
                <c:pt idx="10">
                  <c:v>Frankrig</c:v>
                </c:pt>
                <c:pt idx="11">
                  <c:v>Australien</c:v>
                </c:pt>
                <c:pt idx="12">
                  <c:v>Singapore</c:v>
                </c:pt>
                <c:pt idx="13">
                  <c:v>Island  </c:v>
                </c:pt>
                <c:pt idx="14">
                  <c:v>Østrig</c:v>
                </c:pt>
                <c:pt idx="15">
                  <c:v>Tyskland</c:v>
                </c:pt>
                <c:pt idx="16">
                  <c:v>USA</c:v>
                </c:pt>
                <c:pt idx="17">
                  <c:v>Taiwan</c:v>
                </c:pt>
                <c:pt idx="18">
                  <c:v>Schweiz </c:v>
                </c:pt>
                <c:pt idx="19">
                  <c:v>DANMARK</c:v>
                </c:pt>
                <c:pt idx="20">
                  <c:v>Japan </c:v>
                </c:pt>
                <c:pt idx="21">
                  <c:v>Sydkorea</c:v>
                </c:pt>
                <c:pt idx="22">
                  <c:v>Sverige</c:v>
                </c:pt>
                <c:pt idx="23">
                  <c:v>Finland </c:v>
                </c:pt>
                <c:pt idx="24">
                  <c:v>Israel </c:v>
                </c:pt>
              </c:strCache>
            </c:strRef>
          </c:cat>
          <c:val>
            <c:numRef>
              <c:f>'1A FoU%af BNP Alle'!$C$21:$C$45</c:f>
              <c:numCache>
                <c:formatCode>0.00</c:formatCode>
                <c:ptCount val="25"/>
                <c:pt idx="0">
                  <c:v>0.88215784022544996</c:v>
                </c:pt>
                <c:pt idx="1">
                  <c:v>0.44152139710923</c:v>
                </c:pt>
                <c:pt idx="2">
                  <c:v>0.45623273689551991</c:v>
                </c:pt>
                <c:pt idx="3">
                  <c:v>0.85191387449277001</c:v>
                </c:pt>
                <c:pt idx="4">
                  <c:v>0.61950547050462013</c:v>
                </c:pt>
                <c:pt idx="5">
                  <c:v>0.96297241681950008</c:v>
                </c:pt>
                <c:pt idx="6">
                  <c:v>0.73402729340517991</c:v>
                </c:pt>
                <c:pt idx="7">
                  <c:v>0.65702108518509994</c:v>
                </c:pt>
                <c:pt idx="8">
                  <c:v>0.92924644739366002</c:v>
                </c:pt>
                <c:pt idx="9">
                  <c:v>0.64163563050855998</c:v>
                </c:pt>
                <c:pt idx="10">
                  <c:v>0.84044990035551015</c:v>
                </c:pt>
                <c:pt idx="11">
                  <c:v>0.8683518989786303</c:v>
                </c:pt>
                <c:pt idx="12">
                  <c:v>0.89983527363763005</c:v>
                </c:pt>
                <c:pt idx="13">
                  <c:v>1.2000054593017402</c:v>
                </c:pt>
                <c:pt idx="14">
                  <c:v>0.80987870605830992</c:v>
                </c:pt>
                <c:pt idx="15">
                  <c:v>0.90241249843561011</c:v>
                </c:pt>
                <c:pt idx="16">
                  <c:v>0.76302555099357017</c:v>
                </c:pt>
                <c:pt idx="17">
                  <c:v>0.87623269874893017</c:v>
                </c:pt>
                <c:pt idx="18">
                  <c:v>0.79383218465792016</c:v>
                </c:pt>
                <c:pt idx="19">
                  <c:v>0.99</c:v>
                </c:pt>
                <c:pt idx="20">
                  <c:v>0.80833150606371973</c:v>
                </c:pt>
                <c:pt idx="21">
                  <c:v>0.82789907026623988</c:v>
                </c:pt>
                <c:pt idx="22">
                  <c:v>1.07028367712996</c:v>
                </c:pt>
                <c:pt idx="23">
                  <c:v>1.1328199475924698</c:v>
                </c:pt>
                <c:pt idx="24">
                  <c:v>0.86185967143798026</c:v>
                </c:pt>
              </c:numCache>
            </c:numRef>
          </c:val>
        </c:ser>
        <c:ser>
          <c:idx val="1"/>
          <c:order val="1"/>
          <c:tx>
            <c:strRef>
              <c:f>'1A FoU%af BNP Alle'!$D$4</c:f>
              <c:strCache>
                <c:ptCount val="1"/>
                <c:pt idx="0">
                  <c:v>Erhvervslivets FoU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rgbClr val="00FF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'1A FoU%af BNP Alle'!$B$21:$B$45</c:f>
              <c:strCache>
                <c:ptCount val="25"/>
                <c:pt idx="0">
                  <c:v>Portugal </c:v>
                </c:pt>
                <c:pt idx="1">
                  <c:v>Luxembourg </c:v>
                </c:pt>
                <c:pt idx="2">
                  <c:v>Kina</c:v>
                </c:pt>
                <c:pt idx="3">
                  <c:v>Norge</c:v>
                </c:pt>
                <c:pt idx="4">
                  <c:v>Irland </c:v>
                </c:pt>
                <c:pt idx="5">
                  <c:v>Nederlandene</c:v>
                </c:pt>
                <c:pt idx="6">
                  <c:v>Storbritannien</c:v>
                </c:pt>
                <c:pt idx="7">
                  <c:v>Slovenien</c:v>
                </c:pt>
                <c:pt idx="8">
                  <c:v>Canada </c:v>
                </c:pt>
                <c:pt idx="9">
                  <c:v>Belgien</c:v>
                </c:pt>
                <c:pt idx="10">
                  <c:v>Frankrig</c:v>
                </c:pt>
                <c:pt idx="11">
                  <c:v>Australien</c:v>
                </c:pt>
                <c:pt idx="12">
                  <c:v>Singapore</c:v>
                </c:pt>
                <c:pt idx="13">
                  <c:v>Island  </c:v>
                </c:pt>
                <c:pt idx="14">
                  <c:v>Østrig</c:v>
                </c:pt>
                <c:pt idx="15">
                  <c:v>Tyskland</c:v>
                </c:pt>
                <c:pt idx="16">
                  <c:v>USA</c:v>
                </c:pt>
                <c:pt idx="17">
                  <c:v>Taiwan</c:v>
                </c:pt>
                <c:pt idx="18">
                  <c:v>Schweiz </c:v>
                </c:pt>
                <c:pt idx="19">
                  <c:v>DANMARK</c:v>
                </c:pt>
                <c:pt idx="20">
                  <c:v>Japan </c:v>
                </c:pt>
                <c:pt idx="21">
                  <c:v>Sydkorea</c:v>
                </c:pt>
                <c:pt idx="22">
                  <c:v>Sverige</c:v>
                </c:pt>
                <c:pt idx="23">
                  <c:v>Finland </c:v>
                </c:pt>
                <c:pt idx="24">
                  <c:v>Israel </c:v>
                </c:pt>
              </c:strCache>
            </c:strRef>
          </c:cat>
          <c:val>
            <c:numRef>
              <c:f>'1A FoU%af BNP Alle'!$D$21:$D$45</c:f>
              <c:numCache>
                <c:formatCode>0.00</c:formatCode>
                <c:ptCount val="25"/>
                <c:pt idx="0">
                  <c:v>0.77303224058904996</c:v>
                </c:pt>
                <c:pt idx="1">
                  <c:v>1.23710040474984</c:v>
                </c:pt>
                <c:pt idx="2">
                  <c:v>1.24772902047136</c:v>
                </c:pt>
                <c:pt idx="3">
                  <c:v>0.90731003326121995</c:v>
                </c:pt>
                <c:pt idx="4">
                  <c:v>1.1703764692887799</c:v>
                </c:pt>
                <c:pt idx="5">
                  <c:v>0.85667480799119999</c:v>
                </c:pt>
                <c:pt idx="6">
                  <c:v>1.1200088316108601</c:v>
                </c:pt>
                <c:pt idx="7">
                  <c:v>1.19939707806226</c:v>
                </c:pt>
                <c:pt idx="8">
                  <c:v>0.99537799417126005</c:v>
                </c:pt>
                <c:pt idx="9">
                  <c:v>1.31994570764231</c:v>
                </c:pt>
                <c:pt idx="10">
                  <c:v>1.36601394547893</c:v>
                </c:pt>
                <c:pt idx="11">
                  <c:v>1.3453210025209099</c:v>
                </c:pt>
                <c:pt idx="12">
                  <c:v>1.44561815052011</c:v>
                </c:pt>
                <c:pt idx="13">
                  <c:v>1.4410654280872399</c:v>
                </c:pt>
                <c:pt idx="14">
                  <c:v>1.9409733348326501</c:v>
                </c:pt>
                <c:pt idx="15">
                  <c:v>1.8781444245129499</c:v>
                </c:pt>
                <c:pt idx="16">
                  <c:v>2.02215165525394</c:v>
                </c:pt>
                <c:pt idx="17">
                  <c:v>2.0547332145502</c:v>
                </c:pt>
                <c:pt idx="18">
                  <c:v>2.20141425282451</c:v>
                </c:pt>
                <c:pt idx="19">
                  <c:v>2.1</c:v>
                </c:pt>
                <c:pt idx="20">
                  <c:v>2.5266593013645502</c:v>
                </c:pt>
                <c:pt idx="21">
                  <c:v>2.5330043321439399</c:v>
                </c:pt>
                <c:pt idx="22">
                  <c:v>2.5453348314650399</c:v>
                </c:pt>
                <c:pt idx="23">
                  <c:v>2.8314031286001899</c:v>
                </c:pt>
                <c:pt idx="24">
                  <c:v>3.41890959484595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70336"/>
        <c:axId val="147104896"/>
      </c:barChart>
      <c:catAx>
        <c:axId val="14707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4710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04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4707033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338646440781901"/>
          <c:y val="0.43593158897915613"/>
          <c:w val="0.32086645014384124"/>
          <c:h val="5.81242118638874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4839650145775"/>
          <c:y val="5.4272839389052294E-2"/>
          <c:w val="0.47667638483965014"/>
          <c:h val="0.823479113303608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'1B FoU%BNP toppen'!$G$4</c:f>
              <c:strCache>
                <c:ptCount val="1"/>
                <c:pt idx="0">
                  <c:v>Off. sektors FoU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'1B FoU%BNP toppen'!$F$5:$F$11</c:f>
              <c:strCache>
                <c:ptCount val="7"/>
                <c:pt idx="0">
                  <c:v>Schweiz (3,0 % af BNP)</c:v>
                </c:pt>
                <c:pt idx="1">
                  <c:v>Danmark (3,09 % af BNP)</c:v>
                </c:pt>
                <c:pt idx="2">
                  <c:v>Japan (3,33 % af BNP)</c:v>
                </c:pt>
                <c:pt idx="3">
                  <c:v>Sydkorea (3,36 % af BNP)</c:v>
                </c:pt>
                <c:pt idx="4">
                  <c:v>Sverige (3,62 % af BNP)</c:v>
                </c:pt>
                <c:pt idx="5">
                  <c:v>Finland (3,96% af BNP)</c:v>
                </c:pt>
                <c:pt idx="6">
                  <c:v>Israel (4,28 % af BNP)</c:v>
                </c:pt>
              </c:strCache>
            </c:strRef>
          </c:cat>
          <c:val>
            <c:numRef>
              <c:f>'1B FoU%BNP toppen'!$G$5:$G$11</c:f>
              <c:numCache>
                <c:formatCode>0%</c:formatCode>
                <c:ptCount val="7"/>
                <c:pt idx="0">
                  <c:v>0.26503067484662579</c:v>
                </c:pt>
                <c:pt idx="1">
                  <c:v>0.33178929246464955</c:v>
                </c:pt>
                <c:pt idx="2">
                  <c:v>0.24237893077943831</c:v>
                </c:pt>
                <c:pt idx="3">
                  <c:v>0.24633230150933072</c:v>
                </c:pt>
                <c:pt idx="4">
                  <c:v>0.29601676022669315</c:v>
                </c:pt>
                <c:pt idx="5">
                  <c:v>0.28971382367379817</c:v>
                </c:pt>
                <c:pt idx="6">
                  <c:v>0.19905187161123761</c:v>
                </c:pt>
              </c:numCache>
            </c:numRef>
          </c:val>
        </c:ser>
        <c:ser>
          <c:idx val="1"/>
          <c:order val="1"/>
          <c:tx>
            <c:strRef>
              <c:f>'1B FoU%BNP toppen'!$H$4</c:f>
              <c:strCache>
                <c:ptCount val="1"/>
                <c:pt idx="0">
                  <c:v>Erhvervslivets FoU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'1B FoU%BNP toppen'!$F$5:$F$11</c:f>
              <c:strCache>
                <c:ptCount val="7"/>
                <c:pt idx="0">
                  <c:v>Schweiz (3,0 % af BNP)</c:v>
                </c:pt>
                <c:pt idx="1">
                  <c:v>Danmark (3,09 % af BNP)</c:v>
                </c:pt>
                <c:pt idx="2">
                  <c:v>Japan (3,33 % af BNP)</c:v>
                </c:pt>
                <c:pt idx="3">
                  <c:v>Sydkorea (3,36 % af BNP)</c:v>
                </c:pt>
                <c:pt idx="4">
                  <c:v>Sverige (3,62 % af BNP)</c:v>
                </c:pt>
                <c:pt idx="5">
                  <c:v>Finland (3,96% af BNP)</c:v>
                </c:pt>
                <c:pt idx="6">
                  <c:v>Israel (4,28 % af BNP)</c:v>
                </c:pt>
              </c:strCache>
            </c:strRef>
          </c:cat>
          <c:val>
            <c:numRef>
              <c:f>'1B FoU%BNP toppen'!$H$5:$H$11</c:f>
              <c:numCache>
                <c:formatCode>0%</c:formatCode>
                <c:ptCount val="7"/>
                <c:pt idx="0">
                  <c:v>0.73496932515337421</c:v>
                </c:pt>
                <c:pt idx="1">
                  <c:v>0.66821070753535039</c:v>
                </c:pt>
                <c:pt idx="2">
                  <c:v>0.75762106922056172</c:v>
                </c:pt>
                <c:pt idx="3">
                  <c:v>0.75366769849066928</c:v>
                </c:pt>
                <c:pt idx="4">
                  <c:v>0.7039832397733069</c:v>
                </c:pt>
                <c:pt idx="5">
                  <c:v>0.71028617632620183</c:v>
                </c:pt>
                <c:pt idx="6">
                  <c:v>0.80094812838876239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40128"/>
        <c:axId val="147041664"/>
      </c:barChart>
      <c:catAx>
        <c:axId val="147040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a-DK"/>
          </a:p>
        </c:txPr>
        <c:crossAx val="1470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4166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a-DK"/>
          </a:p>
        </c:txPr>
        <c:crossAx val="14704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2973760932942"/>
          <c:y val="0.5036680829625455"/>
          <c:w val="0.19970845481049562"/>
          <c:h val="0.11980454400565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 alignWithMargins="0"/>
    <c:pageMargins b="0.59055118110236227" l="0.59055118110236227" r="0.59055118110236227" t="0.78740157480314965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919591024673"/>
          <c:y val="1.7311608961303463E-2"/>
          <c:w val="0.68951680781880809"/>
          <c:h val="0.936863971433306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'7A Uni Eksterne'!$C$3</c:f>
              <c:strCache>
                <c:ptCount val="1"/>
                <c:pt idx="0">
                  <c:v>Virksomheder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'7A Uni Eksterne'!$B$4:$B$36</c:f>
              <c:strCache>
                <c:ptCount val="33"/>
                <c:pt idx="0">
                  <c:v>Mexico (2007)</c:v>
                </c:pt>
                <c:pt idx="1">
                  <c:v>Luxembourg (2007)</c:v>
                </c:pt>
                <c:pt idx="2">
                  <c:v>Portugal (2008)</c:v>
                </c:pt>
                <c:pt idx="3">
                  <c:v>Japan (2008)</c:v>
                </c:pt>
                <c:pt idx="4">
                  <c:v>Tjekkiet (2009)</c:v>
                </c:pt>
                <c:pt idx="5">
                  <c:v>Frankrig (2008)</c:v>
                </c:pt>
                <c:pt idx="6">
                  <c:v>Italien (2009)</c:v>
                </c:pt>
                <c:pt idx="7">
                  <c:v>Norge (2007)</c:v>
                </c:pt>
                <c:pt idx="8">
                  <c:v>Polen (2009)</c:v>
                </c:pt>
                <c:pt idx="9">
                  <c:v>New Zealand (2007)</c:v>
                </c:pt>
                <c:pt idx="10">
                  <c:v>Australien (2008)</c:v>
                </c:pt>
                <c:pt idx="11">
                  <c:v>Schweiz (2008)</c:v>
                </c:pt>
                <c:pt idx="12">
                  <c:v>Irland (2009)</c:v>
                </c:pt>
                <c:pt idx="13">
                  <c:v>Østrig (2007)</c:v>
                </c:pt>
                <c:pt idx="14">
                  <c:v>Chile (2008)</c:v>
                </c:pt>
                <c:pt idx="15">
                  <c:v>Slovakiet (2009)</c:v>
                </c:pt>
                <c:pt idx="16">
                  <c:v>USA (2008)</c:v>
                </c:pt>
                <c:pt idx="17">
                  <c:v>Sydkorea (2008)</c:v>
                </c:pt>
                <c:pt idx="18">
                  <c:v>Spanien (2008)</c:v>
                </c:pt>
                <c:pt idx="19">
                  <c:v>Estland (2009)</c:v>
                </c:pt>
                <c:pt idx="20">
                  <c:v>Canada (2009)</c:v>
                </c:pt>
                <c:pt idx="21">
                  <c:v>Finland (2009)</c:v>
                </c:pt>
                <c:pt idx="22">
                  <c:v>Tyskland (2008)</c:v>
                </c:pt>
                <c:pt idx="23">
                  <c:v>Danmark (2009)</c:v>
                </c:pt>
                <c:pt idx="24">
                  <c:v>Slovenien (2009)</c:v>
                </c:pt>
                <c:pt idx="25">
                  <c:v>Nederlandene (2007)</c:v>
                </c:pt>
                <c:pt idx="26">
                  <c:v>Belgien (2007)</c:v>
                </c:pt>
                <c:pt idx="27">
                  <c:v>Sverige (2009)</c:v>
                </c:pt>
                <c:pt idx="28">
                  <c:v>Island (2008)</c:v>
                </c:pt>
                <c:pt idx="29">
                  <c:v>Tyrkiet (2009)</c:v>
                </c:pt>
                <c:pt idx="30">
                  <c:v>Ungarn (2009)</c:v>
                </c:pt>
                <c:pt idx="31">
                  <c:v>Storbritannien (2009)</c:v>
                </c:pt>
                <c:pt idx="32">
                  <c:v>Israel (2007)</c:v>
                </c:pt>
              </c:strCache>
            </c:strRef>
          </c:cat>
          <c:val>
            <c:numRef>
              <c:f>'7A Uni Eksterne'!$C$4:$C$36</c:f>
              <c:numCache>
                <c:formatCode>0.0%</c:formatCode>
                <c:ptCount val="33"/>
                <c:pt idx="0">
                  <c:v>1.3425913396234281E-2</c:v>
                </c:pt>
                <c:pt idx="1">
                  <c:v>1.1363636363636364E-2</c:v>
                </c:pt>
                <c:pt idx="2">
                  <c:v>9.2003958414210787E-3</c:v>
                </c:pt>
                <c:pt idx="3">
                  <c:v>2.9902346464083508E-2</c:v>
                </c:pt>
                <c:pt idx="4">
                  <c:v>1.0549784975204797E-2</c:v>
                </c:pt>
                <c:pt idx="5">
                  <c:v>2.1514701907426888E-2</c:v>
                </c:pt>
                <c:pt idx="6">
                  <c:v>1.033314044804497E-2</c:v>
                </c:pt>
                <c:pt idx="7">
                  <c:v>4.028013546136195E-2</c:v>
                </c:pt>
                <c:pt idx="8">
                  <c:v>3.3226247843417218E-2</c:v>
                </c:pt>
                <c:pt idx="9">
                  <c:v>3.110419906687403E-2</c:v>
                </c:pt>
                <c:pt idx="10">
                  <c:v>5.8641377975614473E-2</c:v>
                </c:pt>
                <c:pt idx="11">
                  <c:v>6.8527918781725886E-2</c:v>
                </c:pt>
                <c:pt idx="12">
                  <c:v>3.4971486179630439E-2</c:v>
                </c:pt>
                <c:pt idx="13">
                  <c:v>5.7362926371041671E-2</c:v>
                </c:pt>
                <c:pt idx="14">
                  <c:v>7.3294721885731495E-2</c:v>
                </c:pt>
                <c:pt idx="15">
                  <c:v>2.1247113163972285E-2</c:v>
                </c:pt>
                <c:pt idx="16">
                  <c:v>5.6837949299298321E-2</c:v>
                </c:pt>
                <c:pt idx="17">
                  <c:v>0.12022772615557206</c:v>
                </c:pt>
                <c:pt idx="18">
                  <c:v>8.8185549178074626E-2</c:v>
                </c:pt>
                <c:pt idx="19">
                  <c:v>4.2622478039870709E-2</c:v>
                </c:pt>
                <c:pt idx="20">
                  <c:v>8.5451018428709988E-2</c:v>
                </c:pt>
                <c:pt idx="21">
                  <c:v>6.3909068160682009E-2</c:v>
                </c:pt>
                <c:pt idx="22">
                  <c:v>0.15137471022735452</c:v>
                </c:pt>
                <c:pt idx="23">
                  <c:v>3.6999999999999998E-2</c:v>
                </c:pt>
                <c:pt idx="24">
                  <c:v>9.1795670488873091E-2</c:v>
                </c:pt>
                <c:pt idx="25">
                  <c:v>7.4693422519509473E-2</c:v>
                </c:pt>
                <c:pt idx="26">
                  <c:v>0.11143324373993749</c:v>
                </c:pt>
                <c:pt idx="27">
                  <c:v>4.4695340501792115E-2</c:v>
                </c:pt>
                <c:pt idx="28">
                  <c:v>0.13740954340266584</c:v>
                </c:pt>
                <c:pt idx="29">
                  <c:v>0.1598992923769533</c:v>
                </c:pt>
                <c:pt idx="30">
                  <c:v>0.15519380265769164</c:v>
                </c:pt>
                <c:pt idx="31">
                  <c:v>4.5980172226644474E-2</c:v>
                </c:pt>
                <c:pt idx="32">
                  <c:v>7.2911261027503893E-2</c:v>
                </c:pt>
              </c:numCache>
            </c:numRef>
          </c:val>
        </c:ser>
        <c:ser>
          <c:idx val="1"/>
          <c:order val="1"/>
          <c:tx>
            <c:strRef>
              <c:f>'7A Uni Eksterne'!$D$3</c:f>
              <c:strCache>
                <c:ptCount val="1"/>
                <c:pt idx="0">
                  <c:v>Fonde og non-profit organisationer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'7A Uni Eksterne'!$B$4:$B$36</c:f>
              <c:strCache>
                <c:ptCount val="33"/>
                <c:pt idx="0">
                  <c:v>Mexico (2007)</c:v>
                </c:pt>
                <c:pt idx="1">
                  <c:v>Luxembourg (2007)</c:v>
                </c:pt>
                <c:pt idx="2">
                  <c:v>Portugal (2008)</c:v>
                </c:pt>
                <c:pt idx="3">
                  <c:v>Japan (2008)</c:v>
                </c:pt>
                <c:pt idx="4">
                  <c:v>Tjekkiet (2009)</c:v>
                </c:pt>
                <c:pt idx="5">
                  <c:v>Frankrig (2008)</c:v>
                </c:pt>
                <c:pt idx="6">
                  <c:v>Italien (2009)</c:v>
                </c:pt>
                <c:pt idx="7">
                  <c:v>Norge (2007)</c:v>
                </c:pt>
                <c:pt idx="8">
                  <c:v>Polen (2009)</c:v>
                </c:pt>
                <c:pt idx="9">
                  <c:v>New Zealand (2007)</c:v>
                </c:pt>
                <c:pt idx="10">
                  <c:v>Australien (2008)</c:v>
                </c:pt>
                <c:pt idx="11">
                  <c:v>Schweiz (2008)</c:v>
                </c:pt>
                <c:pt idx="12">
                  <c:v>Irland (2009)</c:v>
                </c:pt>
                <c:pt idx="13">
                  <c:v>Østrig (2007)</c:v>
                </c:pt>
                <c:pt idx="14">
                  <c:v>Chile (2008)</c:v>
                </c:pt>
                <c:pt idx="15">
                  <c:v>Slovakiet (2009)</c:v>
                </c:pt>
                <c:pt idx="16">
                  <c:v>USA (2008)</c:v>
                </c:pt>
                <c:pt idx="17">
                  <c:v>Sydkorea (2008)</c:v>
                </c:pt>
                <c:pt idx="18">
                  <c:v>Spanien (2008)</c:v>
                </c:pt>
                <c:pt idx="19">
                  <c:v>Estland (2009)</c:v>
                </c:pt>
                <c:pt idx="20">
                  <c:v>Canada (2009)</c:v>
                </c:pt>
                <c:pt idx="21">
                  <c:v>Finland (2009)</c:v>
                </c:pt>
                <c:pt idx="22">
                  <c:v>Tyskland (2008)</c:v>
                </c:pt>
                <c:pt idx="23">
                  <c:v>Danmark (2009)</c:v>
                </c:pt>
                <c:pt idx="24">
                  <c:v>Slovenien (2009)</c:v>
                </c:pt>
                <c:pt idx="25">
                  <c:v>Nederlandene (2007)</c:v>
                </c:pt>
                <c:pt idx="26">
                  <c:v>Belgien (2007)</c:v>
                </c:pt>
                <c:pt idx="27">
                  <c:v>Sverige (2009)</c:v>
                </c:pt>
                <c:pt idx="28">
                  <c:v>Island (2008)</c:v>
                </c:pt>
                <c:pt idx="29">
                  <c:v>Tyrkiet (2009)</c:v>
                </c:pt>
                <c:pt idx="30">
                  <c:v>Ungarn (2009)</c:v>
                </c:pt>
                <c:pt idx="31">
                  <c:v>Storbritannien (2009)</c:v>
                </c:pt>
                <c:pt idx="32">
                  <c:v>Israel (2007)</c:v>
                </c:pt>
              </c:strCache>
            </c:strRef>
          </c:cat>
          <c:val>
            <c:numRef>
              <c:f>'7A Uni Eksterne'!$D$4:$D$36</c:f>
              <c:numCache>
                <c:formatCode>[$$-409]#,##0.0</c:formatCode>
                <c:ptCount val="33"/>
                <c:pt idx="0" formatCode="0.0%">
                  <c:v>2.8975081247261585E-4</c:v>
                </c:pt>
                <c:pt idx="2" formatCode="0.0%">
                  <c:v>7.0596208090513944E-3</c:v>
                </c:pt>
                <c:pt idx="3" formatCode="0.0%">
                  <c:v>1.0863195540981401E-2</c:v>
                </c:pt>
                <c:pt idx="4" formatCode="0.0%">
                  <c:v>6.7650492411769987E-5</c:v>
                </c:pt>
                <c:pt idx="5" formatCode="0.0%">
                  <c:v>7.5043315255331512E-3</c:v>
                </c:pt>
                <c:pt idx="6" formatCode="0.0%">
                  <c:v>1.499545341820286E-2</c:v>
                </c:pt>
                <c:pt idx="7" formatCode="0.0%">
                  <c:v>2.690460551570004E-2</c:v>
                </c:pt>
                <c:pt idx="8" formatCode="0.0%">
                  <c:v>1.7847581652686061E-3</c:v>
                </c:pt>
                <c:pt idx="9" formatCode="0.0%">
                  <c:v>3.4214618973561428E-2</c:v>
                </c:pt>
                <c:pt idx="10" formatCode="0.0%">
                  <c:v>2.0291494841523872E-2</c:v>
                </c:pt>
                <c:pt idx="11" formatCode="0.0%">
                  <c:v>2.5380710659898475E-3</c:v>
                </c:pt>
                <c:pt idx="12" formatCode="0.0%">
                  <c:v>1.5676873115006748E-2</c:v>
                </c:pt>
                <c:pt idx="13" formatCode="0.0%">
                  <c:v>1.0303693266319627E-2</c:v>
                </c:pt>
                <c:pt idx="14" formatCode="0.0%">
                  <c:v>1.3741970592952102E-2</c:v>
                </c:pt>
                <c:pt idx="15" formatCode="0.0%">
                  <c:v>3.0973276146486307E-2</c:v>
                </c:pt>
                <c:pt idx="16" formatCode="0.0%">
                  <c:v>7.8650587338506342E-2</c:v>
                </c:pt>
                <c:pt idx="17" formatCode="0.0%">
                  <c:v>1.023131910756004E-2</c:v>
                </c:pt>
                <c:pt idx="18" formatCode="0.0%">
                  <c:v>9.5381639720955053E-3</c:v>
                </c:pt>
                <c:pt idx="19" formatCode="0.0%">
                  <c:v>1.8385224528052488E-3</c:v>
                </c:pt>
                <c:pt idx="20" formatCode="0.0%">
                  <c:v>8.7293889427740065E-2</c:v>
                </c:pt>
                <c:pt idx="21" formatCode="0.0%">
                  <c:v>3.3465673324202312E-2</c:v>
                </c:pt>
                <c:pt idx="22" formatCode="0.0%">
                  <c:v>0</c:v>
                </c:pt>
                <c:pt idx="23" formatCode="0.0%">
                  <c:v>9.1999999999999998E-2</c:v>
                </c:pt>
                <c:pt idx="24" formatCode="0.0%">
                  <c:v>1.787412850557652E-3</c:v>
                </c:pt>
                <c:pt idx="25" formatCode="0.0%">
                  <c:v>9.0022296544035679E-2</c:v>
                </c:pt>
                <c:pt idx="26" formatCode="0.0%">
                  <c:v>2.3920766786480155E-2</c:v>
                </c:pt>
                <c:pt idx="27" formatCode="0.0%">
                  <c:v>9.3978494623655914E-2</c:v>
                </c:pt>
                <c:pt idx="28" formatCode="0.0%">
                  <c:v>4.0194131675053346E-3</c:v>
                </c:pt>
                <c:pt idx="29" formatCode="0.0%">
                  <c:v>7.5678019260319862E-2</c:v>
                </c:pt>
                <c:pt idx="30" formatCode="0.0%">
                  <c:v>2.3833966915362912E-2</c:v>
                </c:pt>
                <c:pt idx="31" formatCode="0.0%">
                  <c:v>0.13932990809754686</c:v>
                </c:pt>
                <c:pt idx="32" formatCode="0.0%">
                  <c:v>8.6922677737415674E-2</c:v>
                </c:pt>
              </c:numCache>
            </c:numRef>
          </c:val>
        </c:ser>
        <c:ser>
          <c:idx val="2"/>
          <c:order val="2"/>
          <c:tx>
            <c:strRef>
              <c:f>'7A Uni Eksterne'!$E$3</c:f>
              <c:strCache>
                <c:ptCount val="1"/>
                <c:pt idx="0">
                  <c:v>Udlandet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'7A Uni Eksterne'!$B$4:$B$36</c:f>
              <c:strCache>
                <c:ptCount val="33"/>
                <c:pt idx="0">
                  <c:v>Mexico (2007)</c:v>
                </c:pt>
                <c:pt idx="1">
                  <c:v>Luxembourg (2007)</c:v>
                </c:pt>
                <c:pt idx="2">
                  <c:v>Portugal (2008)</c:v>
                </c:pt>
                <c:pt idx="3">
                  <c:v>Japan (2008)</c:v>
                </c:pt>
                <c:pt idx="4">
                  <c:v>Tjekkiet (2009)</c:v>
                </c:pt>
                <c:pt idx="5">
                  <c:v>Frankrig (2008)</c:v>
                </c:pt>
                <c:pt idx="6">
                  <c:v>Italien (2009)</c:v>
                </c:pt>
                <c:pt idx="7">
                  <c:v>Norge (2007)</c:v>
                </c:pt>
                <c:pt idx="8">
                  <c:v>Polen (2009)</c:v>
                </c:pt>
                <c:pt idx="9">
                  <c:v>New Zealand (2007)</c:v>
                </c:pt>
                <c:pt idx="10">
                  <c:v>Australien (2008)</c:v>
                </c:pt>
                <c:pt idx="11">
                  <c:v>Schweiz (2008)</c:v>
                </c:pt>
                <c:pt idx="12">
                  <c:v>Irland (2009)</c:v>
                </c:pt>
                <c:pt idx="13">
                  <c:v>Østrig (2007)</c:v>
                </c:pt>
                <c:pt idx="14">
                  <c:v>Chile (2008)</c:v>
                </c:pt>
                <c:pt idx="15">
                  <c:v>Slovakiet (2009)</c:v>
                </c:pt>
                <c:pt idx="16">
                  <c:v>USA (2008)</c:v>
                </c:pt>
                <c:pt idx="17">
                  <c:v>Sydkorea (2008)</c:v>
                </c:pt>
                <c:pt idx="18">
                  <c:v>Spanien (2008)</c:v>
                </c:pt>
                <c:pt idx="19">
                  <c:v>Estland (2009)</c:v>
                </c:pt>
                <c:pt idx="20">
                  <c:v>Canada (2009)</c:v>
                </c:pt>
                <c:pt idx="21">
                  <c:v>Finland (2009)</c:v>
                </c:pt>
                <c:pt idx="22">
                  <c:v>Tyskland (2008)</c:v>
                </c:pt>
                <c:pt idx="23">
                  <c:v>Danmark (2009)</c:v>
                </c:pt>
                <c:pt idx="24">
                  <c:v>Slovenien (2009)</c:v>
                </c:pt>
                <c:pt idx="25">
                  <c:v>Nederlandene (2007)</c:v>
                </c:pt>
                <c:pt idx="26">
                  <c:v>Belgien (2007)</c:v>
                </c:pt>
                <c:pt idx="27">
                  <c:v>Sverige (2009)</c:v>
                </c:pt>
                <c:pt idx="28">
                  <c:v>Island (2008)</c:v>
                </c:pt>
                <c:pt idx="29">
                  <c:v>Tyrkiet (2009)</c:v>
                </c:pt>
                <c:pt idx="30">
                  <c:v>Ungarn (2009)</c:v>
                </c:pt>
                <c:pt idx="31">
                  <c:v>Storbritannien (2009)</c:v>
                </c:pt>
                <c:pt idx="32">
                  <c:v>Israel (2007)</c:v>
                </c:pt>
              </c:strCache>
            </c:strRef>
          </c:cat>
          <c:val>
            <c:numRef>
              <c:f>'7A Uni Eksterne'!$E$4:$E$36</c:f>
              <c:numCache>
                <c:formatCode>0.0%</c:formatCode>
                <c:ptCount val="33"/>
                <c:pt idx="0">
                  <c:v>2.8749242021383591E-3</c:v>
                </c:pt>
                <c:pt idx="1">
                  <c:v>2.2727272727272728E-2</c:v>
                </c:pt>
                <c:pt idx="2">
                  <c:v>2.312328754827403E-2</c:v>
                </c:pt>
                <c:pt idx="3">
                  <c:v>7.3535629669228136E-4</c:v>
                </c:pt>
                <c:pt idx="4">
                  <c:v>4.2502369762824156E-2</c:v>
                </c:pt>
                <c:pt idx="5">
                  <c:v>2.8333451627895214E-2</c:v>
                </c:pt>
                <c:pt idx="6">
                  <c:v>3.8505414565594774E-2</c:v>
                </c:pt>
                <c:pt idx="7">
                  <c:v>2.4311390526234978E-2</c:v>
                </c:pt>
                <c:pt idx="8">
                  <c:v>6.3061455172824077E-2</c:v>
                </c:pt>
                <c:pt idx="9">
                  <c:v>3.4214618973561428E-2</c:v>
                </c:pt>
                <c:pt idx="10">
                  <c:v>2.060412975837787E-2</c:v>
                </c:pt>
                <c:pt idx="11">
                  <c:v>2.9187817258883249E-2</c:v>
                </c:pt>
                <c:pt idx="12">
                  <c:v>5.5472012560793107E-2</c:v>
                </c:pt>
                <c:pt idx="13">
                  <c:v>4.9364279837803858E-2</c:v>
                </c:pt>
                <c:pt idx="14">
                  <c:v>3.0110322118250946E-2</c:v>
                </c:pt>
                <c:pt idx="15">
                  <c:v>6.6143187066974585E-2</c:v>
                </c:pt>
                <c:pt idx="17">
                  <c:v>6.8750345601198354E-3</c:v>
                </c:pt>
                <c:pt idx="18">
                  <c:v>4.8063873250342733E-2</c:v>
                </c:pt>
                <c:pt idx="19">
                  <c:v>0.13117196794001371</c:v>
                </c:pt>
                <c:pt idx="20">
                  <c:v>9.6993210475266739E-3</c:v>
                </c:pt>
                <c:pt idx="21">
                  <c:v>8.9813198711887282E-2</c:v>
                </c:pt>
                <c:pt idx="22">
                  <c:v>4.0739154223841272E-2</c:v>
                </c:pt>
                <c:pt idx="23">
                  <c:v>6.8000000000000005E-2</c:v>
                </c:pt>
                <c:pt idx="24">
                  <c:v>0.10858271749469525</c:v>
                </c:pt>
                <c:pt idx="25">
                  <c:v>4.096989966555184E-2</c:v>
                </c:pt>
                <c:pt idx="26">
                  <c:v>7.1965504433644925E-2</c:v>
                </c:pt>
                <c:pt idx="27">
                  <c:v>6.8673835125448029E-2</c:v>
                </c:pt>
                <c:pt idx="28">
                  <c:v>8.0863692005091414E-2</c:v>
                </c:pt>
                <c:pt idx="29">
                  <c:v>3.4293985543028082E-3</c:v>
                </c:pt>
                <c:pt idx="30">
                  <c:v>8.373022018638647E-2</c:v>
                </c:pt>
                <c:pt idx="31">
                  <c:v>9.5361458860988485E-2</c:v>
                </c:pt>
                <c:pt idx="32">
                  <c:v>0.13596263622210691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822848"/>
        <c:axId val="147828736"/>
      </c:barChart>
      <c:catAx>
        <c:axId val="14782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a-DK"/>
          </a:p>
        </c:txPr>
        <c:crossAx val="14782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2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4782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758108577712102"/>
          <c:y val="0.71079465078177251"/>
          <c:w val="0.47782305103233191"/>
          <c:h val="8.7576418291163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Offentlig FoU opdelt på </a:t>
            </a:r>
            <a:r>
              <a:rPr lang="da-DK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overordnede</a:t>
            </a: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videnskabelige hovedområder   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(hhv. tek-nat-sund-jord samt hum-samf).</a:t>
            </a:r>
          </a:p>
        </c:rich>
      </c:tx>
      <c:layout>
        <c:manualLayout>
          <c:xMode val="edge"/>
          <c:yMode val="edge"/>
          <c:x val="0.21813403416557162"/>
          <c:y val="1.0600718907260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07621550591328"/>
          <c:y val="6.1248598130841124E-2"/>
          <c:w val="0.58212877792378448"/>
          <c:h val="0.8904603882099209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'9B NSE &amp; SSH'!$C$4</c:f>
              <c:strCache>
                <c:ptCount val="1"/>
                <c:pt idx="0">
                  <c:v>NSE (Nat, Tek, Sund samt Jord/Vet)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'9B NSE &amp; SSH'!$B$5:$B$35</c:f>
              <c:strCache>
                <c:ptCount val="31"/>
                <c:pt idx="0">
                  <c:v>Kina 2007</c:v>
                </c:pt>
                <c:pt idx="1">
                  <c:v>Rusland 2009</c:v>
                </c:pt>
                <c:pt idx="2">
                  <c:v>Taiwan 2008</c:v>
                </c:pt>
                <c:pt idx="3">
                  <c:v>Singapore 2008</c:v>
                </c:pt>
                <c:pt idx="4">
                  <c:v>Polen 2008</c:v>
                </c:pt>
                <c:pt idx="5">
                  <c:v>Rumænien 2008</c:v>
                </c:pt>
                <c:pt idx="6">
                  <c:v>Sydkorea 2008</c:v>
                </c:pt>
                <c:pt idx="7">
                  <c:v>Tjekkiet 2009</c:v>
                </c:pt>
                <c:pt idx="8">
                  <c:v>Island 2007</c:v>
                </c:pt>
                <c:pt idx="9">
                  <c:v>Canada 2009</c:v>
                </c:pt>
                <c:pt idx="10">
                  <c:v>Tyskland 2008</c:v>
                </c:pt>
                <c:pt idx="11">
                  <c:v>Australien 2008</c:v>
                </c:pt>
                <c:pt idx="12">
                  <c:v>Japan 2008</c:v>
                </c:pt>
                <c:pt idx="13">
                  <c:v>Slovakiet 2009</c:v>
                </c:pt>
                <c:pt idx="14">
                  <c:v>Chile 2008</c:v>
                </c:pt>
                <c:pt idx="15">
                  <c:v>Belgien 2007</c:v>
                </c:pt>
                <c:pt idx="16">
                  <c:v>Argentina 2007</c:v>
                </c:pt>
                <c:pt idx="17">
                  <c:v>Estland 2008</c:v>
                </c:pt>
                <c:pt idx="18">
                  <c:v>Irland 2008</c:v>
                </c:pt>
                <c:pt idx="19">
                  <c:v>Slovenien 2008</c:v>
                </c:pt>
                <c:pt idx="20">
                  <c:v>Nederlandene 2007</c:v>
                </c:pt>
                <c:pt idx="21">
                  <c:v>Finland 2008</c:v>
                </c:pt>
                <c:pt idx="22">
                  <c:v>Sydafrika 2007</c:v>
                </c:pt>
                <c:pt idx="23">
                  <c:v>Østrig 2007</c:v>
                </c:pt>
                <c:pt idx="24">
                  <c:v>DANMARK 2008</c:v>
                </c:pt>
                <c:pt idx="25">
                  <c:v>Portugal 2008</c:v>
                </c:pt>
                <c:pt idx="26">
                  <c:v>Spanien 2008</c:v>
                </c:pt>
                <c:pt idx="27">
                  <c:v>Tyrkiet 2009</c:v>
                </c:pt>
                <c:pt idx="28">
                  <c:v>Ungarn 2008</c:v>
                </c:pt>
                <c:pt idx="29">
                  <c:v>Norge 2007</c:v>
                </c:pt>
                <c:pt idx="30">
                  <c:v>Italien 2008</c:v>
                </c:pt>
              </c:strCache>
            </c:strRef>
          </c:cat>
          <c:val>
            <c:numRef>
              <c:f>'9B NSE &amp; SSH'!$C$5:$C$35</c:f>
              <c:numCache>
                <c:formatCode>0%</c:formatCode>
                <c:ptCount val="31"/>
                <c:pt idx="0">
                  <c:v>0.92564142211278599</c:v>
                </c:pt>
                <c:pt idx="1">
                  <c:v>0.913873922767519</c:v>
                </c:pt>
                <c:pt idx="2">
                  <c:v>0.89313397047114351</c:v>
                </c:pt>
                <c:pt idx="3">
                  <c:v>0.8913368361870585</c:v>
                </c:pt>
                <c:pt idx="4">
                  <c:v>0.88347581023954913</c:v>
                </c:pt>
                <c:pt idx="5">
                  <c:v>0.86417870197353319</c:v>
                </c:pt>
                <c:pt idx="6">
                  <c:v>0.86347049741791726</c:v>
                </c:pt>
                <c:pt idx="7">
                  <c:v>0.85958896186963751</c:v>
                </c:pt>
                <c:pt idx="8">
                  <c:v>0.83443163690658351</c:v>
                </c:pt>
                <c:pt idx="9">
                  <c:v>0.82842135978990372</c:v>
                </c:pt>
                <c:pt idx="10">
                  <c:v>0.82489532488633099</c:v>
                </c:pt>
                <c:pt idx="11">
                  <c:v>0.82382943528006247</c:v>
                </c:pt>
                <c:pt idx="12">
                  <c:v>0.8221576587432422</c:v>
                </c:pt>
                <c:pt idx="13">
                  <c:v>0.81309274541199661</c:v>
                </c:pt>
                <c:pt idx="14">
                  <c:v>0.81147482911919888</c:v>
                </c:pt>
                <c:pt idx="15">
                  <c:v>0.80500014200547876</c:v>
                </c:pt>
                <c:pt idx="16">
                  <c:v>0.79055770100546219</c:v>
                </c:pt>
                <c:pt idx="17">
                  <c:v>0.78446838581910816</c:v>
                </c:pt>
                <c:pt idx="18">
                  <c:v>0.76770766449303651</c:v>
                </c:pt>
                <c:pt idx="19">
                  <c:v>0.76638039839762939</c:v>
                </c:pt>
                <c:pt idx="20">
                  <c:v>0.76108933360841757</c:v>
                </c:pt>
                <c:pt idx="21">
                  <c:v>0.75873633349273584</c:v>
                </c:pt>
                <c:pt idx="22">
                  <c:v>0.75440441303004979</c:v>
                </c:pt>
                <c:pt idx="23">
                  <c:v>0.74971191233826295</c:v>
                </c:pt>
                <c:pt idx="24">
                  <c:v>0.74970946235243752</c:v>
                </c:pt>
                <c:pt idx="25">
                  <c:v>0.74330840263694842</c:v>
                </c:pt>
                <c:pt idx="26">
                  <c:v>0.73984994578198637</c:v>
                </c:pt>
                <c:pt idx="27">
                  <c:v>0.73834626909966239</c:v>
                </c:pt>
                <c:pt idx="28">
                  <c:v>0.73305646014934955</c:v>
                </c:pt>
                <c:pt idx="29">
                  <c:v>0.71062071652875525</c:v>
                </c:pt>
                <c:pt idx="30">
                  <c:v>0.69676493779568938</c:v>
                </c:pt>
              </c:numCache>
            </c:numRef>
          </c:val>
        </c:ser>
        <c:ser>
          <c:idx val="1"/>
          <c:order val="1"/>
          <c:tx>
            <c:strRef>
              <c:f>'9B NSE &amp; SSH'!$D$4</c:f>
              <c:strCache>
                <c:ptCount val="1"/>
                <c:pt idx="0">
                  <c:v>SSH (Samfundsvidenskab og humaniora)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'9B NSE &amp; SSH'!$B$5:$B$35</c:f>
              <c:strCache>
                <c:ptCount val="31"/>
                <c:pt idx="0">
                  <c:v>Kina 2007</c:v>
                </c:pt>
                <c:pt idx="1">
                  <c:v>Rusland 2009</c:v>
                </c:pt>
                <c:pt idx="2">
                  <c:v>Taiwan 2008</c:v>
                </c:pt>
                <c:pt idx="3">
                  <c:v>Singapore 2008</c:v>
                </c:pt>
                <c:pt idx="4">
                  <c:v>Polen 2008</c:v>
                </c:pt>
                <c:pt idx="5">
                  <c:v>Rumænien 2008</c:v>
                </c:pt>
                <c:pt idx="6">
                  <c:v>Sydkorea 2008</c:v>
                </c:pt>
                <c:pt idx="7">
                  <c:v>Tjekkiet 2009</c:v>
                </c:pt>
                <c:pt idx="8">
                  <c:v>Island 2007</c:v>
                </c:pt>
                <c:pt idx="9">
                  <c:v>Canada 2009</c:v>
                </c:pt>
                <c:pt idx="10">
                  <c:v>Tyskland 2008</c:v>
                </c:pt>
                <c:pt idx="11">
                  <c:v>Australien 2008</c:v>
                </c:pt>
                <c:pt idx="12">
                  <c:v>Japan 2008</c:v>
                </c:pt>
                <c:pt idx="13">
                  <c:v>Slovakiet 2009</c:v>
                </c:pt>
                <c:pt idx="14">
                  <c:v>Chile 2008</c:v>
                </c:pt>
                <c:pt idx="15">
                  <c:v>Belgien 2007</c:v>
                </c:pt>
                <c:pt idx="16">
                  <c:v>Argentina 2007</c:v>
                </c:pt>
                <c:pt idx="17">
                  <c:v>Estland 2008</c:v>
                </c:pt>
                <c:pt idx="18">
                  <c:v>Irland 2008</c:v>
                </c:pt>
                <c:pt idx="19">
                  <c:v>Slovenien 2008</c:v>
                </c:pt>
                <c:pt idx="20">
                  <c:v>Nederlandene 2007</c:v>
                </c:pt>
                <c:pt idx="21">
                  <c:v>Finland 2008</c:v>
                </c:pt>
                <c:pt idx="22">
                  <c:v>Sydafrika 2007</c:v>
                </c:pt>
                <c:pt idx="23">
                  <c:v>Østrig 2007</c:v>
                </c:pt>
                <c:pt idx="24">
                  <c:v>DANMARK 2008</c:v>
                </c:pt>
                <c:pt idx="25">
                  <c:v>Portugal 2008</c:v>
                </c:pt>
                <c:pt idx="26">
                  <c:v>Spanien 2008</c:v>
                </c:pt>
                <c:pt idx="27">
                  <c:v>Tyrkiet 2009</c:v>
                </c:pt>
                <c:pt idx="28">
                  <c:v>Ungarn 2008</c:v>
                </c:pt>
                <c:pt idx="29">
                  <c:v>Norge 2007</c:v>
                </c:pt>
                <c:pt idx="30">
                  <c:v>Italien 2008</c:v>
                </c:pt>
              </c:strCache>
            </c:strRef>
          </c:cat>
          <c:val>
            <c:numRef>
              <c:f>'9B NSE &amp; SSH'!$D$5:$D$35</c:f>
              <c:numCache>
                <c:formatCode>0%</c:formatCode>
                <c:ptCount val="31"/>
                <c:pt idx="0">
                  <c:v>4.9322134277803874E-2</c:v>
                </c:pt>
                <c:pt idx="1">
                  <c:v>8.6126624328712917E-2</c:v>
                </c:pt>
                <c:pt idx="2">
                  <c:v>0.10686603923358101</c:v>
                </c:pt>
                <c:pt idx="3">
                  <c:v>0</c:v>
                </c:pt>
                <c:pt idx="4">
                  <c:v>0.11652418976045092</c:v>
                </c:pt>
                <c:pt idx="5">
                  <c:v>0.13582081902516527</c:v>
                </c:pt>
                <c:pt idx="6">
                  <c:v>0.13652950258208268</c:v>
                </c:pt>
                <c:pt idx="7">
                  <c:v>0.14041103813036265</c:v>
                </c:pt>
                <c:pt idx="8">
                  <c:v>0.16556836309341644</c:v>
                </c:pt>
                <c:pt idx="9">
                  <c:v>0.17150569010796615</c:v>
                </c:pt>
                <c:pt idx="10">
                  <c:v>0.17510462623432563</c:v>
                </c:pt>
                <c:pt idx="11">
                  <c:v>0.1761797546294169</c:v>
                </c:pt>
                <c:pt idx="12">
                  <c:v>0.17784180688917375</c:v>
                </c:pt>
                <c:pt idx="13">
                  <c:v>0.18690165604810266</c:v>
                </c:pt>
                <c:pt idx="14">
                  <c:v>0.18852517088080112</c:v>
                </c:pt>
                <c:pt idx="15">
                  <c:v>0.19499985799452116</c:v>
                </c:pt>
                <c:pt idx="16">
                  <c:v>0.18150506210207701</c:v>
                </c:pt>
                <c:pt idx="17">
                  <c:v>0.21554854052590156</c:v>
                </c:pt>
                <c:pt idx="18">
                  <c:v>0.23229448655113411</c:v>
                </c:pt>
                <c:pt idx="19">
                  <c:v>0.23361960160237064</c:v>
                </c:pt>
                <c:pt idx="20">
                  <c:v>0.23891066639158243</c:v>
                </c:pt>
                <c:pt idx="21">
                  <c:v>0.24128627679743325</c:v>
                </c:pt>
                <c:pt idx="22">
                  <c:v>0.24559558696995026</c:v>
                </c:pt>
                <c:pt idx="23">
                  <c:v>0.25028808766173716</c:v>
                </c:pt>
                <c:pt idx="24">
                  <c:v>0.25029053764756254</c:v>
                </c:pt>
                <c:pt idx="25">
                  <c:v>0.2566908221548308</c:v>
                </c:pt>
                <c:pt idx="26">
                  <c:v>0.26015020509602554</c:v>
                </c:pt>
                <c:pt idx="27">
                  <c:v>0.26165373090033761</c:v>
                </c:pt>
                <c:pt idx="28">
                  <c:v>0.26694353985065045</c:v>
                </c:pt>
                <c:pt idx="29">
                  <c:v>0.28937928347124486</c:v>
                </c:pt>
                <c:pt idx="30">
                  <c:v>0.30045339057298054</c:v>
                </c:pt>
              </c:numCache>
            </c:numRef>
          </c:val>
        </c:ser>
        <c:ser>
          <c:idx val="2"/>
          <c:order val="2"/>
          <c:tx>
            <c:strRef>
              <c:f>'9B NSE &amp; SSH'!$E$4</c:f>
              <c:strCache>
                <c:ptCount val="1"/>
                <c:pt idx="0">
                  <c:v>Ikke registreret andre steder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'9B NSE &amp; SSH'!$B$5:$B$35</c:f>
              <c:strCache>
                <c:ptCount val="31"/>
                <c:pt idx="0">
                  <c:v>Kina 2007</c:v>
                </c:pt>
                <c:pt idx="1">
                  <c:v>Rusland 2009</c:v>
                </c:pt>
                <c:pt idx="2">
                  <c:v>Taiwan 2008</c:v>
                </c:pt>
                <c:pt idx="3">
                  <c:v>Singapore 2008</c:v>
                </c:pt>
                <c:pt idx="4">
                  <c:v>Polen 2008</c:v>
                </c:pt>
                <c:pt idx="5">
                  <c:v>Rumænien 2008</c:v>
                </c:pt>
                <c:pt idx="6">
                  <c:v>Sydkorea 2008</c:v>
                </c:pt>
                <c:pt idx="7">
                  <c:v>Tjekkiet 2009</c:v>
                </c:pt>
                <c:pt idx="8">
                  <c:v>Island 2007</c:v>
                </c:pt>
                <c:pt idx="9">
                  <c:v>Canada 2009</c:v>
                </c:pt>
                <c:pt idx="10">
                  <c:v>Tyskland 2008</c:v>
                </c:pt>
                <c:pt idx="11">
                  <c:v>Australien 2008</c:v>
                </c:pt>
                <c:pt idx="12">
                  <c:v>Japan 2008</c:v>
                </c:pt>
                <c:pt idx="13">
                  <c:v>Slovakiet 2009</c:v>
                </c:pt>
                <c:pt idx="14">
                  <c:v>Chile 2008</c:v>
                </c:pt>
                <c:pt idx="15">
                  <c:v>Belgien 2007</c:v>
                </c:pt>
                <c:pt idx="16">
                  <c:v>Argentina 2007</c:v>
                </c:pt>
                <c:pt idx="17">
                  <c:v>Estland 2008</c:v>
                </c:pt>
                <c:pt idx="18">
                  <c:v>Irland 2008</c:v>
                </c:pt>
                <c:pt idx="19">
                  <c:v>Slovenien 2008</c:v>
                </c:pt>
                <c:pt idx="20">
                  <c:v>Nederlandene 2007</c:v>
                </c:pt>
                <c:pt idx="21">
                  <c:v>Finland 2008</c:v>
                </c:pt>
                <c:pt idx="22">
                  <c:v>Sydafrika 2007</c:v>
                </c:pt>
                <c:pt idx="23">
                  <c:v>Østrig 2007</c:v>
                </c:pt>
                <c:pt idx="24">
                  <c:v>DANMARK 2008</c:v>
                </c:pt>
                <c:pt idx="25">
                  <c:v>Portugal 2008</c:v>
                </c:pt>
                <c:pt idx="26">
                  <c:v>Spanien 2008</c:v>
                </c:pt>
                <c:pt idx="27">
                  <c:v>Tyrkiet 2009</c:v>
                </c:pt>
                <c:pt idx="28">
                  <c:v>Ungarn 2008</c:v>
                </c:pt>
                <c:pt idx="29">
                  <c:v>Norge 2007</c:v>
                </c:pt>
                <c:pt idx="30">
                  <c:v>Italien 2008</c:v>
                </c:pt>
              </c:strCache>
            </c:strRef>
          </c:cat>
          <c:val>
            <c:numRef>
              <c:f>'9B NSE &amp; SSH'!$E$5:$E$35</c:f>
              <c:numCache>
                <c:formatCode>0%</c:formatCode>
                <c:ptCount val="31"/>
                <c:pt idx="0">
                  <c:v>2.5036443609410083E-2</c:v>
                </c:pt>
                <c:pt idx="1">
                  <c:v>0</c:v>
                </c:pt>
                <c:pt idx="2">
                  <c:v>0</c:v>
                </c:pt>
                <c:pt idx="3">
                  <c:v>0.10867212761263635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2.7937236892460776E-2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2.7816716313299452E-3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870080"/>
        <c:axId val="147871616"/>
      </c:barChart>
      <c:catAx>
        <c:axId val="14787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a-DK"/>
          </a:p>
        </c:txPr>
        <c:crossAx val="147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7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47870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399474375821289"/>
          <c:y val="0.43227375988497485"/>
          <c:w val="0.24967148488830487"/>
          <c:h val="7.18493170381020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5</xdr:row>
      <xdr:rowOff>76200</xdr:rowOff>
    </xdr:from>
    <xdr:to>
      <xdr:col>16</xdr:col>
      <xdr:colOff>584200</xdr:colOff>
      <xdr:row>50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1133475</xdr:colOff>
      <xdr:row>12</xdr:row>
      <xdr:rowOff>9525</xdr:rowOff>
    </xdr:from>
    <xdr:to>
      <xdr:col>7</xdr:col>
      <xdr:colOff>590550</xdr:colOff>
      <xdr:row>31</xdr:row>
      <xdr:rowOff>34925</xdr:rowOff>
    </xdr:to>
    <xdr:graphicFrame macro="">
      <xdr:nvGraphicFramePr>
        <xdr:cNvPr id="614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2</xdr:row>
      <xdr:rowOff>133350</xdr:rowOff>
    </xdr:from>
    <xdr:to>
      <xdr:col>17</xdr:col>
      <xdr:colOff>266699</xdr:colOff>
      <xdr:row>35</xdr:row>
      <xdr:rowOff>133351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615950</xdr:colOff>
      <xdr:row>1</xdr:row>
      <xdr:rowOff>209550</xdr:rowOff>
    </xdr:from>
    <xdr:to>
      <xdr:col>16</xdr:col>
      <xdr:colOff>371475</xdr:colOff>
      <xdr:row>51</xdr:row>
      <xdr:rowOff>104775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sf.gov/awardsearch/piSearch.do?SearchType=piSearch&amp;page=1&amp;QueryText=&amp;PIFirstName=&amp;PILastName=&amp;PIInstitution=&amp;PIState=&amp;PIZip=&amp;PICountry=JA&amp;Restriction=2&amp;Search=Sear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2"/>
  <sheetViews>
    <sheetView tabSelected="1" zoomScale="75" workbookViewId="0">
      <selection activeCell="A2" sqref="A2"/>
    </sheetView>
  </sheetViews>
  <sheetFormatPr defaultRowHeight="12.75"/>
  <cols>
    <col min="1" max="1" width="137" style="6" customWidth="1"/>
    <col min="2" max="16384" width="9.140625" style="6"/>
  </cols>
  <sheetData>
    <row r="2" spans="1:1">
      <c r="A2" s="35" t="s">
        <v>141</v>
      </c>
    </row>
    <row r="4" spans="1:1">
      <c r="A4" s="6" t="s">
        <v>174</v>
      </c>
    </row>
    <row r="5" spans="1:1">
      <c r="A5" s="6" t="s">
        <v>175</v>
      </c>
    </row>
    <row r="7" spans="1:1">
      <c r="A7" s="6" t="s">
        <v>176</v>
      </c>
    </row>
    <row r="8" spans="1:1">
      <c r="A8" s="193" t="s">
        <v>177</v>
      </c>
    </row>
    <row r="9" spans="1:1">
      <c r="A9" s="193"/>
    </row>
    <row r="10" spans="1:1">
      <c r="A10" s="194" t="s">
        <v>275</v>
      </c>
    </row>
    <row r="11" spans="1:1">
      <c r="A11" s="194" t="s">
        <v>276</v>
      </c>
    </row>
    <row r="12" spans="1:1">
      <c r="A12" s="194"/>
    </row>
    <row r="13" spans="1:1">
      <c r="A13" s="6" t="s">
        <v>277</v>
      </c>
    </row>
    <row r="15" spans="1:1">
      <c r="A15" s="61" t="s">
        <v>180</v>
      </c>
    </row>
    <row r="16" spans="1:1">
      <c r="A16" s="61"/>
    </row>
    <row r="17" spans="1:1">
      <c r="A17" s="194" t="s">
        <v>181</v>
      </c>
    </row>
    <row r="18" spans="1:1">
      <c r="A18" s="194" t="s">
        <v>171</v>
      </c>
    </row>
    <row r="19" spans="1:1">
      <c r="A19" s="194"/>
    </row>
    <row r="20" spans="1:1">
      <c r="A20" s="6" t="s">
        <v>182</v>
      </c>
    </row>
    <row r="21" spans="1:1">
      <c r="A21" s="6" t="s">
        <v>171</v>
      </c>
    </row>
    <row r="23" spans="1:1">
      <c r="A23" s="6" t="s">
        <v>183</v>
      </c>
    </row>
    <row r="24" spans="1:1">
      <c r="A24" s="6" t="s">
        <v>296</v>
      </c>
    </row>
    <row r="26" spans="1:1">
      <c r="A26" s="194" t="s">
        <v>210</v>
      </c>
    </row>
    <row r="27" spans="1:1">
      <c r="A27" s="194" t="s">
        <v>211</v>
      </c>
    </row>
    <row r="28" spans="1:1">
      <c r="A28" s="194"/>
    </row>
    <row r="29" spans="1:1">
      <c r="A29" s="6" t="s">
        <v>215</v>
      </c>
    </row>
    <row r="30" spans="1:1">
      <c r="A30" s="6" t="s">
        <v>216</v>
      </c>
    </row>
    <row r="32" spans="1:1">
      <c r="A32" s="6" t="s">
        <v>278</v>
      </c>
    </row>
  </sheetData>
  <phoneticPr fontId="3" type="noConversion"/>
  <pageMargins left="0.39370078740157483" right="0.39370078740157483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5" workbookViewId="0"/>
  </sheetViews>
  <sheetFormatPr defaultRowHeight="12.75"/>
  <cols>
    <col min="1" max="1" width="3.28515625" style="28" customWidth="1"/>
    <col min="2" max="2" width="17.85546875" style="6" customWidth="1"/>
    <col min="3" max="3" width="5.85546875" style="6" bestFit="1" customWidth="1"/>
    <col min="4" max="4" width="8" style="50" customWidth="1"/>
    <col min="5" max="5" width="3.140625" style="28" bestFit="1" customWidth="1"/>
    <col min="6" max="6" width="18.42578125" style="6" customWidth="1"/>
    <col min="7" max="7" width="5.5703125" style="6" bestFit="1" customWidth="1"/>
    <col min="8" max="8" width="7.28515625" style="50" customWidth="1"/>
    <col min="9" max="9" width="3.140625" style="50" bestFit="1" customWidth="1"/>
    <col min="10" max="10" width="17" style="28" customWidth="1"/>
    <col min="11" max="11" width="5.85546875" style="6" bestFit="1" customWidth="1"/>
    <col min="12" max="12" width="16.7109375" style="6" customWidth="1"/>
    <col min="13" max="13" width="3.140625" style="6" bestFit="1" customWidth="1"/>
    <col min="14" max="14" width="16.28515625" style="6" bestFit="1" customWidth="1"/>
    <col min="15" max="15" width="5.5703125" style="6" bestFit="1" customWidth="1"/>
    <col min="16" max="16384" width="9.140625" style="6"/>
  </cols>
  <sheetData>
    <row r="1" spans="1:15" ht="16.5">
      <c r="A1" s="70" t="s">
        <v>210</v>
      </c>
    </row>
    <row r="2" spans="1:15" ht="16.5">
      <c r="A2" s="70" t="s">
        <v>211</v>
      </c>
    </row>
    <row r="3" spans="1:15" customFormat="1"/>
    <row r="4" spans="1:15" s="35" customFormat="1">
      <c r="A4" s="102" t="s">
        <v>212</v>
      </c>
      <c r="B4" s="11"/>
      <c r="C4" s="84"/>
      <c r="D4" s="99"/>
      <c r="E4" s="84" t="s">
        <v>217</v>
      </c>
      <c r="F4" s="84"/>
      <c r="G4" s="84"/>
      <c r="H4" s="68"/>
      <c r="I4" s="110" t="s">
        <v>218</v>
      </c>
      <c r="J4" s="84"/>
      <c r="K4" s="84"/>
      <c r="L4" s="68"/>
      <c r="M4" s="110" t="s">
        <v>219</v>
      </c>
      <c r="N4" s="84"/>
      <c r="O4" s="10"/>
    </row>
    <row r="5" spans="1:15">
      <c r="A5" s="6">
        <v>1</v>
      </c>
      <c r="B5" s="6" t="s">
        <v>209</v>
      </c>
      <c r="C5" s="69">
        <v>0.31</v>
      </c>
      <c r="D5" s="100"/>
      <c r="E5" s="28">
        <v>1</v>
      </c>
      <c r="F5" s="6" t="s">
        <v>43</v>
      </c>
      <c r="G5" s="40">
        <v>0.17444267344611447</v>
      </c>
      <c r="H5" s="95"/>
      <c r="I5" s="28">
        <v>1</v>
      </c>
      <c r="J5" s="6" t="s">
        <v>58</v>
      </c>
      <c r="K5" s="40">
        <v>0.13933290022174646</v>
      </c>
      <c r="L5" s="95"/>
      <c r="M5" s="28">
        <v>1</v>
      </c>
      <c r="N5" s="18" t="s">
        <v>209</v>
      </c>
      <c r="O5" s="103">
        <v>0.21299999999999999</v>
      </c>
    </row>
    <row r="6" spans="1:15">
      <c r="A6" s="6">
        <v>2</v>
      </c>
      <c r="B6" s="6" t="s">
        <v>18</v>
      </c>
      <c r="C6" s="69">
        <v>0.29579657498702649</v>
      </c>
      <c r="D6" s="100"/>
      <c r="E6" s="28">
        <v>2</v>
      </c>
      <c r="F6" s="6" t="s">
        <v>67</v>
      </c>
      <c r="G6" s="40">
        <v>0.15137471022735452</v>
      </c>
      <c r="H6" s="95"/>
      <c r="I6" s="28">
        <v>2</v>
      </c>
      <c r="J6" s="6" t="s">
        <v>73</v>
      </c>
      <c r="K6" s="40">
        <v>9.1990652220097724E-2</v>
      </c>
      <c r="L6" s="95"/>
      <c r="M6" s="28">
        <v>2</v>
      </c>
      <c r="N6" s="6" t="s">
        <v>18</v>
      </c>
      <c r="O6" s="40">
        <v>0.13596263622210691</v>
      </c>
    </row>
    <row r="7" spans="1:15">
      <c r="A7" s="6">
        <v>3</v>
      </c>
      <c r="B7" s="6" t="s">
        <v>58</v>
      </c>
      <c r="C7" s="69">
        <v>0.28066675831284299</v>
      </c>
      <c r="D7" s="100"/>
      <c r="E7" s="28">
        <v>3</v>
      </c>
      <c r="F7" s="6" t="s">
        <v>12</v>
      </c>
      <c r="G7" s="40">
        <v>0.14651737606955539</v>
      </c>
      <c r="H7" s="95"/>
      <c r="I7" s="28">
        <v>3</v>
      </c>
      <c r="J7" s="6" t="s">
        <v>57</v>
      </c>
      <c r="K7" s="40">
        <v>9.0022296544035679E-2</v>
      </c>
      <c r="L7" s="95"/>
      <c r="M7" s="28">
        <v>3</v>
      </c>
      <c r="N7" s="6" t="s">
        <v>59</v>
      </c>
      <c r="O7" s="40">
        <v>0.11280392109520244</v>
      </c>
    </row>
    <row r="8" spans="1:15">
      <c r="A8" s="6">
        <v>4</v>
      </c>
      <c r="B8" s="6" t="s">
        <v>43</v>
      </c>
      <c r="C8" s="69">
        <v>0.26014310328561568</v>
      </c>
      <c r="D8" s="100"/>
      <c r="E8" s="28">
        <v>4</v>
      </c>
      <c r="F8" s="6" t="s">
        <v>4</v>
      </c>
      <c r="G8" s="40">
        <v>0.13740954340266584</v>
      </c>
      <c r="H8" s="95"/>
      <c r="I8" s="28">
        <v>4</v>
      </c>
      <c r="J8" s="6" t="s">
        <v>84</v>
      </c>
      <c r="K8" s="40">
        <v>8.7293889427740065E-2</v>
      </c>
      <c r="L8" s="95"/>
      <c r="M8" s="28">
        <v>4</v>
      </c>
      <c r="N8" s="6" t="s">
        <v>58</v>
      </c>
      <c r="O8" s="40">
        <v>9.5361133523867117E-2</v>
      </c>
    </row>
    <row r="9" spans="1:15">
      <c r="A9" s="11">
        <v>5</v>
      </c>
      <c r="B9" s="11" t="s">
        <v>12</v>
      </c>
      <c r="C9" s="111">
        <v>0.24557655912769594</v>
      </c>
      <c r="D9" s="100"/>
      <c r="E9" s="36">
        <v>5</v>
      </c>
      <c r="F9" s="11" t="s">
        <v>72</v>
      </c>
      <c r="G9" s="101">
        <v>0.12022772615557206</v>
      </c>
      <c r="H9" s="95"/>
      <c r="I9" s="36">
        <v>5</v>
      </c>
      <c r="J9" s="11" t="s">
        <v>18</v>
      </c>
      <c r="K9" s="101">
        <v>8.6922677737415674E-2</v>
      </c>
      <c r="L9" s="95"/>
      <c r="M9" s="36">
        <v>5</v>
      </c>
      <c r="N9" s="11" t="s">
        <v>13</v>
      </c>
      <c r="O9" s="101">
        <v>9.4499882754487896E-2</v>
      </c>
    </row>
    <row r="10" spans="1:15">
      <c r="A10" s="6">
        <v>6</v>
      </c>
      <c r="B10" s="6" t="s">
        <v>4</v>
      </c>
      <c r="C10" s="69">
        <v>0.2222926485752626</v>
      </c>
      <c r="D10" s="100"/>
      <c r="E10" s="28">
        <v>6</v>
      </c>
      <c r="F10" s="6" t="s">
        <v>61</v>
      </c>
      <c r="G10" s="40">
        <v>0.11143324373993749</v>
      </c>
      <c r="H10" s="95"/>
      <c r="I10" s="28">
        <v>6</v>
      </c>
      <c r="J10" s="6" t="s">
        <v>43</v>
      </c>
      <c r="K10" s="40">
        <v>8.2575197085631907E-2</v>
      </c>
      <c r="L10" s="95"/>
      <c r="M10" s="28">
        <v>6</v>
      </c>
      <c r="N10" s="6" t="s">
        <v>4</v>
      </c>
      <c r="O10" s="40">
        <v>8.0863692005091414E-2</v>
      </c>
    </row>
    <row r="11" spans="1:15">
      <c r="A11" s="6">
        <v>7</v>
      </c>
      <c r="B11" s="6" t="s">
        <v>59</v>
      </c>
      <c r="C11" s="69">
        <v>0.21407875992949754</v>
      </c>
      <c r="D11" s="100"/>
      <c r="E11" s="28">
        <v>7</v>
      </c>
      <c r="F11" s="6" t="s">
        <v>59</v>
      </c>
      <c r="G11" s="40">
        <v>0.10082816234879398</v>
      </c>
      <c r="H11" s="95"/>
      <c r="I11" s="28">
        <v>7</v>
      </c>
      <c r="J11" s="6" t="s">
        <v>21</v>
      </c>
      <c r="K11" s="40">
        <v>7.8650587338506342E-2</v>
      </c>
      <c r="L11" s="95"/>
      <c r="M11" s="28">
        <v>7</v>
      </c>
      <c r="N11" s="6" t="s">
        <v>12</v>
      </c>
      <c r="O11" s="40">
        <v>8.0241140768223113E-2</v>
      </c>
    </row>
    <row r="12" spans="1:15">
      <c r="A12" s="6">
        <v>8</v>
      </c>
      <c r="B12" s="6" t="s">
        <v>73</v>
      </c>
      <c r="C12" s="69">
        <v>0.20998512853197365</v>
      </c>
      <c r="D12" s="100"/>
      <c r="E12" s="28">
        <v>8</v>
      </c>
      <c r="F12" s="18" t="s">
        <v>209</v>
      </c>
      <c r="G12" s="103">
        <v>8.8999999999999996E-2</v>
      </c>
      <c r="H12" s="96"/>
      <c r="I12" s="30">
        <v>8</v>
      </c>
      <c r="J12" s="31" t="s">
        <v>3</v>
      </c>
      <c r="K12" s="94">
        <v>7.5014055348268063E-2</v>
      </c>
      <c r="L12" s="95"/>
      <c r="M12" s="28">
        <v>8</v>
      </c>
      <c r="N12" s="6" t="s">
        <v>17</v>
      </c>
      <c r="O12" s="40">
        <v>7.3878261458778891E-2</v>
      </c>
    </row>
    <row r="13" spans="1:15">
      <c r="A13" s="6">
        <v>9</v>
      </c>
      <c r="B13" s="6" t="s">
        <v>61</v>
      </c>
      <c r="C13" s="69">
        <v>0.20731951496006257</v>
      </c>
      <c r="D13" s="100"/>
      <c r="E13" s="28">
        <v>9</v>
      </c>
      <c r="F13" s="6" t="s">
        <v>7</v>
      </c>
      <c r="G13" s="40">
        <v>8.8185549178074626E-2</v>
      </c>
      <c r="H13" s="95"/>
      <c r="I13" s="28">
        <v>9</v>
      </c>
      <c r="J13" s="6" t="s">
        <v>6</v>
      </c>
      <c r="K13" s="40">
        <v>5.3070952889692713E-2</v>
      </c>
      <c r="L13" s="95"/>
      <c r="M13" s="28">
        <v>9</v>
      </c>
      <c r="N13" s="6" t="s">
        <v>61</v>
      </c>
      <c r="O13" s="40">
        <v>7.1965504433644925E-2</v>
      </c>
    </row>
    <row r="14" spans="1:15">
      <c r="A14" s="6">
        <v>10</v>
      </c>
      <c r="B14" s="6" t="s">
        <v>57</v>
      </c>
      <c r="C14" s="69">
        <v>0.20568561872909699</v>
      </c>
      <c r="D14" s="100"/>
      <c r="E14" s="28">
        <v>10</v>
      </c>
      <c r="F14" s="6" t="s">
        <v>84</v>
      </c>
      <c r="G14" s="40">
        <v>8.5451018428709988E-2</v>
      </c>
      <c r="H14" s="95"/>
      <c r="I14" s="28">
        <v>10</v>
      </c>
      <c r="J14" s="6" t="s">
        <v>17</v>
      </c>
      <c r="K14" s="40">
        <v>3.4481152251523532E-2</v>
      </c>
      <c r="L14" s="95"/>
      <c r="M14" s="28">
        <v>10</v>
      </c>
      <c r="N14" s="6" t="s">
        <v>6</v>
      </c>
      <c r="O14" s="40">
        <v>6.9465729288790551E-2</v>
      </c>
    </row>
    <row r="15" spans="1:15">
      <c r="A15" s="6">
        <v>11</v>
      </c>
      <c r="B15" s="6" t="s">
        <v>67</v>
      </c>
      <c r="C15" s="69">
        <v>0.1921138644511958</v>
      </c>
      <c r="D15" s="100"/>
      <c r="E15" s="28">
        <v>11</v>
      </c>
      <c r="F15" s="6" t="s">
        <v>57</v>
      </c>
      <c r="G15" s="40">
        <v>7.4693422519509473E-2</v>
      </c>
      <c r="H15" s="95"/>
      <c r="I15" s="28">
        <v>11</v>
      </c>
      <c r="J15" s="6" t="s">
        <v>46</v>
      </c>
      <c r="K15" s="40">
        <v>3.4214618973561428E-2</v>
      </c>
      <c r="L15" s="95"/>
      <c r="M15" s="28">
        <v>11</v>
      </c>
      <c r="N15" s="6" t="s">
        <v>73</v>
      </c>
      <c r="O15" s="40">
        <v>6.879116209900149E-2</v>
      </c>
    </row>
    <row r="16" spans="1:15">
      <c r="A16" s="6">
        <v>12</v>
      </c>
      <c r="B16" s="6" t="s">
        <v>84</v>
      </c>
      <c r="C16" s="69">
        <v>0.18244422890397671</v>
      </c>
      <c r="D16" s="100"/>
      <c r="E16" s="28">
        <v>12</v>
      </c>
      <c r="F16" s="6" t="s">
        <v>18</v>
      </c>
      <c r="G16" s="40">
        <v>7.2911261027503893E-2</v>
      </c>
      <c r="H16" s="95"/>
      <c r="I16" s="28">
        <v>12</v>
      </c>
      <c r="J16" s="6" t="s">
        <v>55</v>
      </c>
      <c r="K16" s="40">
        <v>2.690460551570004E-2</v>
      </c>
      <c r="L16" s="95"/>
      <c r="M16" s="28">
        <v>12</v>
      </c>
      <c r="N16" s="6" t="s">
        <v>9</v>
      </c>
      <c r="O16" s="40">
        <v>5.9245545012728537E-2</v>
      </c>
    </row>
    <row r="17" spans="1:15">
      <c r="A17" s="6">
        <v>13</v>
      </c>
      <c r="B17" s="6" t="s">
        <v>17</v>
      </c>
      <c r="C17" s="69">
        <v>0.18046915033731564</v>
      </c>
      <c r="D17" s="100"/>
      <c r="E17" s="28">
        <v>13</v>
      </c>
      <c r="F17" s="6" t="s">
        <v>17</v>
      </c>
      <c r="G17" s="40">
        <v>7.2109736627013199E-2</v>
      </c>
      <c r="H17" s="95"/>
      <c r="I17" s="28">
        <v>13</v>
      </c>
      <c r="J17" s="6" t="s">
        <v>61</v>
      </c>
      <c r="K17" s="40">
        <v>2.3920766786480155E-2</v>
      </c>
      <c r="L17" s="95"/>
      <c r="M17" s="30">
        <v>13</v>
      </c>
      <c r="N17" s="31" t="s">
        <v>3</v>
      </c>
      <c r="O17" s="94">
        <v>5.7987166261916148E-2</v>
      </c>
    </row>
    <row r="18" spans="1:15">
      <c r="A18" s="31">
        <v>14</v>
      </c>
      <c r="B18" s="31" t="s">
        <v>3</v>
      </c>
      <c r="C18" s="112">
        <v>0.17554783916415911</v>
      </c>
      <c r="D18" s="100"/>
      <c r="E18" s="28">
        <v>14</v>
      </c>
      <c r="F18" s="6" t="s">
        <v>5</v>
      </c>
      <c r="G18" s="40">
        <v>6.8527918781725886E-2</v>
      </c>
      <c r="H18" s="95"/>
      <c r="I18" s="28">
        <v>14</v>
      </c>
      <c r="J18" s="6" t="s">
        <v>63</v>
      </c>
      <c r="K18" s="40">
        <v>2.0291494841523872E-2</v>
      </c>
      <c r="L18" s="95"/>
      <c r="M18" s="28">
        <v>14</v>
      </c>
      <c r="N18" s="6" t="s">
        <v>66</v>
      </c>
      <c r="O18" s="40">
        <v>4.9364279837803858E-2</v>
      </c>
    </row>
    <row r="19" spans="1:15">
      <c r="A19" s="6">
        <v>15</v>
      </c>
      <c r="B19" s="6" t="s">
        <v>6</v>
      </c>
      <c r="C19" s="69">
        <v>0.15300813203316835</v>
      </c>
      <c r="D19" s="100"/>
      <c r="E19" s="28">
        <v>15</v>
      </c>
      <c r="F19" s="6" t="s">
        <v>63</v>
      </c>
      <c r="G19" s="40">
        <v>5.8641377975614473E-2</v>
      </c>
      <c r="H19" s="95"/>
      <c r="I19" s="28">
        <v>15</v>
      </c>
      <c r="J19" s="6" t="s">
        <v>12</v>
      </c>
      <c r="K19" s="40">
        <v>1.8818042289917434E-2</v>
      </c>
      <c r="L19" s="95"/>
      <c r="M19" s="28">
        <v>15</v>
      </c>
      <c r="N19" s="6" t="s">
        <v>7</v>
      </c>
      <c r="O19" s="40">
        <v>4.8063873250342733E-2</v>
      </c>
    </row>
    <row r="20" spans="1:15">
      <c r="A20" s="6">
        <v>16</v>
      </c>
      <c r="B20" s="6" t="s">
        <v>7</v>
      </c>
      <c r="C20" s="69">
        <v>0.14578758640051287</v>
      </c>
      <c r="D20" s="100"/>
      <c r="E20" s="28">
        <v>16</v>
      </c>
      <c r="F20" s="6" t="s">
        <v>66</v>
      </c>
      <c r="G20" s="40">
        <v>5.7362926371041671E-2</v>
      </c>
      <c r="H20" s="95"/>
      <c r="I20" s="28">
        <v>16</v>
      </c>
      <c r="J20" s="6" t="s">
        <v>13</v>
      </c>
      <c r="K20" s="40">
        <v>1.2349860608113388E-2</v>
      </c>
      <c r="L20" s="95"/>
      <c r="M20" s="28">
        <v>16</v>
      </c>
      <c r="N20" s="6" t="s">
        <v>51</v>
      </c>
      <c r="O20" s="40">
        <v>4.3381784433893969E-2</v>
      </c>
    </row>
    <row r="21" spans="1:15">
      <c r="A21" s="6">
        <v>17</v>
      </c>
      <c r="B21" s="6" t="s">
        <v>72</v>
      </c>
      <c r="C21" s="69">
        <v>0.13733407982325194</v>
      </c>
      <c r="D21" s="100"/>
      <c r="E21" s="28">
        <v>17</v>
      </c>
      <c r="F21" s="6" t="s">
        <v>21</v>
      </c>
      <c r="G21" s="40">
        <v>5.6837949299298321E-2</v>
      </c>
      <c r="H21" s="95"/>
      <c r="I21" s="28">
        <v>17</v>
      </c>
      <c r="J21" s="6" t="s">
        <v>48</v>
      </c>
      <c r="K21" s="40">
        <v>1.1036405378812725E-2</v>
      </c>
      <c r="L21" s="95"/>
      <c r="M21" s="28">
        <v>17</v>
      </c>
      <c r="N21" s="6" t="s">
        <v>57</v>
      </c>
      <c r="O21" s="40">
        <v>4.096989966555184E-2</v>
      </c>
    </row>
    <row r="22" spans="1:15">
      <c r="A22" s="6">
        <v>18</v>
      </c>
      <c r="B22" s="6" t="s">
        <v>21</v>
      </c>
      <c r="C22" s="69">
        <v>0.13548853663780466</v>
      </c>
      <c r="D22" s="100"/>
      <c r="E22" s="28">
        <v>18</v>
      </c>
      <c r="F22" s="6" t="s">
        <v>73</v>
      </c>
      <c r="G22" s="40">
        <v>4.9203314212874445E-2</v>
      </c>
      <c r="H22" s="95"/>
      <c r="I22" s="28">
        <v>18</v>
      </c>
      <c r="J22" s="6" t="s">
        <v>89</v>
      </c>
      <c r="K22" s="40">
        <v>1.0863195540981401E-2</v>
      </c>
      <c r="L22" s="95"/>
      <c r="M22" s="28">
        <v>18</v>
      </c>
      <c r="N22" s="6" t="s">
        <v>67</v>
      </c>
      <c r="O22" s="40">
        <v>4.0739154223841272E-2</v>
      </c>
    </row>
    <row r="23" spans="1:15">
      <c r="A23" s="6">
        <v>19</v>
      </c>
      <c r="B23" s="6" t="s">
        <v>13</v>
      </c>
      <c r="C23" s="69">
        <v>0.13139313722935828</v>
      </c>
      <c r="D23" s="100"/>
      <c r="E23" s="28">
        <v>19</v>
      </c>
      <c r="F23" s="6" t="s">
        <v>58</v>
      </c>
      <c r="G23" s="40">
        <v>4.5972724567229388E-2</v>
      </c>
      <c r="H23" s="95"/>
      <c r="I23" s="28">
        <v>19</v>
      </c>
      <c r="J23" s="6" t="s">
        <v>66</v>
      </c>
      <c r="K23" s="40">
        <v>1.0303693266319627E-2</v>
      </c>
      <c r="L23" s="95"/>
      <c r="M23" s="28">
        <v>19</v>
      </c>
      <c r="N23" s="6" t="s">
        <v>46</v>
      </c>
      <c r="O23" s="40">
        <v>3.4214618973561428E-2</v>
      </c>
    </row>
    <row r="24" spans="1:15">
      <c r="A24" s="6">
        <v>20</v>
      </c>
      <c r="B24" s="6" t="s">
        <v>66</v>
      </c>
      <c r="C24" s="69">
        <v>0.11703089947516515</v>
      </c>
      <c r="D24" s="100"/>
      <c r="E24" s="30">
        <v>20</v>
      </c>
      <c r="F24" s="31" t="s">
        <v>3</v>
      </c>
      <c r="G24" s="94">
        <v>4.2546617553974916E-2</v>
      </c>
      <c r="H24" s="95"/>
      <c r="I24" s="28">
        <v>20</v>
      </c>
      <c r="J24" s="6" t="s">
        <v>72</v>
      </c>
      <c r="K24" s="40">
        <v>1.023131910756004E-2</v>
      </c>
      <c r="L24" s="95"/>
      <c r="M24" s="28">
        <v>20</v>
      </c>
      <c r="N24" s="6" t="s">
        <v>48</v>
      </c>
      <c r="O24" s="40">
        <v>3.3633978353558545E-2</v>
      </c>
    </row>
    <row r="25" spans="1:15">
      <c r="A25" s="6">
        <v>21</v>
      </c>
      <c r="B25" s="6" t="s">
        <v>9</v>
      </c>
      <c r="C25" s="69">
        <v>0.10043971302939135</v>
      </c>
      <c r="D25" s="100"/>
      <c r="E25" s="28">
        <v>21</v>
      </c>
      <c r="F25" s="6" t="s">
        <v>55</v>
      </c>
      <c r="G25" s="40">
        <v>4.028013546136195E-2</v>
      </c>
      <c r="H25" s="95"/>
      <c r="I25" s="28">
        <v>21</v>
      </c>
      <c r="J25" s="6" t="s">
        <v>7</v>
      </c>
      <c r="K25" s="40">
        <v>9.5381639720955053E-3</v>
      </c>
      <c r="L25" s="95"/>
      <c r="M25" s="28">
        <v>21</v>
      </c>
      <c r="N25" s="6" t="s">
        <v>5</v>
      </c>
      <c r="O25" s="40">
        <v>2.9187817258883249E-2</v>
      </c>
    </row>
    <row r="26" spans="1:15">
      <c r="A26" s="6">
        <v>22</v>
      </c>
      <c r="B26" s="6" t="s">
        <v>5</v>
      </c>
      <c r="C26" s="69">
        <v>0.10025380710659898</v>
      </c>
      <c r="D26" s="100"/>
      <c r="E26" s="28">
        <v>22</v>
      </c>
      <c r="F26" s="6" t="s">
        <v>9</v>
      </c>
      <c r="G26" s="40">
        <v>3.8494175730926485E-2</v>
      </c>
      <c r="H26" s="95"/>
      <c r="I26" s="28">
        <v>22</v>
      </c>
      <c r="J26" s="18" t="s">
        <v>209</v>
      </c>
      <c r="K26" s="103">
        <v>8.0000000000000002E-3</v>
      </c>
      <c r="L26" s="96"/>
      <c r="M26" s="28">
        <v>22</v>
      </c>
      <c r="N26" s="6" t="s">
        <v>62</v>
      </c>
      <c r="O26" s="40">
        <v>2.8333451627895214E-2</v>
      </c>
    </row>
    <row r="27" spans="1:15">
      <c r="A27" s="6">
        <v>23</v>
      </c>
      <c r="B27" s="6" t="s">
        <v>63</v>
      </c>
      <c r="C27" s="69">
        <v>9.9537002575516217E-2</v>
      </c>
      <c r="D27" s="100"/>
      <c r="E27" s="28">
        <v>23</v>
      </c>
      <c r="F27" s="6" t="s">
        <v>46</v>
      </c>
      <c r="G27" s="40">
        <v>3.110419906687403E-2</v>
      </c>
      <c r="H27" s="95"/>
      <c r="I27" s="28">
        <v>23</v>
      </c>
      <c r="J27" s="6" t="s">
        <v>62</v>
      </c>
      <c r="K27" s="40">
        <v>7.5043315255331512E-3</v>
      </c>
      <c r="L27" s="95"/>
      <c r="M27" s="28">
        <v>23</v>
      </c>
      <c r="N27" s="6" t="s">
        <v>55</v>
      </c>
      <c r="O27" s="40">
        <v>2.4311390526234978E-2</v>
      </c>
    </row>
    <row r="28" spans="1:15">
      <c r="A28" s="6">
        <v>24</v>
      </c>
      <c r="B28" s="6" t="s">
        <v>46</v>
      </c>
      <c r="C28" s="69">
        <v>9.9533437013996889E-2</v>
      </c>
      <c r="D28" s="100"/>
      <c r="E28" s="28">
        <v>24</v>
      </c>
      <c r="F28" s="6" t="s">
        <v>6</v>
      </c>
      <c r="G28" s="40">
        <v>3.0471449854685091E-2</v>
      </c>
      <c r="H28" s="95"/>
      <c r="I28" s="28">
        <v>24</v>
      </c>
      <c r="J28" s="6" t="s">
        <v>20</v>
      </c>
      <c r="K28" s="40">
        <v>7.0596208090513944E-3</v>
      </c>
      <c r="L28" s="95"/>
      <c r="M28" s="28">
        <v>24</v>
      </c>
      <c r="N28" s="6" t="s">
        <v>20</v>
      </c>
      <c r="O28" s="40">
        <v>2.312328754827403E-2</v>
      </c>
    </row>
    <row r="29" spans="1:15">
      <c r="A29" s="6">
        <v>25</v>
      </c>
      <c r="B29" s="6" t="s">
        <v>55</v>
      </c>
      <c r="C29" s="69">
        <v>9.1496131503296968E-2</v>
      </c>
      <c r="D29" s="100"/>
      <c r="E29" s="28">
        <v>25</v>
      </c>
      <c r="F29" s="6" t="s">
        <v>89</v>
      </c>
      <c r="G29" s="40">
        <v>2.9902346464083508E-2</v>
      </c>
      <c r="H29" s="95"/>
      <c r="I29" s="28">
        <v>25</v>
      </c>
      <c r="J29" s="6" t="s">
        <v>4</v>
      </c>
      <c r="K29" s="40">
        <v>4.0194131675053346E-3</v>
      </c>
      <c r="L29" s="95"/>
      <c r="M29" s="28">
        <v>25</v>
      </c>
      <c r="N29" s="6" t="s">
        <v>63</v>
      </c>
      <c r="O29" s="40">
        <v>2.060412975837787E-2</v>
      </c>
    </row>
    <row r="30" spans="1:15">
      <c r="A30" s="6">
        <v>26</v>
      </c>
      <c r="B30" s="6" t="s">
        <v>62</v>
      </c>
      <c r="C30" s="69">
        <v>5.7352485060855253E-2</v>
      </c>
      <c r="D30" s="100"/>
      <c r="E30" s="28">
        <v>26</v>
      </c>
      <c r="F30" s="6" t="s">
        <v>13</v>
      </c>
      <c r="G30" s="40">
        <v>2.4543393866756989E-2</v>
      </c>
      <c r="H30" s="95"/>
      <c r="I30" s="28">
        <v>26</v>
      </c>
      <c r="J30" s="6" t="s">
        <v>9</v>
      </c>
      <c r="K30" s="40">
        <v>2.6999922857363265E-3</v>
      </c>
      <c r="L30" s="95"/>
      <c r="M30" s="28">
        <v>26</v>
      </c>
      <c r="N30" s="6" t="s">
        <v>84</v>
      </c>
      <c r="O30" s="40">
        <v>9.6993210475266739E-3</v>
      </c>
    </row>
    <row r="31" spans="1:15">
      <c r="A31" s="6">
        <v>27</v>
      </c>
      <c r="B31" s="6" t="s">
        <v>48</v>
      </c>
      <c r="C31" s="69">
        <v>5.5936372581174156E-2</v>
      </c>
      <c r="D31" s="100"/>
      <c r="E31" s="28">
        <v>27</v>
      </c>
      <c r="F31" s="6" t="s">
        <v>62</v>
      </c>
      <c r="G31" s="40">
        <v>2.1514701907426888E-2</v>
      </c>
      <c r="H31" s="95"/>
      <c r="I31" s="28">
        <v>27</v>
      </c>
      <c r="J31" s="6" t="s">
        <v>5</v>
      </c>
      <c r="K31" s="40">
        <v>2.5380710659898475E-3</v>
      </c>
      <c r="L31" s="95"/>
      <c r="M31" s="28">
        <v>27</v>
      </c>
      <c r="N31" s="6" t="s">
        <v>72</v>
      </c>
      <c r="O31" s="40">
        <v>6.8750345601198354E-3</v>
      </c>
    </row>
    <row r="32" spans="1:15">
      <c r="A32" s="6">
        <v>28</v>
      </c>
      <c r="B32" s="6" t="s">
        <v>51</v>
      </c>
      <c r="C32" s="69">
        <v>4.9628310779977494E-2</v>
      </c>
      <c r="D32" s="100"/>
      <c r="E32" s="28">
        <v>28</v>
      </c>
      <c r="F32" s="6" t="s">
        <v>36</v>
      </c>
      <c r="G32" s="40">
        <v>1.3425913396234281E-2</v>
      </c>
      <c r="H32" s="95"/>
      <c r="I32" s="28">
        <v>28</v>
      </c>
      <c r="J32" s="6" t="s">
        <v>59</v>
      </c>
      <c r="K32" s="93">
        <v>4.4667648550112267E-4</v>
      </c>
      <c r="L32" s="97"/>
      <c r="M32" s="28">
        <v>28</v>
      </c>
      <c r="N32" s="6" t="s">
        <v>43</v>
      </c>
      <c r="O32" s="40">
        <v>3.1252327538693007E-3</v>
      </c>
    </row>
    <row r="33" spans="1:15">
      <c r="A33" s="6">
        <v>29</v>
      </c>
      <c r="B33" s="6" t="s">
        <v>89</v>
      </c>
      <c r="C33" s="69">
        <v>4.150089830175719E-2</v>
      </c>
      <c r="D33" s="100"/>
      <c r="E33" s="28">
        <v>29</v>
      </c>
      <c r="F33" s="6" t="s">
        <v>48</v>
      </c>
      <c r="G33" s="40">
        <v>1.1265988848802887E-2</v>
      </c>
      <c r="H33" s="95"/>
      <c r="I33" s="28">
        <v>29</v>
      </c>
      <c r="J33" s="6" t="s">
        <v>36</v>
      </c>
      <c r="K33" s="93">
        <v>2.8975081247261585E-4</v>
      </c>
      <c r="L33" s="97"/>
      <c r="M33" s="28">
        <v>29</v>
      </c>
      <c r="N33" s="6" t="s">
        <v>36</v>
      </c>
      <c r="O33" s="40">
        <v>2.8749242021383591E-3</v>
      </c>
    </row>
    <row r="34" spans="1:15">
      <c r="A34" s="6">
        <v>30</v>
      </c>
      <c r="B34" s="6" t="s">
        <v>20</v>
      </c>
      <c r="C34" s="69">
        <v>3.9383304198746499E-2</v>
      </c>
      <c r="D34" s="100"/>
      <c r="E34" s="28">
        <v>30</v>
      </c>
      <c r="F34" s="6" t="s">
        <v>20</v>
      </c>
      <c r="G34" s="40">
        <v>9.2003958414210787E-3</v>
      </c>
      <c r="H34" s="95"/>
      <c r="I34" s="28">
        <v>30</v>
      </c>
      <c r="J34" s="50" t="s">
        <v>51</v>
      </c>
      <c r="K34" s="98"/>
      <c r="L34" s="98"/>
      <c r="M34" s="28">
        <v>30</v>
      </c>
      <c r="N34" s="6" t="s">
        <v>89</v>
      </c>
      <c r="O34" s="40">
        <v>7.3535629669228136E-4</v>
      </c>
    </row>
    <row r="35" spans="1:15">
      <c r="A35" s="6">
        <v>31</v>
      </c>
      <c r="B35" s="6" t="s">
        <v>36</v>
      </c>
      <c r="C35" s="69">
        <v>1.6590588410845257E-2</v>
      </c>
      <c r="D35" s="100"/>
      <c r="E35" s="28">
        <v>31</v>
      </c>
      <c r="F35" s="6" t="s">
        <v>51</v>
      </c>
      <c r="G35" s="40">
        <v>6.2465263460835226E-3</v>
      </c>
      <c r="H35" s="95"/>
      <c r="I35" s="28">
        <v>31</v>
      </c>
      <c r="J35" s="50" t="s">
        <v>67</v>
      </c>
      <c r="K35" s="98"/>
      <c r="L35" s="98"/>
      <c r="M35" s="28">
        <v>31</v>
      </c>
      <c r="N35" s="50" t="s">
        <v>21</v>
      </c>
      <c r="O35" s="95"/>
    </row>
  </sheetData>
  <phoneticPr fontId="3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="75" workbookViewId="0">
      <selection activeCell="H26" sqref="H26"/>
    </sheetView>
  </sheetViews>
  <sheetFormatPr defaultRowHeight="12.75"/>
  <cols>
    <col min="1" max="1" width="18.42578125" style="6" bestFit="1" customWidth="1"/>
    <col min="2" max="2" width="6.5703125" style="6" bestFit="1" customWidth="1"/>
    <col min="3" max="3" width="6.5703125" style="6" customWidth="1"/>
    <col min="4" max="4" width="7.42578125" style="6" customWidth="1"/>
    <col min="5" max="5" width="25.42578125" style="6" customWidth="1"/>
    <col min="6" max="6" width="6.28515625" style="6" bestFit="1" customWidth="1"/>
    <col min="7" max="7" width="9.140625" style="6"/>
    <col min="8" max="8" width="21.5703125" style="6" customWidth="1"/>
    <col min="9" max="9" width="39.5703125" style="6" customWidth="1"/>
    <col min="10" max="10" width="20.5703125" style="6" customWidth="1"/>
    <col min="11" max="12" width="9.140625" style="6"/>
    <col min="13" max="13" width="28.5703125" style="6" customWidth="1"/>
    <col min="14" max="16384" width="9.140625" style="6"/>
  </cols>
  <sheetData>
    <row r="1" spans="1:14" ht="16.5">
      <c r="A1" s="39" t="s">
        <v>285</v>
      </c>
    </row>
    <row r="2" spans="1:14" ht="16.5">
      <c r="A2" s="39" t="s">
        <v>286</v>
      </c>
    </row>
    <row r="3" spans="1:14" ht="16.5">
      <c r="A3" s="39"/>
    </row>
    <row r="4" spans="1:14" ht="16.5">
      <c r="A4" s="39"/>
      <c r="B4" s="35">
        <v>2009</v>
      </c>
      <c r="C4" s="35">
        <v>2010</v>
      </c>
      <c r="F4" s="35"/>
      <c r="J4" s="132"/>
    </row>
    <row r="5" spans="1:14" ht="40.5" customHeight="1">
      <c r="A5" s="169" t="s">
        <v>168</v>
      </c>
      <c r="B5" s="133"/>
      <c r="C5" s="133"/>
      <c r="D5" s="133"/>
      <c r="E5" s="197" t="s">
        <v>293</v>
      </c>
      <c r="F5" s="197"/>
      <c r="J5" s="35"/>
      <c r="M5" s="35"/>
    </row>
    <row r="6" spans="1:14" ht="3.75" customHeight="1">
      <c r="A6" s="169"/>
      <c r="B6" s="133"/>
      <c r="C6" s="133"/>
      <c r="D6" s="133"/>
      <c r="E6" s="169"/>
      <c r="F6" s="133"/>
      <c r="J6" s="35"/>
      <c r="M6" s="35"/>
    </row>
    <row r="7" spans="1:14">
      <c r="A7" s="170" t="s">
        <v>21</v>
      </c>
      <c r="B7" s="159">
        <v>12109</v>
      </c>
      <c r="C7" s="159"/>
      <c r="D7" s="133"/>
      <c r="E7" s="170" t="s">
        <v>58</v>
      </c>
      <c r="F7" s="171">
        <v>186.3</v>
      </c>
      <c r="J7" s="44"/>
      <c r="K7" s="43"/>
      <c r="L7" s="50"/>
      <c r="M7" s="44"/>
      <c r="N7" s="128"/>
    </row>
    <row r="8" spans="1:14">
      <c r="A8" s="170" t="s">
        <v>58</v>
      </c>
      <c r="B8" s="159">
        <v>2097</v>
      </c>
      <c r="C8" s="159"/>
      <c r="D8" s="133"/>
      <c r="E8" s="170" t="s">
        <v>63</v>
      </c>
      <c r="F8" s="171">
        <v>164.4</v>
      </c>
      <c r="J8" s="44"/>
      <c r="K8" s="43"/>
      <c r="L8" s="50"/>
      <c r="M8" s="44"/>
      <c r="N8" s="128"/>
    </row>
    <row r="9" spans="1:14">
      <c r="A9" s="170" t="s">
        <v>63</v>
      </c>
      <c r="B9" s="159">
        <v>1127</v>
      </c>
      <c r="C9" s="159"/>
      <c r="D9" s="133"/>
      <c r="E9" s="170" t="s">
        <v>6</v>
      </c>
      <c r="F9" s="171">
        <v>135.19999999999999</v>
      </c>
      <c r="J9" s="44"/>
      <c r="K9" s="43"/>
      <c r="L9" s="50"/>
      <c r="M9" s="44"/>
      <c r="N9" s="128"/>
    </row>
    <row r="10" spans="1:14">
      <c r="A10" s="170" t="s">
        <v>84</v>
      </c>
      <c r="B10" s="159">
        <v>872</v>
      </c>
      <c r="C10" s="159"/>
      <c r="D10" s="133"/>
      <c r="E10" s="170" t="s">
        <v>21</v>
      </c>
      <c r="F10" s="172">
        <v>129.69999999999999</v>
      </c>
      <c r="J10" s="44"/>
      <c r="K10" s="43"/>
      <c r="L10" s="50"/>
      <c r="M10" s="44"/>
      <c r="N10" s="45"/>
    </row>
    <row r="11" spans="1:14">
      <c r="A11" s="173" t="s">
        <v>7</v>
      </c>
      <c r="B11" s="159">
        <v>604</v>
      </c>
      <c r="C11" s="159"/>
      <c r="D11" s="133"/>
      <c r="E11" s="173" t="s">
        <v>7</v>
      </c>
      <c r="F11" s="174">
        <v>105.9</v>
      </c>
      <c r="J11" s="44"/>
      <c r="K11" s="43"/>
      <c r="L11" s="50"/>
      <c r="M11" s="44"/>
      <c r="N11" s="45"/>
    </row>
    <row r="12" spans="1:14">
      <c r="A12" s="170" t="s">
        <v>62</v>
      </c>
      <c r="B12" s="159">
        <v>259</v>
      </c>
      <c r="C12" s="159"/>
      <c r="D12" s="133"/>
      <c r="E12" s="170" t="s">
        <v>84</v>
      </c>
      <c r="F12" s="171">
        <v>74.5</v>
      </c>
      <c r="J12" s="44"/>
      <c r="K12" s="43"/>
      <c r="L12" s="50"/>
      <c r="M12" s="44"/>
      <c r="N12" s="128"/>
    </row>
    <row r="13" spans="1:14">
      <c r="A13" s="173" t="s">
        <v>48</v>
      </c>
      <c r="B13" s="159">
        <v>243</v>
      </c>
      <c r="C13" s="159"/>
      <c r="D13" s="133"/>
      <c r="E13" s="170" t="s">
        <v>99</v>
      </c>
      <c r="F13" s="171">
        <v>74.5</v>
      </c>
      <c r="J13" s="44"/>
      <c r="K13" s="43"/>
      <c r="L13" s="50"/>
      <c r="M13" s="44"/>
      <c r="N13" s="128"/>
    </row>
    <row r="14" spans="1:14">
      <c r="A14" s="170" t="s">
        <v>99</v>
      </c>
      <c r="B14" s="159">
        <v>195</v>
      </c>
      <c r="C14" s="159"/>
      <c r="D14" s="133"/>
      <c r="E14" s="175" t="s">
        <v>3</v>
      </c>
      <c r="F14" s="176">
        <v>62.5</v>
      </c>
      <c r="J14" s="44"/>
      <c r="K14" s="43"/>
      <c r="L14" s="50"/>
      <c r="M14" s="44"/>
      <c r="N14" s="45"/>
    </row>
    <row r="15" spans="1:14">
      <c r="A15" s="170" t="s">
        <v>6</v>
      </c>
      <c r="B15" s="159">
        <v>148</v>
      </c>
      <c r="C15" s="159"/>
      <c r="D15" s="133"/>
      <c r="E15" s="173" t="s">
        <v>48</v>
      </c>
      <c r="F15" s="174">
        <v>31.3</v>
      </c>
      <c r="J15" s="44"/>
      <c r="K15" s="43"/>
      <c r="L15" s="50"/>
      <c r="M15" s="44"/>
      <c r="N15" s="45"/>
    </row>
    <row r="16" spans="1:14">
      <c r="A16" s="175" t="s">
        <v>3</v>
      </c>
      <c r="B16" s="163">
        <v>129</v>
      </c>
      <c r="C16" s="163">
        <v>122</v>
      </c>
      <c r="D16" s="133"/>
      <c r="E16" s="170" t="s">
        <v>62</v>
      </c>
      <c r="F16" s="172">
        <v>16.3</v>
      </c>
      <c r="J16" s="44"/>
      <c r="K16" s="43"/>
      <c r="L16" s="50"/>
      <c r="M16" s="44"/>
      <c r="N16" s="45"/>
    </row>
    <row r="17" spans="1:14">
      <c r="A17" s="133"/>
      <c r="B17" s="133"/>
      <c r="C17" s="133"/>
      <c r="D17" s="133"/>
      <c r="E17" s="133"/>
      <c r="F17" s="133"/>
      <c r="J17" s="50"/>
      <c r="K17" s="50"/>
      <c r="L17" s="50"/>
      <c r="M17" s="50"/>
      <c r="N17" s="50"/>
    </row>
    <row r="18" spans="1:14">
      <c r="A18" s="133"/>
      <c r="B18" s="169">
        <v>2009</v>
      </c>
      <c r="C18" s="169">
        <v>2010</v>
      </c>
      <c r="D18" s="133"/>
      <c r="E18" s="133"/>
      <c r="F18" s="169"/>
      <c r="J18" s="50"/>
      <c r="K18" s="50"/>
      <c r="L18" s="50"/>
      <c r="M18" s="50"/>
      <c r="N18" s="50"/>
    </row>
    <row r="19" spans="1:14" ht="42.75" customHeight="1">
      <c r="A19" s="169" t="s">
        <v>169</v>
      </c>
      <c r="B19" s="133"/>
      <c r="C19" s="133"/>
      <c r="D19" s="133"/>
      <c r="E19" s="197" t="s">
        <v>294</v>
      </c>
      <c r="F19" s="197"/>
      <c r="J19" s="68"/>
      <c r="K19" s="50"/>
      <c r="L19" s="50"/>
      <c r="M19" s="68"/>
      <c r="N19" s="50"/>
    </row>
    <row r="20" spans="1:14" ht="3.75" customHeight="1">
      <c r="A20" s="169"/>
      <c r="B20" s="133"/>
      <c r="C20" s="133"/>
      <c r="D20" s="133"/>
      <c r="E20" s="169"/>
      <c r="F20" s="133"/>
      <c r="J20" s="68"/>
      <c r="K20" s="50"/>
      <c r="L20" s="50"/>
      <c r="M20" s="68"/>
      <c r="N20" s="50"/>
    </row>
    <row r="21" spans="1:14">
      <c r="A21" s="170" t="s">
        <v>21</v>
      </c>
      <c r="B21" s="159">
        <v>5328</v>
      </c>
      <c r="C21" s="159"/>
      <c r="D21" s="133"/>
      <c r="E21" s="170" t="s">
        <v>58</v>
      </c>
      <c r="F21" s="171">
        <v>200.3</v>
      </c>
      <c r="J21" s="44"/>
      <c r="K21" s="43"/>
      <c r="L21" s="50"/>
      <c r="M21" s="44"/>
      <c r="N21" s="128"/>
    </row>
    <row r="22" spans="1:14">
      <c r="A22" s="170" t="s">
        <v>58</v>
      </c>
      <c r="B22" s="159">
        <v>2255</v>
      </c>
      <c r="C22" s="159"/>
      <c r="D22" s="133"/>
      <c r="E22" s="170" t="s">
        <v>6</v>
      </c>
      <c r="F22" s="171">
        <v>91.3</v>
      </c>
      <c r="J22" s="44"/>
      <c r="K22" s="43"/>
      <c r="L22" s="50"/>
      <c r="M22" s="44"/>
      <c r="N22" s="128"/>
    </row>
    <row r="23" spans="1:14">
      <c r="A23" s="170" t="s">
        <v>84</v>
      </c>
      <c r="B23" s="159">
        <v>690</v>
      </c>
      <c r="C23" s="159"/>
      <c r="D23" s="133"/>
      <c r="E23" s="170" t="s">
        <v>63</v>
      </c>
      <c r="F23" s="171">
        <v>74.099999999999994</v>
      </c>
      <c r="J23" s="44"/>
      <c r="K23" s="43"/>
      <c r="L23" s="50"/>
      <c r="M23" s="44"/>
      <c r="N23" s="128"/>
    </row>
    <row r="24" spans="1:14">
      <c r="A24" s="170" t="s">
        <v>63</v>
      </c>
      <c r="B24" s="159">
        <v>508</v>
      </c>
      <c r="C24" s="159"/>
      <c r="D24" s="133"/>
      <c r="E24" s="170" t="s">
        <v>99</v>
      </c>
      <c r="F24" s="171">
        <v>73</v>
      </c>
      <c r="J24" s="44"/>
      <c r="K24" s="43"/>
      <c r="L24" s="50"/>
      <c r="M24" s="44"/>
      <c r="N24" s="128"/>
    </row>
    <row r="25" spans="1:14">
      <c r="A25" s="170" t="s">
        <v>99</v>
      </c>
      <c r="B25" s="159">
        <v>191</v>
      </c>
      <c r="C25" s="159"/>
      <c r="D25" s="133"/>
      <c r="E25" s="170" t="s">
        <v>84</v>
      </c>
      <c r="F25" s="171">
        <v>58.9</v>
      </c>
      <c r="J25" s="44"/>
      <c r="K25" s="43"/>
      <c r="L25" s="50"/>
      <c r="M25" s="44"/>
      <c r="N25" s="128"/>
    </row>
    <row r="26" spans="1:14">
      <c r="A26" s="173" t="s">
        <v>7</v>
      </c>
      <c r="B26" s="159">
        <v>182</v>
      </c>
      <c r="C26" s="159"/>
      <c r="D26" s="133"/>
      <c r="E26" s="170" t="s">
        <v>21</v>
      </c>
      <c r="F26" s="172">
        <v>57.1</v>
      </c>
      <c r="J26" s="44"/>
      <c r="K26" s="43"/>
      <c r="L26" s="50"/>
      <c r="M26" s="44"/>
      <c r="N26" s="45"/>
    </row>
    <row r="27" spans="1:14">
      <c r="A27" s="170" t="s">
        <v>62</v>
      </c>
      <c r="B27" s="159">
        <v>115</v>
      </c>
      <c r="C27" s="159"/>
      <c r="D27" s="133"/>
      <c r="E27" s="175" t="s">
        <v>3</v>
      </c>
      <c r="F27" s="176">
        <v>35.9</v>
      </c>
      <c r="J27" s="44"/>
      <c r="K27" s="43"/>
      <c r="L27" s="50"/>
      <c r="M27" s="44"/>
      <c r="N27" s="45"/>
    </row>
    <row r="28" spans="1:14">
      <c r="A28" s="170" t="s">
        <v>6</v>
      </c>
      <c r="B28" s="159">
        <v>100</v>
      </c>
      <c r="C28" s="159"/>
      <c r="D28" s="133"/>
      <c r="E28" s="173" t="s">
        <v>7</v>
      </c>
      <c r="F28" s="174">
        <v>31.9</v>
      </c>
      <c r="J28" s="44"/>
      <c r="K28" s="43"/>
      <c r="L28" s="50"/>
      <c r="M28" s="44"/>
      <c r="N28" s="45"/>
    </row>
    <row r="29" spans="1:14">
      <c r="A29" s="175" t="s">
        <v>3</v>
      </c>
      <c r="B29" s="163">
        <v>74</v>
      </c>
      <c r="C29" s="163">
        <v>103</v>
      </c>
      <c r="D29" s="133"/>
      <c r="E29" s="173" t="s">
        <v>48</v>
      </c>
      <c r="F29" s="174">
        <v>8.4</v>
      </c>
      <c r="J29" s="44"/>
      <c r="K29" s="43"/>
      <c r="L29" s="50"/>
      <c r="M29" s="44"/>
      <c r="N29" s="45"/>
    </row>
    <row r="30" spans="1:14">
      <c r="A30" s="173" t="s">
        <v>48</v>
      </c>
      <c r="B30" s="159">
        <v>65</v>
      </c>
      <c r="C30" s="159"/>
      <c r="D30" s="133"/>
      <c r="E30" s="170" t="s">
        <v>62</v>
      </c>
      <c r="F30" s="172">
        <v>7.2</v>
      </c>
      <c r="J30" s="44"/>
      <c r="K30" s="43"/>
      <c r="L30" s="50"/>
      <c r="M30" s="44"/>
      <c r="N30" s="45"/>
    </row>
    <row r="31" spans="1:14">
      <c r="A31" s="133"/>
      <c r="B31" s="133"/>
      <c r="C31" s="133"/>
      <c r="D31" s="133"/>
      <c r="E31" s="133"/>
      <c r="F31" s="133"/>
      <c r="J31" s="50"/>
      <c r="K31" s="50"/>
      <c r="L31" s="50"/>
      <c r="M31" s="50"/>
      <c r="N31" s="50"/>
    </row>
    <row r="32" spans="1:14">
      <c r="A32" s="133"/>
      <c r="B32" s="169">
        <v>2009</v>
      </c>
      <c r="C32" s="169">
        <v>2010</v>
      </c>
      <c r="D32" s="133"/>
      <c r="E32" s="133"/>
      <c r="F32" s="169"/>
      <c r="J32" s="50"/>
      <c r="K32" s="50"/>
      <c r="L32" s="50"/>
      <c r="M32" s="50"/>
      <c r="N32" s="50"/>
    </row>
    <row r="33" spans="1:14" ht="56.25" customHeight="1">
      <c r="A33" s="169" t="s">
        <v>170</v>
      </c>
      <c r="B33" s="177"/>
      <c r="C33" s="177"/>
      <c r="D33" s="178"/>
      <c r="E33" s="197" t="s">
        <v>295</v>
      </c>
      <c r="F33" s="197"/>
      <c r="J33" s="68"/>
      <c r="K33" s="129"/>
      <c r="L33" s="130"/>
      <c r="M33" s="68"/>
      <c r="N33" s="129"/>
    </row>
    <row r="34" spans="1:14" ht="3.75" customHeight="1">
      <c r="A34" s="169"/>
      <c r="B34" s="177"/>
      <c r="C34" s="177"/>
      <c r="D34" s="178"/>
      <c r="E34" s="169"/>
      <c r="F34" s="177"/>
      <c r="J34" s="68"/>
      <c r="K34" s="129"/>
      <c r="L34" s="130"/>
      <c r="M34" s="68"/>
      <c r="N34" s="129"/>
    </row>
    <row r="35" spans="1:14">
      <c r="A35" s="179" t="s">
        <v>21</v>
      </c>
      <c r="B35" s="161">
        <v>596</v>
      </c>
      <c r="C35" s="161"/>
      <c r="D35" s="133"/>
      <c r="E35" s="170" t="s">
        <v>6</v>
      </c>
      <c r="F35" s="180">
        <v>32</v>
      </c>
      <c r="J35" s="46"/>
      <c r="K35" s="23"/>
      <c r="L35" s="9"/>
      <c r="M35" s="44"/>
      <c r="N35" s="131"/>
    </row>
    <row r="36" spans="1:14">
      <c r="A36" s="179" t="s">
        <v>58</v>
      </c>
      <c r="B36" s="161">
        <v>191</v>
      </c>
      <c r="C36" s="161"/>
      <c r="D36" s="133"/>
      <c r="E36" s="173" t="s">
        <v>7</v>
      </c>
      <c r="F36" s="181">
        <v>20.7</v>
      </c>
      <c r="J36" s="46"/>
      <c r="K36" s="23"/>
      <c r="L36" s="9"/>
      <c r="M36" s="44"/>
      <c r="N36" s="47"/>
    </row>
    <row r="37" spans="1:14">
      <c r="A37" s="182" t="s">
        <v>7</v>
      </c>
      <c r="B37" s="155">
        <v>118</v>
      </c>
      <c r="C37" s="155"/>
      <c r="D37" s="133"/>
      <c r="E37" s="170" t="s">
        <v>5</v>
      </c>
      <c r="F37" s="180">
        <v>17.2</v>
      </c>
      <c r="J37" s="46"/>
      <c r="K37" s="23"/>
      <c r="L37" s="9"/>
      <c r="M37" s="44"/>
      <c r="N37" s="131"/>
    </row>
    <row r="38" spans="1:14">
      <c r="A38" s="182" t="s">
        <v>62</v>
      </c>
      <c r="B38" s="155">
        <v>99</v>
      </c>
      <c r="C38" s="155"/>
      <c r="D38" s="133"/>
      <c r="E38" s="170" t="s">
        <v>63</v>
      </c>
      <c r="F38" s="180">
        <v>17.2</v>
      </c>
      <c r="J38" s="46"/>
      <c r="K38" s="23"/>
      <c r="L38" s="9"/>
      <c r="M38" s="44"/>
      <c r="N38" s="131"/>
    </row>
    <row r="39" spans="1:14">
      <c r="A39" s="182" t="s">
        <v>48</v>
      </c>
      <c r="B39" s="155">
        <v>75</v>
      </c>
      <c r="C39" s="155"/>
      <c r="D39" s="133"/>
      <c r="E39" s="170" t="s">
        <v>58</v>
      </c>
      <c r="F39" s="180">
        <v>17</v>
      </c>
      <c r="J39" s="46"/>
      <c r="K39" s="23"/>
      <c r="L39" s="9"/>
      <c r="M39" s="44"/>
      <c r="N39" s="131"/>
    </row>
    <row r="40" spans="1:14">
      <c r="A40" s="182" t="s">
        <v>84</v>
      </c>
      <c r="B40" s="155">
        <v>48</v>
      </c>
      <c r="C40" s="155"/>
      <c r="D40" s="133"/>
      <c r="E40" s="173" t="s">
        <v>48</v>
      </c>
      <c r="F40" s="181">
        <v>9.6999999999999993</v>
      </c>
      <c r="J40" s="46"/>
      <c r="K40" s="23"/>
      <c r="L40" s="9"/>
      <c r="M40" s="44"/>
      <c r="N40" s="47"/>
    </row>
    <row r="41" spans="1:14">
      <c r="A41" s="182" t="s">
        <v>5</v>
      </c>
      <c r="B41" s="155">
        <v>45</v>
      </c>
      <c r="C41" s="155"/>
      <c r="D41" s="133"/>
      <c r="E41" s="170" t="s">
        <v>21</v>
      </c>
      <c r="F41" s="183">
        <v>6.4</v>
      </c>
      <c r="J41" s="46"/>
      <c r="K41" s="23"/>
      <c r="L41" s="9"/>
      <c r="M41" s="44"/>
      <c r="N41" s="47"/>
    </row>
    <row r="42" spans="1:14">
      <c r="A42" s="182" t="s">
        <v>6</v>
      </c>
      <c r="B42" s="155">
        <v>35</v>
      </c>
      <c r="C42" s="155"/>
      <c r="D42" s="133"/>
      <c r="E42" s="170" t="s">
        <v>62</v>
      </c>
      <c r="F42" s="183">
        <v>6.2</v>
      </c>
      <c r="J42" s="46"/>
      <c r="K42" s="23"/>
      <c r="L42" s="9"/>
      <c r="M42" s="44"/>
      <c r="N42" s="47"/>
    </row>
    <row r="43" spans="1:14">
      <c r="A43" s="182" t="s">
        <v>63</v>
      </c>
      <c r="B43" s="155">
        <v>27</v>
      </c>
      <c r="C43" s="155"/>
      <c r="D43" s="133"/>
      <c r="E43" s="170" t="s">
        <v>84</v>
      </c>
      <c r="F43" s="180">
        <v>4.0999999999999996</v>
      </c>
      <c r="J43" s="46"/>
      <c r="K43" s="23"/>
      <c r="L43" s="9"/>
      <c r="M43" s="44"/>
      <c r="N43" s="131"/>
    </row>
    <row r="44" spans="1:14">
      <c r="A44" s="184" t="s">
        <v>3</v>
      </c>
      <c r="B44" s="162">
        <v>8</v>
      </c>
      <c r="C44" s="162">
        <v>11</v>
      </c>
      <c r="D44" s="133"/>
      <c r="E44" s="175" t="s">
        <v>3</v>
      </c>
      <c r="F44" s="185">
        <v>3.9</v>
      </c>
      <c r="J44" s="46"/>
      <c r="K44" s="23"/>
      <c r="L44" s="9"/>
      <c r="M44" s="44"/>
      <c r="N44" s="47"/>
    </row>
    <row r="46" spans="1:14">
      <c r="A46" s="42" t="s">
        <v>281</v>
      </c>
    </row>
    <row r="47" spans="1:14">
      <c r="A47" s="42" t="s">
        <v>282</v>
      </c>
    </row>
    <row r="48" spans="1:14">
      <c r="A48" s="42" t="s">
        <v>283</v>
      </c>
    </row>
    <row r="49" spans="1:1">
      <c r="A49" s="42" t="s">
        <v>284</v>
      </c>
    </row>
    <row r="50" spans="1:1">
      <c r="A50" s="42" t="s">
        <v>100</v>
      </c>
    </row>
  </sheetData>
  <mergeCells count="3">
    <mergeCell ref="E5:F5"/>
    <mergeCell ref="E19:F19"/>
    <mergeCell ref="E33:F33"/>
  </mergeCells>
  <phoneticPr fontId="0" type="noConversion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"/>
  <sheetViews>
    <sheetView zoomScale="75" zoomScaleNormal="100" workbookViewId="0">
      <selection activeCell="F38" sqref="F38"/>
    </sheetView>
  </sheetViews>
  <sheetFormatPr defaultRowHeight="12.75"/>
  <cols>
    <col min="1" max="1" width="3.5703125" style="6" customWidth="1"/>
    <col min="2" max="2" width="15" style="6" customWidth="1"/>
    <col min="3" max="3" width="4.5703125" style="6" bestFit="1" customWidth="1"/>
    <col min="4" max="4" width="3.140625" style="6" bestFit="1" customWidth="1"/>
    <col min="5" max="5" width="14.7109375" style="6" customWidth="1"/>
    <col min="6" max="6" width="5.28515625" style="6" bestFit="1" customWidth="1"/>
    <col min="7" max="7" width="3.140625" style="6" bestFit="1" customWidth="1"/>
    <col min="8" max="8" width="14.85546875" style="6" customWidth="1"/>
    <col min="9" max="9" width="5.28515625" style="6" bestFit="1" customWidth="1"/>
    <col min="10" max="10" width="3.140625" style="6" bestFit="1" customWidth="1"/>
    <col min="11" max="11" width="14.28515625" style="6" customWidth="1"/>
    <col min="12" max="12" width="5" style="6" bestFit="1" customWidth="1"/>
    <col min="13" max="13" width="3.140625" style="6" bestFit="1" customWidth="1"/>
    <col min="14" max="14" width="14.28515625" style="6" customWidth="1"/>
    <col min="15" max="15" width="4.42578125" style="6" bestFit="1" customWidth="1"/>
    <col min="16" max="16" width="3.140625" style="6" bestFit="1" customWidth="1"/>
    <col min="17" max="17" width="15.42578125" style="6" customWidth="1"/>
    <col min="18" max="18" width="4.42578125" style="6" bestFit="1" customWidth="1"/>
    <col min="19" max="16384" width="9.140625" style="6"/>
  </cols>
  <sheetData>
    <row r="1" spans="1:18" ht="18.75" customHeight="1">
      <c r="A1" s="39" t="s">
        <v>224</v>
      </c>
    </row>
    <row r="2" spans="1:18">
      <c r="A2" s="35"/>
    </row>
    <row r="3" spans="1:18">
      <c r="A3" s="186" t="s">
        <v>101</v>
      </c>
      <c r="B3" s="133"/>
      <c r="C3" s="187"/>
      <c r="D3" s="186" t="s">
        <v>102</v>
      </c>
      <c r="E3" s="133"/>
      <c r="F3" s="186"/>
      <c r="G3" s="169" t="s">
        <v>103</v>
      </c>
      <c r="H3" s="133"/>
      <c r="I3" s="155"/>
      <c r="J3" s="169" t="s">
        <v>166</v>
      </c>
      <c r="K3" s="133"/>
      <c r="L3" s="155"/>
      <c r="M3" s="169" t="s">
        <v>104</v>
      </c>
      <c r="N3" s="133"/>
      <c r="O3" s="155"/>
      <c r="P3" s="169" t="s">
        <v>105</v>
      </c>
      <c r="Q3" s="133"/>
      <c r="R3" s="133"/>
    </row>
    <row r="4" spans="1:18">
      <c r="A4" s="155">
        <v>1</v>
      </c>
      <c r="B4" s="133" t="s">
        <v>106</v>
      </c>
      <c r="C4" s="188">
        <v>0.33338263423165548</v>
      </c>
      <c r="D4" s="155">
        <v>1</v>
      </c>
      <c r="E4" s="133" t="s">
        <v>107</v>
      </c>
      <c r="F4" s="188">
        <v>0.44788288053821412</v>
      </c>
      <c r="G4" s="155">
        <v>1</v>
      </c>
      <c r="H4" s="133" t="s">
        <v>108</v>
      </c>
      <c r="I4" s="188">
        <v>0.56261708758017337</v>
      </c>
      <c r="J4" s="155">
        <v>1</v>
      </c>
      <c r="K4" s="133" t="s">
        <v>109</v>
      </c>
      <c r="L4" s="188">
        <v>0.20634589291305713</v>
      </c>
      <c r="M4" s="155">
        <v>1</v>
      </c>
      <c r="N4" s="133" t="s">
        <v>110</v>
      </c>
      <c r="O4" s="188">
        <v>0.21337703715588971</v>
      </c>
      <c r="P4" s="155">
        <v>1</v>
      </c>
      <c r="Q4" s="133" t="s">
        <v>111</v>
      </c>
      <c r="R4" s="188">
        <v>0.12602081837344992</v>
      </c>
    </row>
    <row r="5" spans="1:18">
      <c r="A5" s="162">
        <v>2</v>
      </c>
      <c r="B5" s="134" t="s">
        <v>112</v>
      </c>
      <c r="C5" s="189">
        <v>0.33084592329806106</v>
      </c>
      <c r="D5" s="155">
        <v>2</v>
      </c>
      <c r="E5" s="133" t="s">
        <v>113</v>
      </c>
      <c r="F5" s="188">
        <v>0.41057089026687893</v>
      </c>
      <c r="G5" s="155">
        <v>2</v>
      </c>
      <c r="H5" s="133" t="s">
        <v>114</v>
      </c>
      <c r="I5" s="188">
        <v>0.42832655297652716</v>
      </c>
      <c r="J5" s="155">
        <v>2</v>
      </c>
      <c r="K5" s="133" t="s">
        <v>115</v>
      </c>
      <c r="L5" s="188">
        <v>0.18827513253231939</v>
      </c>
      <c r="M5" s="155">
        <v>2</v>
      </c>
      <c r="N5" s="133" t="s">
        <v>116</v>
      </c>
      <c r="O5" s="188">
        <v>0.18713860171718941</v>
      </c>
      <c r="P5" s="155">
        <v>2</v>
      </c>
      <c r="Q5" s="133" t="s">
        <v>117</v>
      </c>
      <c r="R5" s="188">
        <v>0.12445941485625302</v>
      </c>
    </row>
    <row r="6" spans="1:18">
      <c r="A6" s="155">
        <v>3</v>
      </c>
      <c r="B6" s="133" t="s">
        <v>118</v>
      </c>
      <c r="C6" s="188">
        <v>0.31361388077111729</v>
      </c>
      <c r="D6" s="155">
        <v>3</v>
      </c>
      <c r="E6" s="133" t="s">
        <v>117</v>
      </c>
      <c r="F6" s="188">
        <v>0.39170947621425367</v>
      </c>
      <c r="G6" s="155">
        <v>3</v>
      </c>
      <c r="H6" s="133" t="s">
        <v>119</v>
      </c>
      <c r="I6" s="188">
        <v>0.42626519644618804</v>
      </c>
      <c r="J6" s="155">
        <v>3</v>
      </c>
      <c r="K6" s="133" t="s">
        <v>114</v>
      </c>
      <c r="L6" s="188">
        <v>0.17530320840549149</v>
      </c>
      <c r="M6" s="155">
        <v>3</v>
      </c>
      <c r="N6" s="133" t="s">
        <v>120</v>
      </c>
      <c r="O6" s="188">
        <v>0.18452766538579368</v>
      </c>
      <c r="P6" s="155">
        <v>3</v>
      </c>
      <c r="Q6" s="133" t="s">
        <v>121</v>
      </c>
      <c r="R6" s="188">
        <v>0.11429439047574771</v>
      </c>
    </row>
    <row r="7" spans="1:18">
      <c r="A7" s="155">
        <v>4</v>
      </c>
      <c r="B7" s="133" t="s">
        <v>121</v>
      </c>
      <c r="C7" s="188">
        <v>0.29521542033102632</v>
      </c>
      <c r="D7" s="155">
        <v>4</v>
      </c>
      <c r="E7" s="133" t="s">
        <v>122</v>
      </c>
      <c r="F7" s="188">
        <v>0.38201213240604165</v>
      </c>
      <c r="G7" s="155">
        <v>4</v>
      </c>
      <c r="H7" s="133" t="s">
        <v>123</v>
      </c>
      <c r="I7" s="188">
        <v>0.42408642555190229</v>
      </c>
      <c r="J7" s="155">
        <v>4</v>
      </c>
      <c r="K7" s="133" t="s">
        <v>124</v>
      </c>
      <c r="L7" s="188">
        <v>0.12684384817500036</v>
      </c>
      <c r="M7" s="155">
        <v>4</v>
      </c>
      <c r="N7" s="133" t="s">
        <v>125</v>
      </c>
      <c r="O7" s="188">
        <v>0.18118618634041958</v>
      </c>
      <c r="P7" s="155">
        <v>4</v>
      </c>
      <c r="Q7" s="133" t="s">
        <v>116</v>
      </c>
      <c r="R7" s="188">
        <v>0.11331478885579113</v>
      </c>
    </row>
    <row r="8" spans="1:18">
      <c r="A8" s="155">
        <v>5</v>
      </c>
      <c r="B8" s="133" t="s">
        <v>126</v>
      </c>
      <c r="C8" s="188">
        <v>0.28701925286035929</v>
      </c>
      <c r="D8" s="155">
        <v>5</v>
      </c>
      <c r="E8" s="133" t="s">
        <v>127</v>
      </c>
      <c r="F8" s="188">
        <v>0.38011925582177414</v>
      </c>
      <c r="G8" s="155">
        <v>5</v>
      </c>
      <c r="H8" s="133" t="s">
        <v>122</v>
      </c>
      <c r="I8" s="188">
        <v>0.41417591988760455</v>
      </c>
      <c r="J8" s="155">
        <v>5</v>
      </c>
      <c r="K8" s="133" t="s">
        <v>125</v>
      </c>
      <c r="L8" s="188">
        <v>0.12089697658643517</v>
      </c>
      <c r="M8" s="155">
        <v>5</v>
      </c>
      <c r="N8" s="133" t="s">
        <v>128</v>
      </c>
      <c r="O8" s="188">
        <v>0.17846090365174336</v>
      </c>
      <c r="P8" s="155">
        <v>5</v>
      </c>
      <c r="Q8" s="133" t="s">
        <v>127</v>
      </c>
      <c r="R8" s="188">
        <v>0.10359336492242358</v>
      </c>
    </row>
    <row r="9" spans="1:18">
      <c r="A9" s="155">
        <v>6</v>
      </c>
      <c r="B9" s="133" t="s">
        <v>110</v>
      </c>
      <c r="C9" s="188">
        <v>0.27725376487037845</v>
      </c>
      <c r="D9" s="155">
        <v>6</v>
      </c>
      <c r="E9" s="133" t="s">
        <v>111</v>
      </c>
      <c r="F9" s="188">
        <v>0.35684083620549317</v>
      </c>
      <c r="G9" s="155">
        <v>6</v>
      </c>
      <c r="H9" s="133" t="s">
        <v>106</v>
      </c>
      <c r="I9" s="188">
        <v>0.412919922891403</v>
      </c>
      <c r="J9" s="155">
        <v>6</v>
      </c>
      <c r="K9" s="133" t="s">
        <v>111</v>
      </c>
      <c r="L9" s="188">
        <v>0.11774602311555048</v>
      </c>
      <c r="M9" s="155">
        <v>6</v>
      </c>
      <c r="N9" s="133" t="s">
        <v>129</v>
      </c>
      <c r="O9" s="188">
        <v>0.17470945195879617</v>
      </c>
      <c r="P9" s="155">
        <v>6</v>
      </c>
      <c r="Q9" s="133" t="s">
        <v>130</v>
      </c>
      <c r="R9" s="188">
        <v>9.452371659013882E-2</v>
      </c>
    </row>
    <row r="10" spans="1:18">
      <c r="A10" s="155">
        <v>7</v>
      </c>
      <c r="B10" s="133" t="s">
        <v>128</v>
      </c>
      <c r="C10" s="188">
        <v>0.2564472869816381</v>
      </c>
      <c r="D10" s="155">
        <v>7</v>
      </c>
      <c r="E10" s="133" t="s">
        <v>131</v>
      </c>
      <c r="F10" s="188">
        <v>0.34549149581789068</v>
      </c>
      <c r="G10" s="155">
        <v>7</v>
      </c>
      <c r="H10" s="133" t="s">
        <v>132</v>
      </c>
      <c r="I10" s="188">
        <v>0.39452606892732922</v>
      </c>
      <c r="J10" s="155">
        <v>7</v>
      </c>
      <c r="K10" s="133" t="s">
        <v>119</v>
      </c>
      <c r="L10" s="188">
        <v>0.10718915803702342</v>
      </c>
      <c r="M10" s="155">
        <v>7</v>
      </c>
      <c r="N10" s="133" t="s">
        <v>118</v>
      </c>
      <c r="O10" s="188">
        <v>0.17197981113643762</v>
      </c>
      <c r="P10" s="155">
        <v>7</v>
      </c>
      <c r="Q10" s="133" t="s">
        <v>118</v>
      </c>
      <c r="R10" s="188">
        <v>8.9673919763899934E-2</v>
      </c>
    </row>
    <row r="11" spans="1:18">
      <c r="A11" s="155">
        <v>8</v>
      </c>
      <c r="B11" s="133" t="s">
        <v>130</v>
      </c>
      <c r="C11" s="188">
        <v>0.2306893118468962</v>
      </c>
      <c r="D11" s="155">
        <v>8</v>
      </c>
      <c r="E11" s="133" t="s">
        <v>126</v>
      </c>
      <c r="F11" s="188">
        <v>0.31730000459495478</v>
      </c>
      <c r="G11" s="155">
        <v>8</v>
      </c>
      <c r="H11" s="133" t="s">
        <v>133</v>
      </c>
      <c r="I11" s="188">
        <v>0.36026447989201499</v>
      </c>
      <c r="J11" s="155">
        <v>8</v>
      </c>
      <c r="K11" s="133" t="s">
        <v>131</v>
      </c>
      <c r="L11" s="188">
        <v>0.10580120704520263</v>
      </c>
      <c r="M11" s="162">
        <v>8</v>
      </c>
      <c r="N11" s="134" t="s">
        <v>112</v>
      </c>
      <c r="O11" s="189">
        <v>0.17126429751055111</v>
      </c>
      <c r="P11" s="155">
        <v>8</v>
      </c>
      <c r="Q11" s="133" t="s">
        <v>113</v>
      </c>
      <c r="R11" s="188">
        <v>8.8102946825440384E-2</v>
      </c>
    </row>
    <row r="12" spans="1:18">
      <c r="A12" s="155">
        <v>9</v>
      </c>
      <c r="B12" s="133" t="s">
        <v>134</v>
      </c>
      <c r="C12" s="188">
        <v>0.21169298931860608</v>
      </c>
      <c r="D12" s="155">
        <v>9</v>
      </c>
      <c r="E12" s="133" t="s">
        <v>123</v>
      </c>
      <c r="F12" s="188">
        <v>0.31002348520432133</v>
      </c>
      <c r="G12" s="155">
        <v>9</v>
      </c>
      <c r="H12" s="133" t="s">
        <v>134</v>
      </c>
      <c r="I12" s="188">
        <v>0.33379962768745369</v>
      </c>
      <c r="J12" s="155">
        <v>9</v>
      </c>
      <c r="K12" s="133" t="s">
        <v>110</v>
      </c>
      <c r="L12" s="188">
        <v>9.9938111719806544E-2</v>
      </c>
      <c r="M12" s="155">
        <v>9</v>
      </c>
      <c r="N12" s="133" t="s">
        <v>124</v>
      </c>
      <c r="O12" s="188">
        <v>0.17056166989861055</v>
      </c>
      <c r="P12" s="155">
        <v>9</v>
      </c>
      <c r="Q12" s="133" t="s">
        <v>129</v>
      </c>
      <c r="R12" s="188">
        <v>8.1982145404255594E-2</v>
      </c>
    </row>
    <row r="13" spans="1:18">
      <c r="A13" s="155">
        <v>10</v>
      </c>
      <c r="B13" s="133" t="s">
        <v>120</v>
      </c>
      <c r="C13" s="188">
        <v>0.20389394417293255</v>
      </c>
      <c r="D13" s="155">
        <v>10</v>
      </c>
      <c r="E13" s="133" t="s">
        <v>116</v>
      </c>
      <c r="F13" s="188">
        <v>0.3021727702821097</v>
      </c>
      <c r="G13" s="155">
        <v>10</v>
      </c>
      <c r="H13" s="133" t="s">
        <v>131</v>
      </c>
      <c r="I13" s="188">
        <v>0.26995039693647893</v>
      </c>
      <c r="J13" s="155">
        <v>10</v>
      </c>
      <c r="K13" s="133" t="s">
        <v>123</v>
      </c>
      <c r="L13" s="188">
        <v>9.2757162987317995E-2</v>
      </c>
      <c r="M13" s="155">
        <v>10</v>
      </c>
      <c r="N13" s="133" t="s">
        <v>130</v>
      </c>
      <c r="O13" s="188">
        <v>0.16562618674986282</v>
      </c>
      <c r="P13" s="155">
        <v>10</v>
      </c>
      <c r="Q13" s="133" t="s">
        <v>114</v>
      </c>
      <c r="R13" s="188">
        <v>8.0605481466937703E-2</v>
      </c>
    </row>
    <row r="14" spans="1:18">
      <c r="A14" s="155">
        <v>11</v>
      </c>
      <c r="B14" s="133" t="s">
        <v>116</v>
      </c>
      <c r="C14" s="188">
        <v>0.19551647100052569</v>
      </c>
      <c r="D14" s="155">
        <v>11</v>
      </c>
      <c r="E14" s="133" t="s">
        <v>115</v>
      </c>
      <c r="F14" s="188">
        <v>0.29986343633863732</v>
      </c>
      <c r="G14" s="155">
        <v>11</v>
      </c>
      <c r="H14" s="133" t="s">
        <v>120</v>
      </c>
      <c r="I14" s="188">
        <v>0.25507911905787439</v>
      </c>
      <c r="J14" s="155">
        <v>11</v>
      </c>
      <c r="K14" s="133" t="s">
        <v>133</v>
      </c>
      <c r="L14" s="188">
        <v>9.1245936802483316E-2</v>
      </c>
      <c r="M14" s="155">
        <v>11</v>
      </c>
      <c r="N14" s="133" t="s">
        <v>113</v>
      </c>
      <c r="O14" s="188">
        <v>0.14551208180138653</v>
      </c>
      <c r="P14" s="162">
        <v>11</v>
      </c>
      <c r="Q14" s="134" t="s">
        <v>112</v>
      </c>
      <c r="R14" s="189">
        <v>7.9026240137011441E-2</v>
      </c>
    </row>
    <row r="15" spans="1:18">
      <c r="A15" s="155">
        <v>12</v>
      </c>
      <c r="B15" s="133" t="s">
        <v>133</v>
      </c>
      <c r="C15" s="188">
        <v>0.18965507106821683</v>
      </c>
      <c r="D15" s="155">
        <v>12</v>
      </c>
      <c r="E15" s="133" t="s">
        <v>124</v>
      </c>
      <c r="F15" s="188">
        <v>0.29678279078621739</v>
      </c>
      <c r="G15" s="155">
        <v>12</v>
      </c>
      <c r="H15" s="133" t="s">
        <v>129</v>
      </c>
      <c r="I15" s="188">
        <v>0.25044264389415</v>
      </c>
      <c r="J15" s="155">
        <v>12</v>
      </c>
      <c r="K15" s="133" t="s">
        <v>118</v>
      </c>
      <c r="L15" s="188">
        <v>8.8924359772308517E-2</v>
      </c>
      <c r="M15" s="155">
        <v>12</v>
      </c>
      <c r="N15" s="133" t="s">
        <v>115</v>
      </c>
      <c r="O15" s="188">
        <v>0.14511387881093804</v>
      </c>
      <c r="P15" s="155">
        <v>12</v>
      </c>
      <c r="Q15" s="133" t="s">
        <v>110</v>
      </c>
      <c r="R15" s="188">
        <v>7.6002246315355168E-2</v>
      </c>
    </row>
    <row r="16" spans="1:18">
      <c r="A16" s="155">
        <v>13</v>
      </c>
      <c r="B16" s="133" t="s">
        <v>119</v>
      </c>
      <c r="C16" s="188">
        <v>0.18816317659701792</v>
      </c>
      <c r="D16" s="155">
        <v>13</v>
      </c>
      <c r="E16" s="133" t="s">
        <v>129</v>
      </c>
      <c r="F16" s="188">
        <v>0.29349925890094086</v>
      </c>
      <c r="G16" s="155">
        <v>13</v>
      </c>
      <c r="H16" s="133" t="s">
        <v>113</v>
      </c>
      <c r="I16" s="188">
        <v>0.24093636247233352</v>
      </c>
      <c r="J16" s="155">
        <v>13</v>
      </c>
      <c r="K16" s="133" t="s">
        <v>134</v>
      </c>
      <c r="L16" s="188">
        <v>8.8262859887066905E-2</v>
      </c>
      <c r="M16" s="155">
        <v>13</v>
      </c>
      <c r="N16" s="133" t="s">
        <v>111</v>
      </c>
      <c r="O16" s="188">
        <v>0.14092272147720053</v>
      </c>
      <c r="P16" s="155">
        <v>13</v>
      </c>
      <c r="Q16" s="133" t="s">
        <v>107</v>
      </c>
      <c r="R16" s="188">
        <v>7.3530950669134801E-2</v>
      </c>
    </row>
    <row r="17" spans="1:18">
      <c r="A17" s="155">
        <v>14</v>
      </c>
      <c r="B17" s="133" t="s">
        <v>124</v>
      </c>
      <c r="C17" s="188">
        <v>0.18666331103776052</v>
      </c>
      <c r="D17" s="155">
        <v>14</v>
      </c>
      <c r="E17" s="133" t="s">
        <v>125</v>
      </c>
      <c r="F17" s="188">
        <v>0.28700965575418452</v>
      </c>
      <c r="G17" s="155">
        <v>14</v>
      </c>
      <c r="H17" s="133" t="s">
        <v>130</v>
      </c>
      <c r="I17" s="188">
        <v>0.23857736519011916</v>
      </c>
      <c r="J17" s="155">
        <v>14</v>
      </c>
      <c r="K17" s="133" t="s">
        <v>128</v>
      </c>
      <c r="L17" s="188">
        <v>8.685785021662884E-2</v>
      </c>
      <c r="M17" s="155">
        <v>14</v>
      </c>
      <c r="N17" s="133" t="s">
        <v>126</v>
      </c>
      <c r="O17" s="188">
        <v>0.13925469834122131</v>
      </c>
      <c r="P17" s="155">
        <v>14</v>
      </c>
      <c r="Q17" s="133" t="s">
        <v>131</v>
      </c>
      <c r="R17" s="188">
        <v>7.2669047912304469E-2</v>
      </c>
    </row>
    <row r="18" spans="1:18">
      <c r="A18" s="155">
        <v>15</v>
      </c>
      <c r="B18" s="133" t="s">
        <v>127</v>
      </c>
      <c r="C18" s="188">
        <v>0.17793605995344733</v>
      </c>
      <c r="D18" s="155">
        <v>15</v>
      </c>
      <c r="E18" s="133" t="s">
        <v>132</v>
      </c>
      <c r="F18" s="188">
        <v>0.27025013926962838</v>
      </c>
      <c r="G18" s="155">
        <v>15</v>
      </c>
      <c r="H18" s="133" t="s">
        <v>109</v>
      </c>
      <c r="I18" s="188">
        <v>0.22784678008558606</v>
      </c>
      <c r="J18" s="155">
        <v>15</v>
      </c>
      <c r="K18" s="133" t="s">
        <v>126</v>
      </c>
      <c r="L18" s="188">
        <v>8.6670036300142445E-2</v>
      </c>
      <c r="M18" s="155">
        <v>15</v>
      </c>
      <c r="N18" s="133" t="s">
        <v>121</v>
      </c>
      <c r="O18" s="188">
        <v>0.13599369718598939</v>
      </c>
      <c r="P18" s="155">
        <v>15</v>
      </c>
      <c r="Q18" s="133" t="s">
        <v>134</v>
      </c>
      <c r="R18" s="188">
        <v>7.1536680015181667E-2</v>
      </c>
    </row>
    <row r="19" spans="1:18">
      <c r="A19" s="155">
        <v>16</v>
      </c>
      <c r="B19" s="133" t="s">
        <v>125</v>
      </c>
      <c r="C19" s="188">
        <v>0.1709312354219239</v>
      </c>
      <c r="D19" s="155">
        <v>16</v>
      </c>
      <c r="E19" s="133" t="s">
        <v>121</v>
      </c>
      <c r="F19" s="188">
        <v>0.23958507463572365</v>
      </c>
      <c r="G19" s="155">
        <v>16</v>
      </c>
      <c r="H19" s="133" t="s">
        <v>127</v>
      </c>
      <c r="I19" s="188">
        <v>0.22400528092424971</v>
      </c>
      <c r="J19" s="155">
        <v>16</v>
      </c>
      <c r="K19" s="133" t="s">
        <v>130</v>
      </c>
      <c r="L19" s="188">
        <v>8.3203188474851114E-2</v>
      </c>
      <c r="M19" s="155">
        <v>16</v>
      </c>
      <c r="N19" s="133" t="s">
        <v>134</v>
      </c>
      <c r="O19" s="188">
        <v>0.12346266159578009</v>
      </c>
      <c r="P19" s="155">
        <v>16</v>
      </c>
      <c r="Q19" s="133" t="s">
        <v>132</v>
      </c>
      <c r="R19" s="188">
        <v>7.0587547786367333E-2</v>
      </c>
    </row>
    <row r="20" spans="1:18">
      <c r="A20" s="155">
        <v>17</v>
      </c>
      <c r="B20" s="133" t="s">
        <v>117</v>
      </c>
      <c r="C20" s="188">
        <v>0.14680219026904426</v>
      </c>
      <c r="D20" s="155">
        <v>17</v>
      </c>
      <c r="E20" s="133" t="s">
        <v>120</v>
      </c>
      <c r="F20" s="188">
        <v>0.22054811865428073</v>
      </c>
      <c r="G20" s="155">
        <v>17</v>
      </c>
      <c r="H20" s="133" t="s">
        <v>107</v>
      </c>
      <c r="I20" s="188">
        <v>0.21445988462607579</v>
      </c>
      <c r="J20" s="162">
        <v>17</v>
      </c>
      <c r="K20" s="134" t="s">
        <v>112</v>
      </c>
      <c r="L20" s="189">
        <v>8.2451526087222463E-2</v>
      </c>
      <c r="M20" s="155">
        <v>17</v>
      </c>
      <c r="N20" s="133" t="s">
        <v>109</v>
      </c>
      <c r="O20" s="188">
        <v>0.11630657899314617</v>
      </c>
      <c r="P20" s="155">
        <v>17</v>
      </c>
      <c r="Q20" s="133" t="s">
        <v>109</v>
      </c>
      <c r="R20" s="188">
        <v>6.519848310893088E-2</v>
      </c>
    </row>
    <row r="21" spans="1:18">
      <c r="A21" s="155">
        <v>18</v>
      </c>
      <c r="B21" s="133" t="s">
        <v>132</v>
      </c>
      <c r="C21" s="188">
        <v>0.14569255684667695</v>
      </c>
      <c r="D21" s="155">
        <v>18</v>
      </c>
      <c r="E21" s="133" t="s">
        <v>128</v>
      </c>
      <c r="F21" s="188">
        <v>0.21992985351763977</v>
      </c>
      <c r="G21" s="155">
        <v>18</v>
      </c>
      <c r="H21" s="133" t="s">
        <v>118</v>
      </c>
      <c r="I21" s="188">
        <v>0.21141589965747354</v>
      </c>
      <c r="J21" s="155">
        <v>18</v>
      </c>
      <c r="K21" s="133" t="s">
        <v>120</v>
      </c>
      <c r="L21" s="188">
        <v>7.9215151607648138E-2</v>
      </c>
      <c r="M21" s="155">
        <v>18</v>
      </c>
      <c r="N21" s="133" t="s">
        <v>131</v>
      </c>
      <c r="O21" s="188">
        <v>0.11423820667569899</v>
      </c>
      <c r="P21" s="155">
        <v>18</v>
      </c>
      <c r="Q21" s="133" t="s">
        <v>125</v>
      </c>
      <c r="R21" s="188">
        <v>6.4409400629530669E-2</v>
      </c>
    </row>
    <row r="22" spans="1:18">
      <c r="A22" s="155">
        <v>19</v>
      </c>
      <c r="B22" s="133" t="s">
        <v>129</v>
      </c>
      <c r="C22" s="188">
        <v>0.14288095282392851</v>
      </c>
      <c r="D22" s="155">
        <v>19</v>
      </c>
      <c r="E22" s="133" t="s">
        <v>109</v>
      </c>
      <c r="F22" s="188">
        <v>0.21834881536374076</v>
      </c>
      <c r="G22" s="155">
        <v>19</v>
      </c>
      <c r="H22" s="133" t="s">
        <v>128</v>
      </c>
      <c r="I22" s="188">
        <v>0.19785434289251083</v>
      </c>
      <c r="J22" s="155">
        <v>19</v>
      </c>
      <c r="K22" s="133" t="s">
        <v>107</v>
      </c>
      <c r="L22" s="188">
        <v>6.8057168614446578E-2</v>
      </c>
      <c r="M22" s="155">
        <v>19</v>
      </c>
      <c r="N22" s="133" t="s">
        <v>108</v>
      </c>
      <c r="O22" s="188">
        <v>0.10117856515397473</v>
      </c>
      <c r="P22" s="155">
        <v>19</v>
      </c>
      <c r="Q22" s="133" t="s">
        <v>124</v>
      </c>
      <c r="R22" s="188">
        <v>6.1732816652523559E-2</v>
      </c>
    </row>
    <row r="23" spans="1:18">
      <c r="A23" s="155">
        <v>20</v>
      </c>
      <c r="B23" s="133" t="s">
        <v>109</v>
      </c>
      <c r="C23" s="188">
        <v>0.13801621264307834</v>
      </c>
      <c r="D23" s="155">
        <v>20</v>
      </c>
      <c r="E23" s="133" t="s">
        <v>110</v>
      </c>
      <c r="F23" s="188">
        <v>0.20805922937630367</v>
      </c>
      <c r="G23" s="155">
        <v>20</v>
      </c>
      <c r="H23" s="133" t="s">
        <v>115</v>
      </c>
      <c r="I23" s="188">
        <v>0.19128790219161018</v>
      </c>
      <c r="J23" s="155">
        <v>20</v>
      </c>
      <c r="K23" s="133" t="s">
        <v>108</v>
      </c>
      <c r="L23" s="188">
        <v>6.6672251127767354E-2</v>
      </c>
      <c r="M23" s="155">
        <v>20</v>
      </c>
      <c r="N23" s="133" t="s">
        <v>117</v>
      </c>
      <c r="O23" s="188">
        <v>9.1080662497143694E-2</v>
      </c>
      <c r="P23" s="155">
        <v>20</v>
      </c>
      <c r="Q23" s="133" t="s">
        <v>128</v>
      </c>
      <c r="R23" s="188">
        <v>6.0449762739839076E-2</v>
      </c>
    </row>
    <row r="24" spans="1:18">
      <c r="A24" s="155">
        <v>21</v>
      </c>
      <c r="B24" s="133" t="s">
        <v>115</v>
      </c>
      <c r="C24" s="188">
        <v>0.13204835805663198</v>
      </c>
      <c r="D24" s="162">
        <v>21</v>
      </c>
      <c r="E24" s="134" t="s">
        <v>112</v>
      </c>
      <c r="F24" s="189">
        <v>0.20190837360083186</v>
      </c>
      <c r="G24" s="155">
        <v>21</v>
      </c>
      <c r="H24" s="133" t="s">
        <v>117</v>
      </c>
      <c r="I24" s="188">
        <v>0.19038752866899686</v>
      </c>
      <c r="J24" s="155">
        <v>21</v>
      </c>
      <c r="K24" s="133" t="s">
        <v>116</v>
      </c>
      <c r="L24" s="188">
        <v>5.880935693008587E-2</v>
      </c>
      <c r="M24" s="155">
        <v>21</v>
      </c>
      <c r="N24" s="133" t="s">
        <v>114</v>
      </c>
      <c r="O24" s="188">
        <v>8.496288162647872E-2</v>
      </c>
      <c r="P24" s="155">
        <v>21</v>
      </c>
      <c r="Q24" s="133" t="s">
        <v>120</v>
      </c>
      <c r="R24" s="188">
        <v>5.6758611411639542E-2</v>
      </c>
    </row>
    <row r="25" spans="1:18">
      <c r="A25" s="155">
        <v>22</v>
      </c>
      <c r="B25" s="133" t="s">
        <v>107</v>
      </c>
      <c r="C25" s="188">
        <v>0.12918902809090099</v>
      </c>
      <c r="D25" s="155">
        <v>22</v>
      </c>
      <c r="E25" s="133" t="s">
        <v>130</v>
      </c>
      <c r="F25" s="188">
        <v>0.1873800802701199</v>
      </c>
      <c r="G25" s="155">
        <v>22</v>
      </c>
      <c r="H25" s="133" t="s">
        <v>125</v>
      </c>
      <c r="I25" s="188">
        <v>0.17556654526750617</v>
      </c>
      <c r="J25" s="155">
        <v>22</v>
      </c>
      <c r="K25" s="133" t="s">
        <v>129</v>
      </c>
      <c r="L25" s="188">
        <v>5.6484771809708095E-2</v>
      </c>
      <c r="M25" s="155">
        <v>22</v>
      </c>
      <c r="N25" s="133" t="s">
        <v>123</v>
      </c>
      <c r="O25" s="188">
        <v>7.4269610145608275E-2</v>
      </c>
      <c r="P25" s="155">
        <v>22</v>
      </c>
      <c r="Q25" s="133" t="s">
        <v>115</v>
      </c>
      <c r="R25" s="188">
        <v>4.3411292069863064E-2</v>
      </c>
    </row>
    <row r="26" spans="1:18">
      <c r="A26" s="155">
        <v>23</v>
      </c>
      <c r="B26" s="133" t="s">
        <v>111</v>
      </c>
      <c r="C26" s="188">
        <v>0.11742458359534648</v>
      </c>
      <c r="D26" s="155">
        <v>23</v>
      </c>
      <c r="E26" s="133" t="s">
        <v>133</v>
      </c>
      <c r="F26" s="188">
        <v>0.1809927053481111</v>
      </c>
      <c r="G26" s="155">
        <v>23</v>
      </c>
      <c r="H26" s="133" t="s">
        <v>124</v>
      </c>
      <c r="I26" s="188">
        <v>0.1573832977873284</v>
      </c>
      <c r="J26" s="155">
        <v>23</v>
      </c>
      <c r="K26" s="133" t="s">
        <v>117</v>
      </c>
      <c r="L26" s="188">
        <v>5.5552264321803678E-2</v>
      </c>
      <c r="M26" s="155">
        <v>23</v>
      </c>
      <c r="N26" s="133" t="s">
        <v>127</v>
      </c>
      <c r="O26" s="188">
        <v>7.1511310191245306E-2</v>
      </c>
      <c r="P26" s="155">
        <v>23</v>
      </c>
      <c r="Q26" s="133" t="s">
        <v>123</v>
      </c>
      <c r="R26" s="188">
        <v>4.2254579614842649E-2</v>
      </c>
    </row>
    <row r="27" spans="1:18">
      <c r="A27" s="155">
        <v>24</v>
      </c>
      <c r="B27" s="133" t="s">
        <v>114</v>
      </c>
      <c r="C27" s="188">
        <v>0.11328989820286765</v>
      </c>
      <c r="D27" s="155">
        <v>24</v>
      </c>
      <c r="E27" s="133" t="s">
        <v>119</v>
      </c>
      <c r="F27" s="188">
        <v>0.17151644909563857</v>
      </c>
      <c r="G27" s="155">
        <v>24</v>
      </c>
      <c r="H27" s="133" t="s">
        <v>121</v>
      </c>
      <c r="I27" s="188">
        <v>0.15605646814912702</v>
      </c>
      <c r="J27" s="155">
        <v>24</v>
      </c>
      <c r="K27" s="133" t="s">
        <v>121</v>
      </c>
      <c r="L27" s="188">
        <v>5.5144676881867742E-2</v>
      </c>
      <c r="M27" s="155">
        <v>24</v>
      </c>
      <c r="N27" s="133" t="s">
        <v>119</v>
      </c>
      <c r="O27" s="188">
        <v>6.7403698441406673E-2</v>
      </c>
      <c r="P27" s="155">
        <v>24</v>
      </c>
      <c r="Q27" s="133" t="s">
        <v>119</v>
      </c>
      <c r="R27" s="188">
        <v>3.9462340792174345E-2</v>
      </c>
    </row>
    <row r="28" spans="1:18">
      <c r="A28" s="155">
        <v>25</v>
      </c>
      <c r="B28" s="133" t="s">
        <v>108</v>
      </c>
      <c r="C28" s="188">
        <v>0.10347682327045764</v>
      </c>
      <c r="D28" s="155">
        <v>25</v>
      </c>
      <c r="E28" s="133" t="s">
        <v>134</v>
      </c>
      <c r="F28" s="188">
        <v>0.17124466511235217</v>
      </c>
      <c r="G28" s="155">
        <v>25</v>
      </c>
      <c r="H28" s="133" t="s">
        <v>111</v>
      </c>
      <c r="I28" s="188">
        <v>0.14104501723295937</v>
      </c>
      <c r="J28" s="155">
        <v>25</v>
      </c>
      <c r="K28" s="133" t="s">
        <v>132</v>
      </c>
      <c r="L28" s="188">
        <v>5.3709457928597187E-2</v>
      </c>
      <c r="M28" s="155">
        <v>25</v>
      </c>
      <c r="N28" s="133" t="s">
        <v>107</v>
      </c>
      <c r="O28" s="188">
        <v>6.6880087461227852E-2</v>
      </c>
      <c r="P28" s="155">
        <v>25</v>
      </c>
      <c r="Q28" s="133" t="s">
        <v>126</v>
      </c>
      <c r="R28" s="188">
        <v>3.6906676469236781E-2</v>
      </c>
    </row>
    <row r="29" spans="1:18">
      <c r="A29" s="155">
        <v>26</v>
      </c>
      <c r="B29" s="133" t="s">
        <v>131</v>
      </c>
      <c r="C29" s="188">
        <v>9.1855244152325072E-2</v>
      </c>
      <c r="D29" s="155">
        <v>26</v>
      </c>
      <c r="E29" s="133" t="s">
        <v>106</v>
      </c>
      <c r="F29" s="188">
        <v>0.14018038152919432</v>
      </c>
      <c r="G29" s="155">
        <v>26</v>
      </c>
      <c r="H29" s="133" t="s">
        <v>116</v>
      </c>
      <c r="I29" s="188">
        <v>0.14026633958296827</v>
      </c>
      <c r="J29" s="155">
        <v>26</v>
      </c>
      <c r="K29" s="133" t="s">
        <v>122</v>
      </c>
      <c r="L29" s="188">
        <v>4.736704467368992E-2</v>
      </c>
      <c r="M29" s="155">
        <v>26</v>
      </c>
      <c r="N29" s="133" t="s">
        <v>132</v>
      </c>
      <c r="O29" s="188">
        <v>6.5232792237496506E-2</v>
      </c>
      <c r="P29" s="155">
        <v>26</v>
      </c>
      <c r="Q29" s="133" t="s">
        <v>108</v>
      </c>
      <c r="R29" s="188">
        <v>3.5350937428107958E-2</v>
      </c>
    </row>
    <row r="30" spans="1:18">
      <c r="A30" s="155">
        <v>27</v>
      </c>
      <c r="B30" s="133" t="s">
        <v>113</v>
      </c>
      <c r="C30" s="188">
        <v>8.1458413360405352E-2</v>
      </c>
      <c r="D30" s="155">
        <v>27</v>
      </c>
      <c r="E30" s="133" t="s">
        <v>108</v>
      </c>
      <c r="F30" s="188">
        <v>0.1307043354395189</v>
      </c>
      <c r="G30" s="162">
        <v>27</v>
      </c>
      <c r="H30" s="134" t="s">
        <v>112</v>
      </c>
      <c r="I30" s="189">
        <v>0.13450363936632209</v>
      </c>
      <c r="J30" s="155">
        <v>27</v>
      </c>
      <c r="K30" s="133" t="s">
        <v>127</v>
      </c>
      <c r="L30" s="188">
        <v>4.2834728186859863E-2</v>
      </c>
      <c r="M30" s="155">
        <v>27</v>
      </c>
      <c r="N30" s="133" t="s">
        <v>122</v>
      </c>
      <c r="O30" s="188">
        <v>5.3875301450023852E-2</v>
      </c>
      <c r="P30" s="155">
        <v>27</v>
      </c>
      <c r="Q30" s="133" t="s">
        <v>122</v>
      </c>
      <c r="R30" s="188">
        <v>3.2251869974921112E-2</v>
      </c>
    </row>
    <row r="31" spans="1:18">
      <c r="A31" s="155">
        <v>28</v>
      </c>
      <c r="B31" s="133" t="s">
        <v>122</v>
      </c>
      <c r="C31" s="188">
        <v>7.0318278703950909E-2</v>
      </c>
      <c r="D31" s="155">
        <v>28</v>
      </c>
      <c r="E31" s="133" t="s">
        <v>118</v>
      </c>
      <c r="F31" s="188">
        <v>0.12439254108462588</v>
      </c>
      <c r="G31" s="155">
        <v>27</v>
      </c>
      <c r="H31" s="133" t="s">
        <v>126</v>
      </c>
      <c r="I31" s="188">
        <v>0.13282176170564722</v>
      </c>
      <c r="J31" s="155">
        <v>28</v>
      </c>
      <c r="K31" s="133" t="s">
        <v>113</v>
      </c>
      <c r="L31" s="188">
        <v>3.3414732298011667E-2</v>
      </c>
      <c r="M31" s="155">
        <v>28</v>
      </c>
      <c r="N31" s="133" t="s">
        <v>133</v>
      </c>
      <c r="O31" s="190"/>
      <c r="P31" s="155">
        <v>28</v>
      </c>
      <c r="Q31" s="133" t="s">
        <v>133</v>
      </c>
      <c r="R31" s="190"/>
    </row>
    <row r="32" spans="1:18">
      <c r="A32" s="155">
        <v>29</v>
      </c>
      <c r="B32" s="133" t="s">
        <v>123</v>
      </c>
      <c r="C32" s="188">
        <v>5.660873649600752E-2</v>
      </c>
      <c r="D32" s="155">
        <v>29</v>
      </c>
      <c r="E32" s="133" t="s">
        <v>114</v>
      </c>
      <c r="F32" s="188">
        <v>0.11751197732169713</v>
      </c>
      <c r="G32" s="155">
        <v>29</v>
      </c>
      <c r="H32" s="133" t="s">
        <v>110</v>
      </c>
      <c r="I32" s="188">
        <v>0.1253696105622665</v>
      </c>
      <c r="J32" s="155">
        <v>29</v>
      </c>
      <c r="K32" s="133" t="s">
        <v>106</v>
      </c>
      <c r="L32" s="191">
        <v>4.8533995459337466E-3</v>
      </c>
      <c r="M32" s="155">
        <v>29</v>
      </c>
      <c r="N32" s="133" t="s">
        <v>106</v>
      </c>
      <c r="O32" s="190"/>
      <c r="P32" s="155">
        <v>29</v>
      </c>
      <c r="Q32" s="133" t="s">
        <v>106</v>
      </c>
      <c r="R32" s="190"/>
    </row>
    <row r="33" spans="1:18">
      <c r="A33" s="28"/>
      <c r="C33" s="29"/>
      <c r="D33" s="28"/>
      <c r="F33" s="29"/>
      <c r="G33" s="28"/>
      <c r="I33" s="29"/>
      <c r="J33" s="28"/>
      <c r="L33" s="40"/>
      <c r="M33" s="28"/>
      <c r="O33" s="38"/>
      <c r="P33" s="28"/>
      <c r="R33" s="38"/>
    </row>
    <row r="34" spans="1:18">
      <c r="B34" s="6" t="s">
        <v>167</v>
      </c>
      <c r="C34" s="87">
        <v>0.32</v>
      </c>
      <c r="D34" s="28"/>
      <c r="E34" s="6" t="s">
        <v>167</v>
      </c>
      <c r="F34" s="87">
        <v>0.19</v>
      </c>
      <c r="G34" s="28"/>
      <c r="H34" s="6" t="s">
        <v>167</v>
      </c>
      <c r="I34" s="87">
        <v>0.22</v>
      </c>
      <c r="J34" s="28"/>
      <c r="K34" s="6" t="s">
        <v>167</v>
      </c>
      <c r="L34" s="87">
        <v>0.05</v>
      </c>
      <c r="M34" s="28"/>
      <c r="N34" s="6" t="s">
        <v>167</v>
      </c>
      <c r="O34" s="87">
        <v>0.14000000000000001</v>
      </c>
      <c r="P34" s="88"/>
      <c r="Q34" s="6" t="s">
        <v>167</v>
      </c>
      <c r="R34" s="87">
        <v>7.0000000000000007E-2</v>
      </c>
    </row>
    <row r="35" spans="1:18">
      <c r="A35" s="28"/>
      <c r="C35" s="38"/>
      <c r="D35" s="28"/>
      <c r="F35" s="38"/>
      <c r="G35" s="28"/>
      <c r="H35" s="37"/>
      <c r="I35" s="38"/>
      <c r="J35" s="28"/>
      <c r="K35" s="37"/>
      <c r="L35" s="38"/>
      <c r="M35" s="28"/>
      <c r="N35" s="37"/>
      <c r="O35" s="38"/>
      <c r="P35" s="28"/>
      <c r="Q35" s="37"/>
      <c r="R35" s="38"/>
    </row>
    <row r="36" spans="1:18">
      <c r="A36" s="41" t="s">
        <v>162</v>
      </c>
    </row>
    <row r="37" spans="1:18">
      <c r="A37" s="41"/>
    </row>
    <row r="38" spans="1:18">
      <c r="A38" s="92" t="s">
        <v>164</v>
      </c>
    </row>
    <row r="39" spans="1:18">
      <c r="A39" s="92" t="s">
        <v>165</v>
      </c>
    </row>
    <row r="40" spans="1:18">
      <c r="A40" s="54" t="s">
        <v>163</v>
      </c>
    </row>
    <row r="45" spans="1:18">
      <c r="B45" s="3"/>
    </row>
    <row r="46" spans="1:18">
      <c r="B46" s="3"/>
      <c r="C46" s="89"/>
      <c r="D46" s="69"/>
    </row>
    <row r="47" spans="1:18">
      <c r="B47" s="3"/>
      <c r="C47" s="89"/>
      <c r="D47" s="69"/>
    </row>
    <row r="48" spans="1:18">
      <c r="B48" s="3"/>
      <c r="C48" s="89"/>
      <c r="D48" s="69"/>
    </row>
    <row r="49" spans="2:4">
      <c r="B49" s="3"/>
      <c r="C49" s="90"/>
      <c r="D49" s="53"/>
    </row>
    <row r="50" spans="2:4">
      <c r="B50" s="3"/>
    </row>
    <row r="51" spans="2:4">
      <c r="B51" s="3"/>
    </row>
  </sheetData>
  <phoneticPr fontId="3" type="noConversion"/>
  <pageMargins left="0.39370078740157483" right="0.39370078740157483" top="0.59055118110236227" bottom="0.39370078740157483" header="0" footer="0"/>
  <pageSetup paperSize="9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"/>
  <sheetViews>
    <sheetView zoomScale="75" workbookViewId="0">
      <selection activeCell="B38" sqref="B38"/>
    </sheetView>
  </sheetViews>
  <sheetFormatPr defaultRowHeight="12.75"/>
  <cols>
    <col min="1" max="1" width="3.140625" style="28" bestFit="1" customWidth="1"/>
    <col min="2" max="2" width="17" style="6" bestFit="1" customWidth="1"/>
    <col min="3" max="3" width="13.28515625" style="28" customWidth="1"/>
    <col min="4" max="4" width="13.5703125" style="28" customWidth="1"/>
    <col min="5" max="5" width="11.7109375" style="28" customWidth="1"/>
    <col min="6" max="16384" width="9.140625" style="6"/>
  </cols>
  <sheetData>
    <row r="1" spans="1:5" ht="16.5">
      <c r="A1" s="39" t="s">
        <v>287</v>
      </c>
    </row>
    <row r="2" spans="1:5" ht="16.5">
      <c r="A2" s="39" t="s">
        <v>288</v>
      </c>
    </row>
    <row r="3" spans="1:5" ht="16.5">
      <c r="A3" s="39"/>
    </row>
    <row r="4" spans="1:5">
      <c r="C4" s="25" t="s">
        <v>223</v>
      </c>
      <c r="D4" s="25" t="s">
        <v>213</v>
      </c>
      <c r="E4" s="25" t="s">
        <v>214</v>
      </c>
    </row>
    <row r="5" spans="1:5">
      <c r="A5" s="28">
        <v>1</v>
      </c>
      <c r="B5" s="6" t="s">
        <v>135</v>
      </c>
      <c r="C5" s="29">
        <v>0.92564142211278599</v>
      </c>
      <c r="D5" s="29">
        <v>4.9322134277803874E-2</v>
      </c>
      <c r="E5" s="29">
        <v>2.5036443609410083E-2</v>
      </c>
    </row>
    <row r="6" spans="1:5">
      <c r="A6" s="28">
        <v>2</v>
      </c>
      <c r="B6" s="6" t="s">
        <v>122</v>
      </c>
      <c r="C6" s="29">
        <v>0.913873922767519</v>
      </c>
      <c r="D6" s="29">
        <v>8.6126624328712917E-2</v>
      </c>
      <c r="E6" s="29">
        <v>0</v>
      </c>
    </row>
    <row r="7" spans="1:5">
      <c r="A7" s="28">
        <v>3</v>
      </c>
      <c r="B7" s="6" t="s">
        <v>119</v>
      </c>
      <c r="C7" s="29">
        <v>0.89313397047114351</v>
      </c>
      <c r="D7" s="29">
        <v>0.10686603923358101</v>
      </c>
      <c r="E7" s="29">
        <v>0</v>
      </c>
    </row>
    <row r="8" spans="1:5">
      <c r="A8" s="28">
        <v>4</v>
      </c>
      <c r="B8" s="6" t="s">
        <v>106</v>
      </c>
      <c r="C8" s="29">
        <v>0.8913368361870585</v>
      </c>
      <c r="D8" s="29">
        <v>0</v>
      </c>
      <c r="E8" s="29">
        <v>0.10867212761263635</v>
      </c>
    </row>
    <row r="9" spans="1:5">
      <c r="A9" s="28">
        <v>5</v>
      </c>
      <c r="B9" s="6" t="s">
        <v>123</v>
      </c>
      <c r="C9" s="29">
        <v>0.88347581023954913</v>
      </c>
      <c r="D9" s="29">
        <v>0.11652418976045092</v>
      </c>
      <c r="E9" s="29">
        <v>0</v>
      </c>
    </row>
    <row r="10" spans="1:5">
      <c r="A10" s="28">
        <v>6</v>
      </c>
      <c r="B10" s="6" t="s">
        <v>132</v>
      </c>
      <c r="C10" s="29">
        <v>0.86417870197353319</v>
      </c>
      <c r="D10" s="29">
        <v>0.13582081902516527</v>
      </c>
      <c r="E10" s="29">
        <v>0</v>
      </c>
    </row>
    <row r="11" spans="1:5">
      <c r="A11" s="28">
        <v>7</v>
      </c>
      <c r="B11" s="6" t="s">
        <v>108</v>
      </c>
      <c r="C11" s="29">
        <v>0.86347049741791726</v>
      </c>
      <c r="D11" s="29">
        <v>0.13652950258208268</v>
      </c>
      <c r="E11" s="29">
        <v>0</v>
      </c>
    </row>
    <row r="12" spans="1:5">
      <c r="A12" s="28">
        <v>8</v>
      </c>
      <c r="B12" s="6" t="s">
        <v>107</v>
      </c>
      <c r="C12" s="29">
        <v>0.85958896186963751</v>
      </c>
      <c r="D12" s="29">
        <v>0.14041103813036265</v>
      </c>
      <c r="E12" s="29">
        <v>0</v>
      </c>
    </row>
    <row r="13" spans="1:5">
      <c r="A13" s="28">
        <v>9</v>
      </c>
      <c r="B13" s="6" t="s">
        <v>114</v>
      </c>
      <c r="C13" s="29">
        <v>0.83443163690658351</v>
      </c>
      <c r="D13" s="29">
        <v>0.16556836309341644</v>
      </c>
      <c r="E13" s="29">
        <v>0</v>
      </c>
    </row>
    <row r="14" spans="1:5">
      <c r="A14" s="28">
        <v>10</v>
      </c>
      <c r="B14" s="6" t="s">
        <v>136</v>
      </c>
      <c r="C14" s="29">
        <v>0.82842135978990372</v>
      </c>
      <c r="D14" s="29">
        <v>0.17150569010796615</v>
      </c>
      <c r="E14" s="29">
        <v>0</v>
      </c>
    </row>
    <row r="15" spans="1:5">
      <c r="A15" s="28">
        <v>11</v>
      </c>
      <c r="B15" s="6" t="s">
        <v>127</v>
      </c>
      <c r="C15" s="29">
        <v>0.82489532488633099</v>
      </c>
      <c r="D15" s="29">
        <v>0.17510462623432563</v>
      </c>
      <c r="E15" s="29">
        <v>0</v>
      </c>
    </row>
    <row r="16" spans="1:5">
      <c r="A16" s="28">
        <v>12</v>
      </c>
      <c r="B16" s="6" t="s">
        <v>126</v>
      </c>
      <c r="C16" s="29">
        <v>0.82382943528006247</v>
      </c>
      <c r="D16" s="29">
        <v>0.1761797546294169</v>
      </c>
      <c r="E16" s="29">
        <v>0</v>
      </c>
    </row>
    <row r="17" spans="1:5">
      <c r="A17" s="28">
        <v>13</v>
      </c>
      <c r="B17" s="6" t="s">
        <v>133</v>
      </c>
      <c r="C17" s="29">
        <v>0.8221576587432422</v>
      </c>
      <c r="D17" s="29">
        <v>0.17784180688917375</v>
      </c>
      <c r="E17" s="29">
        <v>0</v>
      </c>
    </row>
    <row r="18" spans="1:5">
      <c r="A18" s="28">
        <v>14</v>
      </c>
      <c r="B18" s="6" t="s">
        <v>131</v>
      </c>
      <c r="C18" s="29">
        <v>0.81309274541199661</v>
      </c>
      <c r="D18" s="29">
        <v>0.18690165604810266</v>
      </c>
      <c r="E18" s="29">
        <v>0</v>
      </c>
    </row>
    <row r="19" spans="1:5">
      <c r="A19" s="28">
        <v>15</v>
      </c>
      <c r="B19" s="6" t="s">
        <v>115</v>
      </c>
      <c r="C19" s="29">
        <v>0.81147482911919888</v>
      </c>
      <c r="D19" s="29">
        <v>0.18852517088080112</v>
      </c>
      <c r="E19" s="29">
        <v>0</v>
      </c>
    </row>
    <row r="20" spans="1:5">
      <c r="A20" s="28">
        <v>16</v>
      </c>
      <c r="B20" s="6" t="s">
        <v>134</v>
      </c>
      <c r="C20" s="29">
        <v>0.80500014200547876</v>
      </c>
      <c r="D20" s="29">
        <v>0.19499985799452116</v>
      </c>
      <c r="E20" s="29">
        <v>0</v>
      </c>
    </row>
    <row r="21" spans="1:5">
      <c r="A21" s="28">
        <v>17</v>
      </c>
      <c r="B21" s="6" t="s">
        <v>109</v>
      </c>
      <c r="C21" s="29">
        <v>0.79055770100546219</v>
      </c>
      <c r="D21" s="29">
        <v>0.18150506210207701</v>
      </c>
      <c r="E21" s="29">
        <v>2.7937236892460776E-2</v>
      </c>
    </row>
    <row r="22" spans="1:5">
      <c r="A22" s="28">
        <v>18</v>
      </c>
      <c r="B22" s="6" t="s">
        <v>117</v>
      </c>
      <c r="C22" s="29">
        <v>0.78446838581910816</v>
      </c>
      <c r="D22" s="29">
        <v>0.21554854052590156</v>
      </c>
      <c r="E22" s="29">
        <v>0</v>
      </c>
    </row>
    <row r="23" spans="1:5">
      <c r="A23" s="28">
        <v>19</v>
      </c>
      <c r="B23" s="6" t="s">
        <v>124</v>
      </c>
      <c r="C23" s="29">
        <v>0.76770766449303651</v>
      </c>
      <c r="D23" s="29">
        <v>0.23229448655113411</v>
      </c>
      <c r="E23" s="29">
        <v>0</v>
      </c>
    </row>
    <row r="24" spans="1:5">
      <c r="A24" s="28">
        <v>20</v>
      </c>
      <c r="B24" s="6" t="s">
        <v>113</v>
      </c>
      <c r="C24" s="29">
        <v>0.76638039839762939</v>
      </c>
      <c r="D24" s="29">
        <v>0.23361960160237064</v>
      </c>
      <c r="E24" s="29">
        <v>0</v>
      </c>
    </row>
    <row r="25" spans="1:5">
      <c r="A25" s="28">
        <v>21</v>
      </c>
      <c r="B25" s="6" t="s">
        <v>128</v>
      </c>
      <c r="C25" s="29">
        <v>0.76108933360841757</v>
      </c>
      <c r="D25" s="29">
        <v>0.23891066639158243</v>
      </c>
      <c r="E25" s="29">
        <v>0</v>
      </c>
    </row>
    <row r="26" spans="1:5">
      <c r="A26" s="28">
        <v>22</v>
      </c>
      <c r="B26" s="6" t="s">
        <v>120</v>
      </c>
      <c r="C26" s="29">
        <v>0.75873633349273584</v>
      </c>
      <c r="D26" s="29">
        <v>0.24128627679743325</v>
      </c>
      <c r="E26" s="29">
        <v>0</v>
      </c>
    </row>
    <row r="27" spans="1:5">
      <c r="A27" s="28">
        <v>23</v>
      </c>
      <c r="B27" s="6" t="s">
        <v>125</v>
      </c>
      <c r="C27" s="29">
        <v>0.75440441303004979</v>
      </c>
      <c r="D27" s="29">
        <v>0.24559558696995026</v>
      </c>
      <c r="E27" s="29">
        <v>0</v>
      </c>
    </row>
    <row r="28" spans="1:5">
      <c r="A28" s="28">
        <v>24</v>
      </c>
      <c r="B28" s="6" t="s">
        <v>121</v>
      </c>
      <c r="C28" s="29">
        <v>0.74971191233826295</v>
      </c>
      <c r="D28" s="29">
        <v>0.25028808766173716</v>
      </c>
      <c r="E28" s="29">
        <v>0</v>
      </c>
    </row>
    <row r="29" spans="1:5">
      <c r="A29" s="30">
        <v>25</v>
      </c>
      <c r="B29" s="31" t="s">
        <v>137</v>
      </c>
      <c r="C29" s="32">
        <v>0.74970946235243752</v>
      </c>
      <c r="D29" s="32">
        <v>0.25029053764756254</v>
      </c>
      <c r="E29" s="32">
        <v>0</v>
      </c>
    </row>
    <row r="30" spans="1:5">
      <c r="A30" s="28">
        <v>26</v>
      </c>
      <c r="B30" s="6" t="s">
        <v>129</v>
      </c>
      <c r="C30" s="29">
        <v>0.74330840263694842</v>
      </c>
      <c r="D30" s="29">
        <v>0.2566908221548308</v>
      </c>
      <c r="E30" s="29">
        <v>0</v>
      </c>
    </row>
    <row r="31" spans="1:5">
      <c r="A31" s="28">
        <v>27</v>
      </c>
      <c r="B31" s="6" t="s">
        <v>130</v>
      </c>
      <c r="C31" s="29">
        <v>0.73984994578198637</v>
      </c>
      <c r="D31" s="29">
        <v>0.26015020509602554</v>
      </c>
      <c r="E31" s="29">
        <v>0</v>
      </c>
    </row>
    <row r="32" spans="1:5">
      <c r="A32" s="28">
        <v>28</v>
      </c>
      <c r="B32" s="6" t="s">
        <v>118</v>
      </c>
      <c r="C32" s="29">
        <v>0.73834626909966239</v>
      </c>
      <c r="D32" s="29">
        <v>0.26165373090033761</v>
      </c>
      <c r="E32" s="29">
        <v>0</v>
      </c>
    </row>
    <row r="33" spans="1:5">
      <c r="A33" s="28">
        <v>29</v>
      </c>
      <c r="B33" s="6" t="s">
        <v>111</v>
      </c>
      <c r="C33" s="29">
        <v>0.73305646014934955</v>
      </c>
      <c r="D33" s="29">
        <v>0.26694353985065045</v>
      </c>
      <c r="E33" s="29">
        <v>0</v>
      </c>
    </row>
    <row r="34" spans="1:5">
      <c r="A34" s="28">
        <v>30</v>
      </c>
      <c r="B34" s="6" t="s">
        <v>110</v>
      </c>
      <c r="C34" s="29">
        <v>0.71062071652875525</v>
      </c>
      <c r="D34" s="29">
        <v>0.28937928347124486</v>
      </c>
      <c r="E34" s="29">
        <v>0</v>
      </c>
    </row>
    <row r="35" spans="1:5">
      <c r="A35" s="28">
        <v>31</v>
      </c>
      <c r="B35" s="6" t="s">
        <v>116</v>
      </c>
      <c r="C35" s="29">
        <v>0.69676493779568938</v>
      </c>
      <c r="D35" s="29">
        <v>0.30045339057298054</v>
      </c>
      <c r="E35" s="29">
        <v>2.7816716313299452E-3</v>
      </c>
    </row>
  </sheetData>
  <phoneticPr fontId="3" type="noConversion"/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75" workbookViewId="0">
      <selection activeCell="G14" sqref="G14"/>
    </sheetView>
  </sheetViews>
  <sheetFormatPr defaultRowHeight="12.75"/>
  <cols>
    <col min="1" max="1" width="9.140625" style="6"/>
    <col min="2" max="2" width="17.28515625" style="6" bestFit="1" customWidth="1"/>
    <col min="3" max="3" width="13.85546875" style="6" bestFit="1" customWidth="1"/>
    <col min="4" max="4" width="15.140625" style="6" bestFit="1" customWidth="1"/>
    <col min="5" max="16384" width="9.140625" style="6"/>
  </cols>
  <sheetData>
    <row r="1" spans="1:10" s="48" customFormat="1" ht="16.5">
      <c r="A1" s="39" t="s">
        <v>227</v>
      </c>
    </row>
    <row r="2" spans="1:10" s="48" customFormat="1" ht="16.5">
      <c r="A2" s="39" t="s">
        <v>175</v>
      </c>
    </row>
    <row r="3" spans="1:10" s="48" customFormat="1" ht="16.5">
      <c r="A3" s="39"/>
    </row>
    <row r="4" spans="1:10">
      <c r="A4" s="84" t="s">
        <v>0</v>
      </c>
      <c r="B4" s="84"/>
      <c r="C4" s="84" t="s">
        <v>34</v>
      </c>
      <c r="D4" s="84" t="s">
        <v>35</v>
      </c>
    </row>
    <row r="5" spans="1:10">
      <c r="A5" s="49">
        <v>0.37117533999507002</v>
      </c>
      <c r="B5" s="3" t="s">
        <v>36</v>
      </c>
      <c r="C5" s="81">
        <v>0.19534503214666002</v>
      </c>
      <c r="D5" s="81">
        <v>0.17583030784841</v>
      </c>
      <c r="J5" s="33" t="s">
        <v>289</v>
      </c>
    </row>
    <row r="6" spans="1:10">
      <c r="A6" s="81">
        <v>0.39450798380932001</v>
      </c>
      <c r="B6" s="3" t="s">
        <v>37</v>
      </c>
      <c r="C6" s="81">
        <v>0.23504813837446001</v>
      </c>
      <c r="D6" s="81">
        <v>0.15945984543486</v>
      </c>
    </row>
    <row r="7" spans="1:10">
      <c r="A7" s="81">
        <v>0.47326737047133</v>
      </c>
      <c r="B7" s="3" t="s">
        <v>38</v>
      </c>
      <c r="C7" s="81">
        <v>0.28310015411415002</v>
      </c>
      <c r="D7" s="81">
        <v>0.19016721635718001</v>
      </c>
    </row>
    <row r="8" spans="1:10">
      <c r="A8" s="81">
        <v>0.48056187787470001</v>
      </c>
      <c r="B8" s="3" t="s">
        <v>39</v>
      </c>
      <c r="C8" s="81">
        <v>0.28329575416336</v>
      </c>
      <c r="D8" s="81">
        <v>0.19726612371134</v>
      </c>
    </row>
    <row r="9" spans="1:10">
      <c r="A9" s="81">
        <v>0.50792904477289003</v>
      </c>
      <c r="B9" s="3" t="s">
        <v>40</v>
      </c>
      <c r="C9" s="81">
        <v>0.35377915850213004</v>
      </c>
      <c r="D9" s="81">
        <v>0.15414988627076001</v>
      </c>
    </row>
    <row r="10" spans="1:10">
      <c r="A10" s="81">
        <v>0.59073235208639996</v>
      </c>
      <c r="B10" s="3" t="s">
        <v>41</v>
      </c>
      <c r="C10" s="81">
        <v>0.42183151788653994</v>
      </c>
      <c r="D10" s="81">
        <v>0.16890083419985999</v>
      </c>
    </row>
    <row r="11" spans="1:10">
      <c r="A11" s="81">
        <v>0.67501601971336</v>
      </c>
      <c r="B11" s="3" t="s">
        <v>42</v>
      </c>
      <c r="C11" s="81">
        <v>0.48265293895688999</v>
      </c>
      <c r="D11" s="81">
        <v>0.19236308075646999</v>
      </c>
    </row>
    <row r="12" spans="1:10">
      <c r="A12" s="81">
        <v>0.84902417340180003</v>
      </c>
      <c r="B12" s="3" t="s">
        <v>43</v>
      </c>
      <c r="C12" s="81">
        <v>0.50938392271236999</v>
      </c>
      <c r="D12" s="81">
        <v>0.33964025068942999</v>
      </c>
    </row>
    <row r="13" spans="1:10">
      <c r="A13" s="81">
        <v>0.92523130732114001</v>
      </c>
      <c r="B13" s="3" t="s">
        <v>44</v>
      </c>
      <c r="C13" s="81">
        <v>0.38295961680442003</v>
      </c>
      <c r="D13" s="81">
        <v>0.54227169051671997</v>
      </c>
    </row>
    <row r="14" spans="1:10">
      <c r="A14" s="81">
        <v>1.14821119731859</v>
      </c>
      <c r="B14" s="3" t="s">
        <v>45</v>
      </c>
      <c r="C14" s="81">
        <v>0.49102477296766001</v>
      </c>
      <c r="D14" s="81">
        <v>0.65718642435093</v>
      </c>
    </row>
    <row r="15" spans="1:10">
      <c r="A15" s="81">
        <v>1.1741436350066701</v>
      </c>
      <c r="B15" s="3" t="s">
        <v>46</v>
      </c>
      <c r="C15" s="81">
        <v>0.67321226175383009</v>
      </c>
      <c r="D15" s="81">
        <v>0.50093137325283998</v>
      </c>
    </row>
    <row r="16" spans="1:10">
      <c r="A16" s="81">
        <v>1.24252222203308</v>
      </c>
      <c r="B16" s="3" t="s">
        <v>47</v>
      </c>
      <c r="C16" s="81">
        <v>0.46746841014378004</v>
      </c>
      <c r="D16" s="81">
        <v>0.7750538118893</v>
      </c>
    </row>
    <row r="17" spans="1:4">
      <c r="A17" s="81">
        <v>1.2684063678295501</v>
      </c>
      <c r="B17" s="3" t="s">
        <v>48</v>
      </c>
      <c r="C17" s="81">
        <v>0.61536396711100005</v>
      </c>
      <c r="D17" s="81">
        <v>0.65304240071855002</v>
      </c>
    </row>
    <row r="18" spans="1:4">
      <c r="A18" s="81">
        <v>1.38357358380285</v>
      </c>
      <c r="B18" s="3" t="s">
        <v>49</v>
      </c>
      <c r="C18" s="81">
        <v>0.66552676973642999</v>
      </c>
      <c r="D18" s="81">
        <v>0.71804681406642001</v>
      </c>
    </row>
    <row r="19" spans="1:4">
      <c r="A19" s="81">
        <v>1.44122144926159</v>
      </c>
      <c r="B19" s="3" t="s">
        <v>50</v>
      </c>
      <c r="C19" s="81">
        <v>0.78773576336699991</v>
      </c>
      <c r="D19" s="81">
        <v>0.63637323396537004</v>
      </c>
    </row>
    <row r="20" spans="1:4">
      <c r="A20" s="81">
        <v>1.52652026537116</v>
      </c>
      <c r="B20" s="3" t="s">
        <v>51</v>
      </c>
      <c r="C20" s="81">
        <v>0.61038852025654999</v>
      </c>
      <c r="D20" s="81">
        <v>0.91613174511461004</v>
      </c>
    </row>
    <row r="21" spans="1:4">
      <c r="A21" s="81">
        <v>1.6551900808144999</v>
      </c>
      <c r="B21" s="3" t="s">
        <v>52</v>
      </c>
      <c r="C21" s="81">
        <v>0.88215784022544996</v>
      </c>
      <c r="D21" s="81">
        <v>0.77303224058904996</v>
      </c>
    </row>
    <row r="22" spans="1:4">
      <c r="A22" s="81">
        <v>1.67862180185907</v>
      </c>
      <c r="B22" s="3" t="s">
        <v>53</v>
      </c>
      <c r="C22" s="81">
        <v>0.44152139710923</v>
      </c>
      <c r="D22" s="81">
        <v>1.23710040474984</v>
      </c>
    </row>
    <row r="23" spans="1:4">
      <c r="A23" s="81">
        <v>1.7039617573668799</v>
      </c>
      <c r="B23" s="3" t="s">
        <v>54</v>
      </c>
      <c r="C23" s="81">
        <v>0.45623273689551991</v>
      </c>
      <c r="D23" s="81">
        <v>1.24772902047136</v>
      </c>
    </row>
    <row r="24" spans="1:4">
      <c r="A24" s="81">
        <v>1.75922390775399</v>
      </c>
      <c r="B24" s="3" t="s">
        <v>55</v>
      </c>
      <c r="C24" s="81">
        <v>0.85191387449277001</v>
      </c>
      <c r="D24" s="81">
        <v>0.90731003326121995</v>
      </c>
    </row>
    <row r="25" spans="1:4">
      <c r="A25" s="81">
        <v>1.7898819397934</v>
      </c>
      <c r="B25" s="3" t="s">
        <v>56</v>
      </c>
      <c r="C25" s="81">
        <v>0.61950547050462013</v>
      </c>
      <c r="D25" s="81">
        <v>1.1703764692887799</v>
      </c>
    </row>
    <row r="26" spans="1:4">
      <c r="A26" s="81">
        <v>1.8196472248107001</v>
      </c>
      <c r="B26" s="3" t="s">
        <v>57</v>
      </c>
      <c r="C26" s="81">
        <v>0.96297241681950008</v>
      </c>
      <c r="D26" s="81">
        <v>0.85667480799119999</v>
      </c>
    </row>
    <row r="27" spans="1:4">
      <c r="A27" s="82">
        <v>1.85403612501604</v>
      </c>
      <c r="B27" s="9" t="s">
        <v>58</v>
      </c>
      <c r="C27" s="82">
        <f>A27-D27</f>
        <v>0.73402729340517991</v>
      </c>
      <c r="D27" s="82">
        <v>1.1200088316108601</v>
      </c>
    </row>
    <row r="28" spans="1:4">
      <c r="A28" s="82">
        <v>1.85641816324736</v>
      </c>
      <c r="B28" s="9" t="s">
        <v>59</v>
      </c>
      <c r="C28" s="82">
        <v>0.65702108518509994</v>
      </c>
      <c r="D28" s="82">
        <v>1.19939707806226</v>
      </c>
    </row>
    <row r="29" spans="1:4">
      <c r="A29" s="82">
        <v>1.9246244415649201</v>
      </c>
      <c r="B29" s="9" t="s">
        <v>60</v>
      </c>
      <c r="C29" s="82">
        <f>A29-D29</f>
        <v>0.92924644739366002</v>
      </c>
      <c r="D29" s="82">
        <v>0.99537799417126005</v>
      </c>
    </row>
    <row r="30" spans="1:4">
      <c r="A30" s="81">
        <v>1.96158133815087</v>
      </c>
      <c r="B30" s="3" t="s">
        <v>61</v>
      </c>
      <c r="C30" s="81">
        <v>0.64163563050855998</v>
      </c>
      <c r="D30" s="81">
        <v>1.31994570764231</v>
      </c>
    </row>
    <row r="31" spans="1:4">
      <c r="A31" s="81">
        <v>2.2064638458344401</v>
      </c>
      <c r="B31" s="3" t="s">
        <v>62</v>
      </c>
      <c r="C31" s="81">
        <v>0.84044990035551015</v>
      </c>
      <c r="D31" s="81">
        <v>1.36601394547893</v>
      </c>
    </row>
    <row r="32" spans="1:4">
      <c r="A32" s="81">
        <v>2.2136729014995402</v>
      </c>
      <c r="B32" s="3" t="s">
        <v>63</v>
      </c>
      <c r="C32" s="81">
        <v>0.8683518989786303</v>
      </c>
      <c r="D32" s="81">
        <v>1.3453210025209099</v>
      </c>
    </row>
    <row r="33" spans="1:4">
      <c r="A33" s="81">
        <v>2.3454534241577401</v>
      </c>
      <c r="B33" s="3" t="s">
        <v>64</v>
      </c>
      <c r="C33" s="81">
        <v>0.89983527363763005</v>
      </c>
      <c r="D33" s="81">
        <v>1.44561815052011</v>
      </c>
    </row>
    <row r="34" spans="1:4">
      <c r="A34" s="81">
        <v>2.6410708873889801</v>
      </c>
      <c r="B34" s="3" t="s">
        <v>65</v>
      </c>
      <c r="C34" s="81">
        <v>1.2000054593017402</v>
      </c>
      <c r="D34" s="81">
        <v>1.4410654280872399</v>
      </c>
    </row>
    <row r="35" spans="1:4">
      <c r="A35" s="81">
        <v>2.75085204089096</v>
      </c>
      <c r="B35" s="3" t="s">
        <v>66</v>
      </c>
      <c r="C35" s="81">
        <v>0.80987870605830992</v>
      </c>
      <c r="D35" s="81">
        <v>1.9409733348326501</v>
      </c>
    </row>
    <row r="36" spans="1:4">
      <c r="A36" s="81">
        <v>2.7805569229485601</v>
      </c>
      <c r="B36" s="3" t="s">
        <v>67</v>
      </c>
      <c r="C36" s="81">
        <v>0.90241249843561011</v>
      </c>
      <c r="D36" s="81">
        <v>1.8781444245129499</v>
      </c>
    </row>
    <row r="37" spans="1:4">
      <c r="A37" s="81">
        <v>2.7851772062475102</v>
      </c>
      <c r="B37" s="3" t="s">
        <v>21</v>
      </c>
      <c r="C37" s="81">
        <v>0.76302555099357017</v>
      </c>
      <c r="D37" s="81">
        <v>2.02215165525394</v>
      </c>
    </row>
    <row r="38" spans="1:4">
      <c r="A38" s="81">
        <v>2.9309659132991301</v>
      </c>
      <c r="B38" s="3" t="s">
        <v>68</v>
      </c>
      <c r="C38" s="81">
        <v>0.87623269874893017</v>
      </c>
      <c r="D38" s="81">
        <v>2.0547332145502</v>
      </c>
    </row>
    <row r="39" spans="1:4">
      <c r="A39" s="81">
        <v>2.9952464374824301</v>
      </c>
      <c r="B39" s="3" t="s">
        <v>69</v>
      </c>
      <c r="C39" s="81">
        <v>0.79383218465792016</v>
      </c>
      <c r="D39" s="81">
        <v>2.20141425282451</v>
      </c>
    </row>
    <row r="40" spans="1:4">
      <c r="A40" s="83">
        <v>3.09</v>
      </c>
      <c r="B40" s="71" t="s">
        <v>70</v>
      </c>
      <c r="C40" s="83">
        <v>0.99</v>
      </c>
      <c r="D40" s="83">
        <v>2.1</v>
      </c>
    </row>
    <row r="41" spans="1:4">
      <c r="A41" s="81">
        <v>3.3349908074282699</v>
      </c>
      <c r="B41" s="3" t="s">
        <v>71</v>
      </c>
      <c r="C41" s="81">
        <v>0.80833150606371973</v>
      </c>
      <c r="D41" s="81">
        <v>2.5266593013645502</v>
      </c>
    </row>
    <row r="42" spans="1:4">
      <c r="A42" s="81">
        <v>3.3609034024101798</v>
      </c>
      <c r="B42" s="3" t="s">
        <v>72</v>
      </c>
      <c r="C42" s="81">
        <v>0.82789907026623988</v>
      </c>
      <c r="D42" s="81">
        <v>2.5330043321439399</v>
      </c>
    </row>
    <row r="43" spans="1:4">
      <c r="A43" s="81">
        <v>3.6156185085949999</v>
      </c>
      <c r="B43" s="3" t="s">
        <v>73</v>
      </c>
      <c r="C43" s="81">
        <v>1.07028367712996</v>
      </c>
      <c r="D43" s="81">
        <v>2.5453348314650399</v>
      </c>
    </row>
    <row r="44" spans="1:4">
      <c r="A44" s="82">
        <v>3.9642230761926598</v>
      </c>
      <c r="B44" s="9" t="s">
        <v>74</v>
      </c>
      <c r="C44" s="82">
        <f>A44-D44</f>
        <v>1.1328199475924698</v>
      </c>
      <c r="D44" s="82">
        <v>2.8314031286001899</v>
      </c>
    </row>
    <row r="45" spans="1:4">
      <c r="A45" s="82">
        <v>4.2807692662839303</v>
      </c>
      <c r="B45" s="9" t="s">
        <v>75</v>
      </c>
      <c r="C45" s="82">
        <f>A45-D45</f>
        <v>0.86185967143798026</v>
      </c>
      <c r="D45" s="82">
        <v>3.41890959484595</v>
      </c>
    </row>
    <row r="46" spans="1:4">
      <c r="A46" s="82"/>
      <c r="B46" s="9"/>
      <c r="C46" s="82"/>
      <c r="D46" s="82"/>
    </row>
    <row r="47" spans="1:4">
      <c r="A47" s="49"/>
      <c r="C47" s="49"/>
      <c r="D47" s="49"/>
    </row>
    <row r="48" spans="1:4">
      <c r="A48" s="54" t="s">
        <v>140</v>
      </c>
    </row>
    <row r="49" spans="1:1">
      <c r="A49" s="54" t="s">
        <v>173</v>
      </c>
    </row>
    <row r="50" spans="1:1">
      <c r="A50" s="54" t="s">
        <v>228</v>
      </c>
    </row>
    <row r="51" spans="1:1">
      <c r="A51" s="54" t="s">
        <v>229</v>
      </c>
    </row>
    <row r="52" spans="1:1">
      <c r="A52" s="54" t="s">
        <v>230</v>
      </c>
    </row>
  </sheetData>
  <phoneticPr fontId="3" type="noConversion"/>
  <pageMargins left="0.39370078740157483" right="0.39370078740157483" top="0.98425196850393704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75" workbookViewId="0">
      <selection activeCell="H49" sqref="H49"/>
    </sheetView>
  </sheetViews>
  <sheetFormatPr defaultRowHeight="12.75"/>
  <cols>
    <col min="1" max="1" width="3.85546875" style="6" customWidth="1"/>
    <col min="2" max="2" width="23.140625" style="6" customWidth="1"/>
    <col min="3" max="3" width="18.28515625" style="6" bestFit="1" customWidth="1"/>
    <col min="4" max="4" width="20.5703125" style="6" bestFit="1" customWidth="1"/>
    <col min="5" max="5" width="2.42578125" style="6" customWidth="1"/>
    <col min="6" max="6" width="23.42578125" style="6" customWidth="1"/>
    <col min="7" max="7" width="18.28515625" style="28" bestFit="1" customWidth="1"/>
    <col min="8" max="8" width="20.5703125" style="28" bestFit="1" customWidth="1"/>
    <col min="9" max="16384" width="9.140625" style="6"/>
  </cols>
  <sheetData>
    <row r="1" spans="1:8" s="48" customFormat="1" ht="16.5">
      <c r="A1" s="39" t="s">
        <v>176</v>
      </c>
      <c r="G1" s="55"/>
      <c r="H1" s="55"/>
    </row>
    <row r="2" spans="1:8" ht="16.5">
      <c r="A2" s="80" t="s">
        <v>177</v>
      </c>
      <c r="C2" s="49"/>
      <c r="D2" s="49"/>
      <c r="E2" s="49"/>
    </row>
    <row r="3" spans="1:8" ht="16.5">
      <c r="A3" s="78"/>
      <c r="C3" s="49"/>
      <c r="D3" s="49"/>
      <c r="E3" s="49"/>
    </row>
    <row r="4" spans="1:8">
      <c r="C4" s="35" t="s">
        <v>34</v>
      </c>
      <c r="D4" s="35" t="s">
        <v>35</v>
      </c>
      <c r="E4" s="35"/>
      <c r="G4" s="25" t="s">
        <v>34</v>
      </c>
      <c r="H4" s="25" t="s">
        <v>35</v>
      </c>
    </row>
    <row r="5" spans="1:8">
      <c r="B5" s="6" t="s">
        <v>76</v>
      </c>
      <c r="C5" s="49">
        <v>0.79383218465792016</v>
      </c>
      <c r="D5" s="49">
        <v>2.20141425282451</v>
      </c>
      <c r="E5" s="49"/>
      <c r="F5" s="6" t="str">
        <f t="shared" ref="F5:F11" si="0">B5</f>
        <v>Schweiz (3,0 % af BNP)</v>
      </c>
      <c r="G5" s="118">
        <f t="shared" ref="G5:G11" si="1">C5/(C5+D5)</f>
        <v>0.26503067484662579</v>
      </c>
      <c r="H5" s="118">
        <f t="shared" ref="H5:H11" si="2">D5/(D5+C5)</f>
        <v>0.73496932515337421</v>
      </c>
    </row>
    <row r="6" spans="1:8">
      <c r="B6" s="31" t="s">
        <v>77</v>
      </c>
      <c r="C6" s="52">
        <v>1.0017961734577097</v>
      </c>
      <c r="D6" s="52">
        <v>2.0175784604131102</v>
      </c>
      <c r="E6" s="51"/>
      <c r="F6" s="31" t="str">
        <f t="shared" si="0"/>
        <v>Danmark (3,09 % af BNP)</v>
      </c>
      <c r="G6" s="119">
        <f t="shared" si="1"/>
        <v>0.33178929246464955</v>
      </c>
      <c r="H6" s="119">
        <f t="shared" si="2"/>
        <v>0.66821070753535039</v>
      </c>
    </row>
    <row r="7" spans="1:8">
      <c r="B7" s="6" t="s">
        <v>78</v>
      </c>
      <c r="C7" s="49">
        <v>0.80833150606371973</v>
      </c>
      <c r="D7" s="49">
        <v>2.5266593013645502</v>
      </c>
      <c r="E7" s="49"/>
      <c r="F7" s="6" t="str">
        <f t="shared" si="0"/>
        <v>Japan (3,33 % af BNP)</v>
      </c>
      <c r="G7" s="118">
        <f t="shared" si="1"/>
        <v>0.24237893077943831</v>
      </c>
      <c r="H7" s="118">
        <f t="shared" si="2"/>
        <v>0.75762106922056172</v>
      </c>
    </row>
    <row r="8" spans="1:8">
      <c r="B8" s="6" t="s">
        <v>79</v>
      </c>
      <c r="C8" s="49">
        <v>0.82789907026623988</v>
      </c>
      <c r="D8" s="49">
        <v>2.5330043321439399</v>
      </c>
      <c r="E8" s="49"/>
      <c r="F8" s="6" t="str">
        <f t="shared" si="0"/>
        <v>Sydkorea (3,36 % af BNP)</v>
      </c>
      <c r="G8" s="118">
        <f t="shared" si="1"/>
        <v>0.24633230150933072</v>
      </c>
      <c r="H8" s="118">
        <f t="shared" si="2"/>
        <v>0.75366769849066928</v>
      </c>
    </row>
    <row r="9" spans="1:8">
      <c r="B9" s="6" t="s">
        <v>80</v>
      </c>
      <c r="C9" s="49">
        <v>1.07028367712996</v>
      </c>
      <c r="D9" s="49">
        <v>2.5453348314650399</v>
      </c>
      <c r="E9" s="49"/>
      <c r="F9" s="6" t="str">
        <f t="shared" si="0"/>
        <v>Sverige (3,62 % af BNP)</v>
      </c>
      <c r="G9" s="118">
        <f t="shared" si="1"/>
        <v>0.29601676022669315</v>
      </c>
      <c r="H9" s="118">
        <f t="shared" si="2"/>
        <v>0.7039832397733069</v>
      </c>
    </row>
    <row r="10" spans="1:8">
      <c r="B10" s="6" t="s">
        <v>81</v>
      </c>
      <c r="C10" s="49">
        <v>1.1128983055547801</v>
      </c>
      <c r="D10" s="49">
        <v>2.72847278072049</v>
      </c>
      <c r="E10" s="49"/>
      <c r="F10" s="6" t="str">
        <f t="shared" si="0"/>
        <v>Finland (3,96% af BNP)</v>
      </c>
      <c r="G10" s="118">
        <f t="shared" si="1"/>
        <v>0.28971382367379817</v>
      </c>
      <c r="H10" s="118">
        <f t="shared" si="2"/>
        <v>0.71028617632620183</v>
      </c>
    </row>
    <row r="11" spans="1:8">
      <c r="B11" s="6" t="s">
        <v>82</v>
      </c>
      <c r="C11" s="49">
        <v>0.8460495668141399</v>
      </c>
      <c r="D11" s="49">
        <v>3.4043478796692299</v>
      </c>
      <c r="E11" s="49"/>
      <c r="F11" s="6" t="str">
        <f t="shared" si="0"/>
        <v>Israel (4,28 % af BNP)</v>
      </c>
      <c r="G11" s="118">
        <f t="shared" si="1"/>
        <v>0.19905187161123761</v>
      </c>
      <c r="H11" s="118">
        <f t="shared" si="2"/>
        <v>0.80094812838876239</v>
      </c>
    </row>
    <row r="15" spans="1:8">
      <c r="C15" s="33" t="s">
        <v>290</v>
      </c>
    </row>
  </sheetData>
  <phoneticPr fontId="3" type="noConversion"/>
  <pageMargins left="0.78740157480314965" right="0.78740157480314965" top="0.78740157480314965" bottom="0.59055118110236227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8"/>
  <sheetViews>
    <sheetView view="pageBreakPreview" zoomScale="75" zoomScaleNormal="75" workbookViewId="0">
      <selection activeCell="B5" sqref="B5"/>
    </sheetView>
  </sheetViews>
  <sheetFormatPr defaultRowHeight="12.75"/>
  <cols>
    <col min="1" max="1" width="4.85546875" style="25" bestFit="1" customWidth="1"/>
    <col min="2" max="2" width="12" style="6" customWidth="1"/>
    <col min="3" max="3" width="8.85546875" style="26" customWidth="1"/>
    <col min="4" max="4" width="11.140625" style="24" customWidth="1"/>
    <col min="5" max="5" width="8.5703125" style="27" customWidth="1"/>
    <col min="6" max="6" width="1.7109375" style="6" customWidth="1"/>
    <col min="7" max="7" width="4.85546875" style="25" bestFit="1" customWidth="1"/>
    <col min="8" max="8" width="11.42578125" style="6" customWidth="1"/>
    <col min="9" max="9" width="11.28515625" style="28" customWidth="1"/>
    <col min="10" max="10" width="11" style="28" customWidth="1"/>
    <col min="11" max="11" width="8.140625" style="28" customWidth="1"/>
    <col min="12" max="12" width="1.5703125" style="6" customWidth="1"/>
    <col min="13" max="13" width="4.85546875" style="25" bestFit="1" customWidth="1"/>
    <col min="14" max="14" width="12.28515625" style="6" customWidth="1"/>
    <col min="15" max="15" width="14.140625" style="28" customWidth="1"/>
    <col min="16" max="16" width="12.28515625" style="28" customWidth="1"/>
    <col min="17" max="17" width="8.28515625" style="28" customWidth="1"/>
    <col min="18" max="16384" width="9.140625" style="6"/>
  </cols>
  <sheetData>
    <row r="1" spans="1:18" ht="16.5">
      <c r="A1" s="70" t="s">
        <v>178</v>
      </c>
      <c r="C1" s="24"/>
      <c r="E1" s="7"/>
    </row>
    <row r="2" spans="1:18" ht="16.5">
      <c r="A2" s="70" t="s">
        <v>138</v>
      </c>
      <c r="C2" s="24"/>
      <c r="E2" s="7"/>
    </row>
    <row r="3" spans="1:18">
      <c r="A3" s="6"/>
      <c r="C3" s="24"/>
      <c r="E3" s="7"/>
    </row>
    <row r="4" spans="1:18">
      <c r="A4" s="1"/>
      <c r="B4" s="2"/>
      <c r="C4" s="195" t="s">
        <v>232</v>
      </c>
      <c r="D4" s="195"/>
      <c r="E4" s="195"/>
      <c r="F4" s="9"/>
      <c r="G4" s="4"/>
      <c r="H4" s="5"/>
      <c r="I4" s="195" t="s">
        <v>231</v>
      </c>
      <c r="J4" s="195"/>
      <c r="K4" s="195"/>
      <c r="L4" s="9"/>
      <c r="M4" s="4"/>
      <c r="N4" s="5"/>
      <c r="O4" s="195" t="s">
        <v>233</v>
      </c>
      <c r="P4" s="195"/>
      <c r="Q4" s="195"/>
    </row>
    <row r="5" spans="1:18" ht="25.5">
      <c r="A5" s="10"/>
      <c r="B5" s="11"/>
      <c r="C5" s="12" t="s">
        <v>1</v>
      </c>
      <c r="D5" s="12" t="s">
        <v>2</v>
      </c>
      <c r="E5" s="12" t="s">
        <v>226</v>
      </c>
      <c r="F5" s="9"/>
      <c r="G5" s="13"/>
      <c r="H5" s="14"/>
      <c r="I5" s="12" t="s">
        <v>1</v>
      </c>
      <c r="J5" s="12" t="s">
        <v>2</v>
      </c>
      <c r="K5" s="12" t="s">
        <v>226</v>
      </c>
      <c r="L5" s="9"/>
      <c r="M5" s="13"/>
      <c r="N5" s="14"/>
      <c r="O5" s="12" t="s">
        <v>1</v>
      </c>
      <c r="P5" s="12" t="s">
        <v>2</v>
      </c>
      <c r="Q5" s="12" t="s">
        <v>226</v>
      </c>
    </row>
    <row r="6" spans="1:18" s="18" customFormat="1">
      <c r="A6" s="104">
        <v>1</v>
      </c>
      <c r="B6" s="105" t="s">
        <v>3</v>
      </c>
      <c r="C6" s="106">
        <v>2992</v>
      </c>
      <c r="D6" s="106">
        <v>766</v>
      </c>
      <c r="E6" s="107">
        <v>0.25601604278074869</v>
      </c>
      <c r="F6" s="15"/>
      <c r="G6" s="16">
        <v>1</v>
      </c>
      <c r="H6" s="17" t="s">
        <v>61</v>
      </c>
      <c r="I6" s="19">
        <v>9036</v>
      </c>
      <c r="J6" s="19">
        <v>2481</v>
      </c>
      <c r="K6" s="20">
        <v>0.27456839309428949</v>
      </c>
      <c r="L6" s="15"/>
      <c r="M6" s="16">
        <v>1</v>
      </c>
      <c r="N6" s="17" t="s">
        <v>62</v>
      </c>
      <c r="O6" s="113">
        <v>6964902451.71</v>
      </c>
      <c r="P6" s="113">
        <v>1869870347.71</v>
      </c>
      <c r="Q6" s="20">
        <v>0.26847042879271277</v>
      </c>
    </row>
    <row r="7" spans="1:18" s="18" customFormat="1">
      <c r="A7" s="16">
        <v>2</v>
      </c>
      <c r="B7" s="17" t="s">
        <v>61</v>
      </c>
      <c r="C7" s="19">
        <v>6428</v>
      </c>
      <c r="D7" s="19">
        <v>1632</v>
      </c>
      <c r="E7" s="20">
        <v>0.253889234598631</v>
      </c>
      <c r="F7" s="15"/>
      <c r="G7" s="16">
        <v>2</v>
      </c>
      <c r="H7" s="17" t="s">
        <v>57</v>
      </c>
      <c r="I7" s="19">
        <v>11397</v>
      </c>
      <c r="J7" s="19">
        <v>3051</v>
      </c>
      <c r="K7" s="20">
        <v>0.26770202684917083</v>
      </c>
      <c r="L7" s="15"/>
      <c r="M7" s="16">
        <v>2</v>
      </c>
      <c r="N7" s="17" t="s">
        <v>61</v>
      </c>
      <c r="O7" s="113">
        <v>3077983935</v>
      </c>
      <c r="P7" s="113">
        <v>797742954</v>
      </c>
      <c r="Q7" s="20">
        <v>0.25917710126060162</v>
      </c>
    </row>
    <row r="8" spans="1:18" s="18" customFormat="1">
      <c r="A8" s="16">
        <v>3</v>
      </c>
      <c r="B8" s="17" t="s">
        <v>4</v>
      </c>
      <c r="C8" s="19">
        <v>293</v>
      </c>
      <c r="D8" s="19">
        <v>74</v>
      </c>
      <c r="E8" s="20">
        <v>0.25255972696245732</v>
      </c>
      <c r="F8" s="15"/>
      <c r="G8" s="108">
        <v>3</v>
      </c>
      <c r="H8" s="109" t="s">
        <v>3</v>
      </c>
      <c r="I8" s="117">
        <v>4060</v>
      </c>
      <c r="J8" s="117">
        <v>1053</v>
      </c>
      <c r="K8" s="115">
        <v>0.25935960591133006</v>
      </c>
      <c r="L8" s="15"/>
      <c r="M8" s="16">
        <v>3</v>
      </c>
      <c r="N8" s="17" t="s">
        <v>57</v>
      </c>
      <c r="O8" s="113">
        <v>4576547470</v>
      </c>
      <c r="P8" s="113">
        <v>1161786619</v>
      </c>
      <c r="Q8" s="20">
        <v>0.25385656471733264</v>
      </c>
    </row>
    <row r="9" spans="1:18" s="18" customFormat="1">
      <c r="A9" s="16">
        <v>4</v>
      </c>
      <c r="B9" s="17" t="s">
        <v>57</v>
      </c>
      <c r="C9" s="19">
        <v>7495</v>
      </c>
      <c r="D9" s="19">
        <v>1882</v>
      </c>
      <c r="E9" s="20">
        <v>0.25110073382254838</v>
      </c>
      <c r="F9" s="15"/>
      <c r="G9" s="16">
        <v>4</v>
      </c>
      <c r="H9" s="17" t="s">
        <v>62</v>
      </c>
      <c r="I9" s="19">
        <v>18760</v>
      </c>
      <c r="J9" s="19">
        <v>4798</v>
      </c>
      <c r="K9" s="20">
        <v>0.25575692963752666</v>
      </c>
      <c r="L9" s="15"/>
      <c r="M9" s="108">
        <v>4</v>
      </c>
      <c r="N9" s="109" t="s">
        <v>3</v>
      </c>
      <c r="O9" s="114">
        <v>1645697663</v>
      </c>
      <c r="P9" s="114">
        <v>415285296</v>
      </c>
      <c r="Q9" s="115">
        <v>0.25234604468171989</v>
      </c>
    </row>
    <row r="10" spans="1:18" s="18" customFormat="1">
      <c r="A10" s="74">
        <v>5</v>
      </c>
      <c r="B10" s="75" t="s">
        <v>5</v>
      </c>
      <c r="C10" s="76">
        <v>5151</v>
      </c>
      <c r="D10" s="76">
        <v>1223</v>
      </c>
      <c r="E10" s="77">
        <v>0.23742962531547274</v>
      </c>
      <c r="F10" s="21"/>
      <c r="G10" s="74">
        <v>5</v>
      </c>
      <c r="H10" s="75" t="s">
        <v>5</v>
      </c>
      <c r="I10" s="76">
        <v>6848</v>
      </c>
      <c r="J10" s="76">
        <v>1683</v>
      </c>
      <c r="K10" s="77">
        <v>0.24576518691588786</v>
      </c>
      <c r="L10" s="21"/>
      <c r="M10" s="74">
        <v>5</v>
      </c>
      <c r="N10" s="75" t="s">
        <v>67</v>
      </c>
      <c r="O10" s="116">
        <v>12616029104.450001</v>
      </c>
      <c r="P10" s="116">
        <v>3058260692.4499998</v>
      </c>
      <c r="Q10" s="77">
        <v>0.24241071950058135</v>
      </c>
      <c r="R10" s="22"/>
    </row>
    <row r="11" spans="1:18" s="18" customFormat="1">
      <c r="A11" s="16">
        <v>6</v>
      </c>
      <c r="B11" s="17" t="s">
        <v>73</v>
      </c>
      <c r="C11" s="19">
        <v>5225</v>
      </c>
      <c r="D11" s="19">
        <v>1221</v>
      </c>
      <c r="E11" s="20">
        <v>0.2336842105263158</v>
      </c>
      <c r="F11" s="21"/>
      <c r="G11" s="16">
        <v>6</v>
      </c>
      <c r="H11" s="17" t="s">
        <v>67</v>
      </c>
      <c r="I11" s="19">
        <v>30366</v>
      </c>
      <c r="J11" s="19">
        <v>7301</v>
      </c>
      <c r="K11" s="20">
        <v>0.24043337943752882</v>
      </c>
      <c r="L11" s="21"/>
      <c r="M11" s="16">
        <v>6</v>
      </c>
      <c r="N11" s="17" t="s">
        <v>5</v>
      </c>
      <c r="O11" s="113">
        <v>2732631476</v>
      </c>
      <c r="P11" s="113">
        <v>636676618</v>
      </c>
      <c r="Q11" s="20">
        <v>0.2329902965664295</v>
      </c>
      <c r="R11" s="22"/>
    </row>
    <row r="12" spans="1:18" s="18" customFormat="1">
      <c r="A12" s="16">
        <v>7</v>
      </c>
      <c r="B12" s="17" t="s">
        <v>62</v>
      </c>
      <c r="C12" s="19">
        <v>10699</v>
      </c>
      <c r="D12" s="19">
        <v>2482</v>
      </c>
      <c r="E12" s="20">
        <v>0.23198429759790634</v>
      </c>
      <c r="F12" s="21"/>
      <c r="G12" s="16">
        <v>7</v>
      </c>
      <c r="H12" s="17" t="s">
        <v>73</v>
      </c>
      <c r="I12" s="19">
        <v>7449</v>
      </c>
      <c r="J12" s="19">
        <v>1782</v>
      </c>
      <c r="K12" s="20">
        <v>0.2392267418445429</v>
      </c>
      <c r="L12" s="21"/>
      <c r="M12" s="16">
        <v>7</v>
      </c>
      <c r="N12" s="17" t="s">
        <v>17</v>
      </c>
      <c r="O12" s="113">
        <v>1920023036.76</v>
      </c>
      <c r="P12" s="113">
        <v>430532736.75999999</v>
      </c>
      <c r="Q12" s="20">
        <v>0.22423310997690699</v>
      </c>
      <c r="R12" s="22"/>
    </row>
    <row r="13" spans="1:18" s="18" customFormat="1">
      <c r="A13" s="16">
        <v>8</v>
      </c>
      <c r="B13" s="17" t="s">
        <v>55</v>
      </c>
      <c r="C13" s="19">
        <v>2528</v>
      </c>
      <c r="D13" s="19">
        <v>574</v>
      </c>
      <c r="E13" s="20">
        <v>0.22705696202531644</v>
      </c>
      <c r="F13" s="21"/>
      <c r="G13" s="16">
        <v>8</v>
      </c>
      <c r="H13" s="17" t="s">
        <v>55</v>
      </c>
      <c r="I13" s="19">
        <v>3479</v>
      </c>
      <c r="J13" s="19">
        <v>815</v>
      </c>
      <c r="K13" s="20">
        <v>0.23426271917217592</v>
      </c>
      <c r="L13" s="21"/>
      <c r="M13" s="16">
        <v>8</v>
      </c>
      <c r="N13" s="17" t="s">
        <v>73</v>
      </c>
      <c r="O13" s="113">
        <v>3019272225</v>
      </c>
      <c r="P13" s="113">
        <v>665125850</v>
      </c>
      <c r="Q13" s="20">
        <v>0.22029343511746444</v>
      </c>
      <c r="R13" s="22"/>
    </row>
    <row r="14" spans="1:18" s="18" customFormat="1">
      <c r="A14" s="16">
        <v>9</v>
      </c>
      <c r="B14" s="17" t="s">
        <v>6</v>
      </c>
      <c r="C14" s="19">
        <v>2304</v>
      </c>
      <c r="D14" s="19">
        <v>519</v>
      </c>
      <c r="E14" s="20">
        <v>0.22526041666666666</v>
      </c>
      <c r="F14" s="21"/>
      <c r="G14" s="16">
        <v>9</v>
      </c>
      <c r="H14" s="17" t="s">
        <v>17</v>
      </c>
      <c r="I14" s="19">
        <v>4930</v>
      </c>
      <c r="J14" s="19">
        <v>1109</v>
      </c>
      <c r="K14" s="20">
        <v>0.22494929006085193</v>
      </c>
      <c r="L14" s="21"/>
      <c r="M14" s="16">
        <v>9</v>
      </c>
      <c r="N14" s="17" t="s">
        <v>58</v>
      </c>
      <c r="O14" s="113">
        <v>9848882084.7099991</v>
      </c>
      <c r="P14" s="113">
        <v>2141357280.71</v>
      </c>
      <c r="Q14" s="20">
        <v>0.2174213542503847</v>
      </c>
      <c r="R14" s="22"/>
    </row>
    <row r="15" spans="1:18" s="18" customFormat="1">
      <c r="A15" s="16">
        <v>10</v>
      </c>
      <c r="B15" s="17" t="s">
        <v>17</v>
      </c>
      <c r="C15" s="19">
        <v>3462</v>
      </c>
      <c r="D15" s="19">
        <v>757</v>
      </c>
      <c r="E15" s="20">
        <v>0.21865973425765453</v>
      </c>
      <c r="F15" s="21"/>
      <c r="G15" s="16">
        <v>10</v>
      </c>
      <c r="H15" s="17" t="s">
        <v>58</v>
      </c>
      <c r="I15" s="19">
        <v>24857</v>
      </c>
      <c r="J15" s="19">
        <v>5577</v>
      </c>
      <c r="K15" s="20">
        <v>0.2243633584101058</v>
      </c>
      <c r="L15" s="21"/>
      <c r="M15" s="16">
        <v>10</v>
      </c>
      <c r="N15" s="17" t="s">
        <v>6</v>
      </c>
      <c r="O15" s="113">
        <v>1102159012.71</v>
      </c>
      <c r="P15" s="113">
        <v>233067104.70999998</v>
      </c>
      <c r="Q15" s="20">
        <v>0.21146413722728824</v>
      </c>
      <c r="R15" s="22"/>
    </row>
    <row r="16" spans="1:18" s="18" customFormat="1">
      <c r="A16" s="16">
        <v>11</v>
      </c>
      <c r="B16" s="17" t="s">
        <v>67</v>
      </c>
      <c r="C16" s="19">
        <v>15493</v>
      </c>
      <c r="D16" s="19">
        <v>3299</v>
      </c>
      <c r="E16" s="20">
        <v>0.21293487381398099</v>
      </c>
      <c r="F16" s="21"/>
      <c r="G16" s="16">
        <v>11</v>
      </c>
      <c r="H16" s="17" t="s">
        <v>6</v>
      </c>
      <c r="I16" s="19">
        <v>3009</v>
      </c>
      <c r="J16" s="19">
        <v>672</v>
      </c>
      <c r="K16" s="20">
        <v>0.22333000997008973</v>
      </c>
      <c r="L16" s="21"/>
      <c r="M16" s="16">
        <v>11</v>
      </c>
      <c r="N16" s="17" t="s">
        <v>55</v>
      </c>
      <c r="O16" s="113">
        <v>1462678531</v>
      </c>
      <c r="P16" s="113">
        <v>308566141</v>
      </c>
      <c r="Q16" s="20">
        <v>0.21095964318902005</v>
      </c>
      <c r="R16" s="22"/>
    </row>
    <row r="17" spans="1:18" s="18" customFormat="1">
      <c r="A17" s="16">
        <v>12</v>
      </c>
      <c r="B17" s="17" t="s">
        <v>66</v>
      </c>
      <c r="C17" s="19">
        <v>4658</v>
      </c>
      <c r="D17" s="19">
        <v>984</v>
      </c>
      <c r="E17" s="20">
        <v>0.21124946328896521</v>
      </c>
      <c r="F17" s="21"/>
      <c r="G17" s="16">
        <v>12</v>
      </c>
      <c r="H17" s="17" t="s">
        <v>4</v>
      </c>
      <c r="I17" s="19">
        <v>386</v>
      </c>
      <c r="J17" s="19">
        <v>83</v>
      </c>
      <c r="K17" s="20">
        <v>0.21502590673575128</v>
      </c>
      <c r="L17" s="21"/>
      <c r="M17" s="16">
        <v>12</v>
      </c>
      <c r="N17" s="17" t="s">
        <v>66</v>
      </c>
      <c r="O17" s="113">
        <v>2309780233</v>
      </c>
      <c r="P17" s="113">
        <v>480903966</v>
      </c>
      <c r="Q17" s="20">
        <v>0.20820334295414328</v>
      </c>
      <c r="R17" s="22"/>
    </row>
    <row r="18" spans="1:18" s="22" customFormat="1">
      <c r="A18" s="16">
        <v>13</v>
      </c>
      <c r="B18" s="17" t="s">
        <v>50</v>
      </c>
      <c r="C18" s="19">
        <v>737</v>
      </c>
      <c r="D18" s="19">
        <v>153</v>
      </c>
      <c r="E18" s="20">
        <v>0.20759837177747625</v>
      </c>
      <c r="F18" s="21"/>
      <c r="G18" s="16">
        <v>13</v>
      </c>
      <c r="H18" s="17" t="s">
        <v>66</v>
      </c>
      <c r="I18" s="19">
        <v>6551</v>
      </c>
      <c r="J18" s="19">
        <v>1385</v>
      </c>
      <c r="K18" s="20">
        <v>0.21141810410624332</v>
      </c>
      <c r="L18" s="21"/>
      <c r="M18" s="16">
        <v>13</v>
      </c>
      <c r="N18" s="17" t="s">
        <v>4</v>
      </c>
      <c r="O18" s="113">
        <v>126882791</v>
      </c>
      <c r="P18" s="113">
        <v>24694227</v>
      </c>
      <c r="Q18" s="20">
        <v>0.19462235032329955</v>
      </c>
    </row>
    <row r="19" spans="1:18" s="22" customFormat="1">
      <c r="A19" s="16">
        <v>14</v>
      </c>
      <c r="B19" s="17" t="s">
        <v>58</v>
      </c>
      <c r="C19" s="19">
        <v>14258</v>
      </c>
      <c r="D19" s="19">
        <v>2912</v>
      </c>
      <c r="E19" s="20">
        <v>0.20423621826343105</v>
      </c>
      <c r="F19" s="21"/>
      <c r="G19" s="16">
        <v>14</v>
      </c>
      <c r="H19" s="17" t="s">
        <v>50</v>
      </c>
      <c r="I19" s="19">
        <v>837</v>
      </c>
      <c r="J19" s="19">
        <v>165</v>
      </c>
      <c r="K19" s="20">
        <v>0.1971326164874552</v>
      </c>
      <c r="L19" s="21"/>
      <c r="M19" s="16">
        <v>14</v>
      </c>
      <c r="N19" s="17" t="s">
        <v>7</v>
      </c>
      <c r="O19" s="113">
        <v>6311059399</v>
      </c>
      <c r="P19" s="113">
        <v>1213057529</v>
      </c>
      <c r="Q19" s="20">
        <v>0.19221139468156667</v>
      </c>
    </row>
    <row r="20" spans="1:18" s="22" customFormat="1">
      <c r="A20" s="16">
        <v>15</v>
      </c>
      <c r="B20" s="17" t="s">
        <v>51</v>
      </c>
      <c r="C20" s="19">
        <v>2224</v>
      </c>
      <c r="D20" s="19">
        <v>443</v>
      </c>
      <c r="E20" s="20">
        <v>0.1991906474820144</v>
      </c>
      <c r="F20" s="21"/>
      <c r="G20" s="16">
        <v>15</v>
      </c>
      <c r="H20" s="17" t="s">
        <v>7</v>
      </c>
      <c r="I20" s="19">
        <v>18702</v>
      </c>
      <c r="J20" s="19">
        <v>3562</v>
      </c>
      <c r="K20" s="20">
        <v>0.19046091327130787</v>
      </c>
      <c r="L20" s="21"/>
      <c r="M20" s="16">
        <v>15</v>
      </c>
      <c r="N20" s="17" t="s">
        <v>48</v>
      </c>
      <c r="O20" s="113">
        <v>8902512755</v>
      </c>
      <c r="P20" s="113">
        <v>1539951681</v>
      </c>
      <c r="Q20" s="20">
        <v>0.17297944112858504</v>
      </c>
    </row>
    <row r="21" spans="1:18" s="22" customFormat="1">
      <c r="A21" s="16">
        <v>16</v>
      </c>
      <c r="B21" s="17" t="s">
        <v>8</v>
      </c>
      <c r="C21" s="19">
        <v>427</v>
      </c>
      <c r="D21" s="19">
        <v>83</v>
      </c>
      <c r="E21" s="20">
        <v>0.19437939110070257</v>
      </c>
      <c r="F21" s="21"/>
      <c r="G21" s="16">
        <v>16</v>
      </c>
      <c r="H21" s="17" t="s">
        <v>51</v>
      </c>
      <c r="I21" s="19">
        <v>2724</v>
      </c>
      <c r="J21" s="19">
        <v>516</v>
      </c>
      <c r="K21" s="20">
        <v>0.1894273127753304</v>
      </c>
      <c r="L21" s="21"/>
      <c r="M21" s="16">
        <v>16</v>
      </c>
      <c r="N21" s="17" t="s">
        <v>51</v>
      </c>
      <c r="O21" s="113">
        <v>641041090</v>
      </c>
      <c r="P21" s="113">
        <v>106212345</v>
      </c>
      <c r="Q21" s="20">
        <v>0.16568726507063689</v>
      </c>
    </row>
    <row r="22" spans="1:18" s="22" customFormat="1">
      <c r="A22" s="16">
        <v>17</v>
      </c>
      <c r="B22" s="17" t="s">
        <v>7</v>
      </c>
      <c r="C22" s="19">
        <v>10739</v>
      </c>
      <c r="D22" s="19">
        <v>2037</v>
      </c>
      <c r="E22" s="20">
        <v>0.18968246577893658</v>
      </c>
      <c r="F22" s="21"/>
      <c r="G22" s="16">
        <v>17</v>
      </c>
      <c r="H22" s="17" t="s">
        <v>8</v>
      </c>
      <c r="I22" s="19">
        <v>497</v>
      </c>
      <c r="J22" s="19">
        <v>91</v>
      </c>
      <c r="K22" s="20">
        <v>0.18309859154929578</v>
      </c>
      <c r="L22" s="21"/>
      <c r="M22" s="16">
        <v>17</v>
      </c>
      <c r="N22" s="17" t="s">
        <v>20</v>
      </c>
      <c r="O22" s="113">
        <v>1253430686</v>
      </c>
      <c r="P22" s="113">
        <v>205279873</v>
      </c>
      <c r="Q22" s="20">
        <v>0.16377441153534994</v>
      </c>
    </row>
    <row r="23" spans="1:18" s="22" customFormat="1">
      <c r="A23" s="16">
        <v>18</v>
      </c>
      <c r="B23" s="17" t="s">
        <v>9</v>
      </c>
      <c r="C23" s="19">
        <v>3759</v>
      </c>
      <c r="D23" s="19">
        <v>705</v>
      </c>
      <c r="E23" s="20">
        <v>0.18754988028731046</v>
      </c>
      <c r="F23" s="21"/>
      <c r="G23" s="16">
        <v>18</v>
      </c>
      <c r="H23" s="17" t="s">
        <v>20</v>
      </c>
      <c r="I23" s="19">
        <v>4397</v>
      </c>
      <c r="J23" s="19">
        <v>804</v>
      </c>
      <c r="K23" s="20">
        <v>0.18285194450761882</v>
      </c>
      <c r="L23" s="21"/>
      <c r="M23" s="16">
        <v>18</v>
      </c>
      <c r="N23" s="17" t="s">
        <v>18</v>
      </c>
      <c r="O23" s="113">
        <v>1366754152.71</v>
      </c>
      <c r="P23" s="113">
        <v>221351487.70999998</v>
      </c>
      <c r="Q23" s="20">
        <v>0.16195413584155149</v>
      </c>
    </row>
    <row r="24" spans="1:18" s="22" customFormat="1">
      <c r="A24" s="16">
        <v>19</v>
      </c>
      <c r="B24" s="17" t="s">
        <v>20</v>
      </c>
      <c r="C24" s="19">
        <v>3149</v>
      </c>
      <c r="D24" s="19">
        <v>589</v>
      </c>
      <c r="E24" s="20">
        <v>0.18704350587488092</v>
      </c>
      <c r="F24" s="21"/>
      <c r="G24" s="16">
        <v>19</v>
      </c>
      <c r="H24" s="17" t="s">
        <v>48</v>
      </c>
      <c r="I24" s="19">
        <v>25876</v>
      </c>
      <c r="J24" s="19">
        <v>4687</v>
      </c>
      <c r="K24" s="20">
        <v>0.18113309630545679</v>
      </c>
      <c r="L24" s="21"/>
      <c r="M24" s="16">
        <v>19</v>
      </c>
      <c r="N24" s="17" t="s">
        <v>50</v>
      </c>
      <c r="O24" s="113">
        <v>177332568</v>
      </c>
      <c r="P24" s="113">
        <v>27247398</v>
      </c>
      <c r="Q24" s="20">
        <v>0.15365140372861458</v>
      </c>
    </row>
    <row r="25" spans="1:18" s="22" customFormat="1">
      <c r="A25" s="16">
        <v>20</v>
      </c>
      <c r="B25" s="17" t="s">
        <v>48</v>
      </c>
      <c r="C25" s="19">
        <v>13066</v>
      </c>
      <c r="D25" s="19">
        <v>2424</v>
      </c>
      <c r="E25" s="20">
        <v>0.18551966937088626</v>
      </c>
      <c r="F25" s="21"/>
      <c r="G25" s="16">
        <v>20</v>
      </c>
      <c r="H25" s="17" t="s">
        <v>9</v>
      </c>
      <c r="I25" s="19">
        <v>4786</v>
      </c>
      <c r="J25" s="19">
        <v>864</v>
      </c>
      <c r="K25" s="20">
        <v>0.18052653572921021</v>
      </c>
      <c r="L25" s="21"/>
      <c r="M25" s="16">
        <v>20</v>
      </c>
      <c r="N25" s="17" t="s">
        <v>9</v>
      </c>
      <c r="O25" s="113">
        <v>1122227404.71</v>
      </c>
      <c r="P25" s="113">
        <v>172087329.71000001</v>
      </c>
      <c r="Q25" s="20">
        <v>0.1533444371325702</v>
      </c>
    </row>
    <row r="26" spans="1:18" s="22" customFormat="1">
      <c r="A26" s="16">
        <v>21</v>
      </c>
      <c r="B26" s="17" t="s">
        <v>19</v>
      </c>
      <c r="C26" s="19">
        <v>401</v>
      </c>
      <c r="D26" s="19">
        <v>73</v>
      </c>
      <c r="E26" s="20">
        <v>0.18204488778054864</v>
      </c>
      <c r="F26" s="21"/>
      <c r="G26" s="16">
        <v>21</v>
      </c>
      <c r="H26" s="17" t="s">
        <v>10</v>
      </c>
      <c r="I26" s="19">
        <v>795</v>
      </c>
      <c r="J26" s="19">
        <v>142</v>
      </c>
      <c r="K26" s="20">
        <v>0.17861635220125785</v>
      </c>
      <c r="L26" s="21"/>
      <c r="M26" s="16">
        <v>21</v>
      </c>
      <c r="N26" s="17" t="s">
        <v>10</v>
      </c>
      <c r="O26" s="113">
        <v>146424454</v>
      </c>
      <c r="P26" s="113">
        <v>21497904</v>
      </c>
      <c r="Q26" s="20">
        <v>0.14681908255570481</v>
      </c>
    </row>
    <row r="27" spans="1:18" s="22" customFormat="1">
      <c r="A27" s="16">
        <v>22</v>
      </c>
      <c r="B27" s="17" t="s">
        <v>10</v>
      </c>
      <c r="C27" s="19">
        <v>683</v>
      </c>
      <c r="D27" s="19">
        <v>124</v>
      </c>
      <c r="E27" s="20">
        <v>0.18155197657393851</v>
      </c>
      <c r="F27" s="21"/>
      <c r="G27" s="16">
        <v>22</v>
      </c>
      <c r="H27" s="17" t="s">
        <v>19</v>
      </c>
      <c r="I27" s="19">
        <v>473</v>
      </c>
      <c r="J27" s="19">
        <v>82</v>
      </c>
      <c r="K27" s="20">
        <v>0.17336152219873149</v>
      </c>
      <c r="L27" s="21"/>
      <c r="M27" s="16">
        <v>22</v>
      </c>
      <c r="N27" s="17" t="s">
        <v>11</v>
      </c>
      <c r="O27" s="113">
        <v>3026328788</v>
      </c>
      <c r="P27" s="113">
        <v>439510622</v>
      </c>
      <c r="Q27" s="20">
        <v>0.145228973052349</v>
      </c>
    </row>
    <row r="28" spans="1:18" s="22" customFormat="1">
      <c r="A28" s="16">
        <v>23</v>
      </c>
      <c r="B28" s="17" t="s">
        <v>12</v>
      </c>
      <c r="C28" s="19">
        <v>2583</v>
      </c>
      <c r="D28" s="19">
        <v>468</v>
      </c>
      <c r="E28" s="20">
        <v>0.18118466898954705</v>
      </c>
      <c r="F28" s="21"/>
      <c r="G28" s="16">
        <v>23</v>
      </c>
      <c r="H28" s="17" t="s">
        <v>18</v>
      </c>
      <c r="I28" s="19">
        <v>3476</v>
      </c>
      <c r="J28" s="19">
        <v>591</v>
      </c>
      <c r="K28" s="20">
        <v>0.17002301495972383</v>
      </c>
      <c r="L28" s="21"/>
      <c r="M28" s="16">
        <v>23</v>
      </c>
      <c r="N28" s="17" t="s">
        <v>59</v>
      </c>
      <c r="O28" s="113">
        <v>531476711</v>
      </c>
      <c r="P28" s="113">
        <v>71390045</v>
      </c>
      <c r="Q28" s="20">
        <v>0.13432393841994705</v>
      </c>
    </row>
    <row r="29" spans="1:18" s="22" customFormat="1">
      <c r="A29" s="16">
        <v>24</v>
      </c>
      <c r="B29" s="17" t="s">
        <v>18</v>
      </c>
      <c r="C29" s="19">
        <v>2544</v>
      </c>
      <c r="D29" s="19">
        <v>457</v>
      </c>
      <c r="E29" s="20">
        <v>0.17963836477987422</v>
      </c>
      <c r="F29" s="21"/>
      <c r="G29" s="16">
        <v>24</v>
      </c>
      <c r="H29" s="17" t="s">
        <v>13</v>
      </c>
      <c r="I29" s="19">
        <v>1075</v>
      </c>
      <c r="J29" s="19">
        <v>179</v>
      </c>
      <c r="K29" s="20">
        <v>0.16651162790697674</v>
      </c>
      <c r="L29" s="21"/>
      <c r="M29" s="16">
        <v>24</v>
      </c>
      <c r="N29" s="17" t="s">
        <v>13</v>
      </c>
      <c r="O29" s="113">
        <v>249220452</v>
      </c>
      <c r="P29" s="113">
        <v>33064155</v>
      </c>
      <c r="Q29" s="20">
        <v>0.13267031150396918</v>
      </c>
    </row>
    <row r="30" spans="1:18" s="22" customFormat="1">
      <c r="A30" s="16">
        <v>25</v>
      </c>
      <c r="B30" s="17" t="s">
        <v>13</v>
      </c>
      <c r="C30" s="19">
        <v>878</v>
      </c>
      <c r="D30" s="19">
        <v>151</v>
      </c>
      <c r="E30" s="20">
        <v>0.17198177676537585</v>
      </c>
      <c r="F30" s="21"/>
      <c r="G30" s="16">
        <v>25</v>
      </c>
      <c r="H30" s="17" t="s">
        <v>12</v>
      </c>
      <c r="I30" s="19">
        <v>3221</v>
      </c>
      <c r="J30" s="19">
        <v>524</v>
      </c>
      <c r="K30" s="20">
        <v>0.16268239677118906</v>
      </c>
      <c r="L30" s="21"/>
      <c r="M30" s="16">
        <v>25</v>
      </c>
      <c r="N30" s="17" t="s">
        <v>12</v>
      </c>
      <c r="O30" s="113">
        <v>767541737</v>
      </c>
      <c r="P30" s="113">
        <v>97698220</v>
      </c>
      <c r="Q30" s="20">
        <v>0.12728717578520424</v>
      </c>
    </row>
    <row r="31" spans="1:18" s="22" customFormat="1">
      <c r="A31" s="16">
        <v>26</v>
      </c>
      <c r="B31" s="17" t="s">
        <v>59</v>
      </c>
      <c r="C31" s="19">
        <v>1761</v>
      </c>
      <c r="D31" s="19">
        <v>301</v>
      </c>
      <c r="E31" s="20">
        <v>0.17092561044860874</v>
      </c>
      <c r="F31" s="21"/>
      <c r="G31" s="16">
        <v>26</v>
      </c>
      <c r="H31" s="17" t="s">
        <v>14</v>
      </c>
      <c r="I31" s="19">
        <v>342</v>
      </c>
      <c r="J31" s="19">
        <v>55</v>
      </c>
      <c r="K31" s="20">
        <v>0.16081871345029239</v>
      </c>
      <c r="L31" s="21"/>
      <c r="M31" s="16">
        <v>26</v>
      </c>
      <c r="N31" s="17" t="s">
        <v>19</v>
      </c>
      <c r="O31" s="113">
        <v>141907967</v>
      </c>
      <c r="P31" s="113">
        <v>17621720</v>
      </c>
      <c r="Q31" s="20">
        <v>0.12417710134625493</v>
      </c>
    </row>
    <row r="32" spans="1:18" s="22" customFormat="1">
      <c r="A32" s="16">
        <v>27</v>
      </c>
      <c r="B32" s="17" t="s">
        <v>14</v>
      </c>
      <c r="C32" s="19">
        <v>320</v>
      </c>
      <c r="D32" s="19">
        <v>54</v>
      </c>
      <c r="E32" s="20">
        <v>0.16875000000000001</v>
      </c>
      <c r="F32" s="21"/>
      <c r="G32" s="16">
        <v>27</v>
      </c>
      <c r="H32" s="17" t="s">
        <v>59</v>
      </c>
      <c r="I32" s="19">
        <v>2262</v>
      </c>
      <c r="J32" s="19">
        <v>358</v>
      </c>
      <c r="K32" s="20">
        <v>0.15826702033598586</v>
      </c>
      <c r="L32" s="21"/>
      <c r="M32" s="16">
        <v>27</v>
      </c>
      <c r="N32" s="17" t="s">
        <v>8</v>
      </c>
      <c r="O32" s="113">
        <v>92625868</v>
      </c>
      <c r="P32" s="113">
        <v>10988586</v>
      </c>
      <c r="Q32" s="20">
        <v>0.11863409474338206</v>
      </c>
    </row>
    <row r="33" spans="1:17" s="22" customFormat="1">
      <c r="A33" s="16">
        <v>28</v>
      </c>
      <c r="B33" s="17" t="s">
        <v>11</v>
      </c>
      <c r="C33" s="19">
        <v>6213</v>
      </c>
      <c r="D33" s="19">
        <v>963</v>
      </c>
      <c r="E33" s="20">
        <v>0.15499758570738773</v>
      </c>
      <c r="F33" s="21"/>
      <c r="G33" s="16">
        <v>28</v>
      </c>
      <c r="H33" s="17" t="s">
        <v>11</v>
      </c>
      <c r="I33" s="19">
        <v>9574</v>
      </c>
      <c r="J33" s="19">
        <v>1424</v>
      </c>
      <c r="K33" s="20">
        <v>0.14873616043451013</v>
      </c>
      <c r="L33" s="21"/>
      <c r="M33" s="16">
        <v>28</v>
      </c>
      <c r="N33" s="17" t="s">
        <v>15</v>
      </c>
      <c r="O33" s="113">
        <v>300422293</v>
      </c>
      <c r="P33" s="113">
        <v>32625968</v>
      </c>
      <c r="Q33" s="20">
        <v>0.10860035609940571</v>
      </c>
    </row>
    <row r="34" spans="1:17" s="22" customFormat="1">
      <c r="A34" s="16">
        <v>29</v>
      </c>
      <c r="B34" s="17" t="s">
        <v>15</v>
      </c>
      <c r="C34" s="19">
        <v>1463</v>
      </c>
      <c r="D34" s="19">
        <v>221</v>
      </c>
      <c r="E34" s="20">
        <v>0.15105946684894053</v>
      </c>
      <c r="F34" s="21"/>
      <c r="G34" s="16">
        <v>29</v>
      </c>
      <c r="H34" s="17" t="s">
        <v>15</v>
      </c>
      <c r="I34" s="19">
        <v>1798</v>
      </c>
      <c r="J34" s="19">
        <v>255</v>
      </c>
      <c r="K34" s="20">
        <v>0.14182424916573971</v>
      </c>
      <c r="L34" s="21"/>
      <c r="M34" s="16">
        <v>29</v>
      </c>
      <c r="N34" s="17" t="s">
        <v>16</v>
      </c>
      <c r="O34" s="113">
        <v>251194452</v>
      </c>
      <c r="P34" s="113">
        <v>24768816</v>
      </c>
      <c r="Q34" s="20">
        <v>9.8604152292344413E-2</v>
      </c>
    </row>
    <row r="35" spans="1:17" s="22" customFormat="1">
      <c r="A35" s="16">
        <v>30</v>
      </c>
      <c r="B35" s="17" t="s">
        <v>38</v>
      </c>
      <c r="C35" s="19">
        <v>2379</v>
      </c>
      <c r="D35" s="19">
        <v>348</v>
      </c>
      <c r="E35" s="20">
        <v>0.14627994955863807</v>
      </c>
      <c r="F35" s="21"/>
      <c r="G35" s="16">
        <v>30</v>
      </c>
      <c r="H35" s="17" t="s">
        <v>38</v>
      </c>
      <c r="I35" s="19">
        <v>3139</v>
      </c>
      <c r="J35" s="19">
        <v>411</v>
      </c>
      <c r="K35" s="20">
        <v>0.13093341828607838</v>
      </c>
      <c r="L35" s="21"/>
      <c r="M35" s="16">
        <v>30</v>
      </c>
      <c r="N35" s="17" t="s">
        <v>38</v>
      </c>
      <c r="O35" s="113">
        <v>638988925</v>
      </c>
      <c r="P35" s="113">
        <v>61596728</v>
      </c>
      <c r="Q35" s="20">
        <v>9.6397176210839652E-2</v>
      </c>
    </row>
    <row r="36" spans="1:17" s="22" customFormat="1">
      <c r="A36" s="74">
        <v>31</v>
      </c>
      <c r="B36" s="75" t="s">
        <v>16</v>
      </c>
      <c r="C36" s="76">
        <v>862</v>
      </c>
      <c r="D36" s="76">
        <v>119</v>
      </c>
      <c r="E36" s="77">
        <v>0.13805104408352667</v>
      </c>
      <c r="F36" s="21"/>
      <c r="G36" s="74">
        <v>31</v>
      </c>
      <c r="H36" s="75" t="s">
        <v>16</v>
      </c>
      <c r="I36" s="76">
        <v>1021</v>
      </c>
      <c r="J36" s="76">
        <v>126</v>
      </c>
      <c r="K36" s="77">
        <v>0.12340842311459353</v>
      </c>
      <c r="L36" s="21"/>
      <c r="M36" s="74">
        <v>31</v>
      </c>
      <c r="N36" s="75" t="s">
        <v>14</v>
      </c>
      <c r="O36" s="116">
        <v>67548900</v>
      </c>
      <c r="P36" s="116">
        <v>5887874</v>
      </c>
      <c r="Q36" s="77">
        <v>8.7164617040395923E-2</v>
      </c>
    </row>
    <row r="37" spans="1:17" s="3" customFormat="1">
      <c r="A37" s="42" t="s">
        <v>234</v>
      </c>
      <c r="B37" s="9"/>
      <c r="C37" s="23"/>
      <c r="D37" s="23"/>
      <c r="E37" s="8"/>
      <c r="G37" s="7"/>
      <c r="I37" s="24"/>
      <c r="J37" s="24"/>
      <c r="K37" s="24"/>
      <c r="M37" s="7"/>
      <c r="O37" s="24"/>
      <c r="P37" s="24"/>
      <c r="Q37" s="24"/>
    </row>
    <row r="38" spans="1:17" s="3" customFormat="1">
      <c r="A38" s="42" t="s">
        <v>235</v>
      </c>
      <c r="B38" s="9"/>
      <c r="C38" s="23"/>
      <c r="D38" s="23"/>
      <c r="E38" s="8"/>
      <c r="G38" s="7"/>
      <c r="I38" s="24"/>
      <c r="J38" s="24"/>
      <c r="K38" s="24"/>
      <c r="M38" s="7"/>
      <c r="O38" s="24"/>
      <c r="P38" s="24"/>
      <c r="Q38" s="24"/>
    </row>
    <row r="39" spans="1:17" s="3" customFormat="1">
      <c r="A39" s="42" t="s">
        <v>225</v>
      </c>
      <c r="B39" s="9"/>
      <c r="C39" s="23"/>
      <c r="D39" s="23"/>
      <c r="E39" s="8"/>
      <c r="G39" s="7"/>
      <c r="I39" s="24"/>
      <c r="J39" s="24"/>
      <c r="K39" s="24"/>
      <c r="M39" s="7"/>
      <c r="O39" s="24"/>
      <c r="P39" s="24"/>
      <c r="Q39" s="24"/>
    </row>
    <row r="40" spans="1:17" s="3" customFormat="1">
      <c r="A40" s="8"/>
      <c r="B40" s="9"/>
      <c r="C40" s="23"/>
      <c r="D40" s="23"/>
      <c r="E40" s="8"/>
      <c r="G40" s="7"/>
      <c r="I40" s="24"/>
      <c r="J40" s="24"/>
      <c r="K40" s="24"/>
      <c r="M40" s="7"/>
      <c r="O40" s="24"/>
      <c r="P40" s="24"/>
      <c r="Q40" s="24"/>
    </row>
    <row r="41" spans="1:17" s="3" customFormat="1">
      <c r="A41" s="8"/>
      <c r="B41" s="9"/>
      <c r="C41" s="23"/>
      <c r="D41" s="23"/>
      <c r="E41" s="8"/>
      <c r="G41" s="7"/>
      <c r="I41" s="24"/>
      <c r="J41" s="24"/>
      <c r="K41" s="24"/>
      <c r="M41" s="7"/>
      <c r="O41" s="24"/>
      <c r="P41" s="24"/>
      <c r="Q41" s="24"/>
    </row>
    <row r="42" spans="1:17" s="3" customFormat="1">
      <c r="A42" s="8"/>
      <c r="B42" s="9"/>
      <c r="C42" s="23"/>
      <c r="D42" s="23"/>
      <c r="E42" s="8"/>
      <c r="G42" s="7"/>
      <c r="I42" s="24"/>
      <c r="J42" s="24"/>
      <c r="K42" s="24"/>
      <c r="M42" s="7"/>
      <c r="O42" s="24"/>
      <c r="P42" s="24"/>
      <c r="Q42" s="24"/>
    </row>
    <row r="43" spans="1:17" s="3" customFormat="1">
      <c r="A43" s="8"/>
      <c r="B43" s="9"/>
      <c r="C43" s="23"/>
      <c r="D43" s="23"/>
      <c r="E43" s="8"/>
      <c r="G43" s="7"/>
      <c r="I43" s="24"/>
      <c r="J43" s="24"/>
      <c r="K43" s="24"/>
      <c r="M43" s="7"/>
      <c r="O43" s="24"/>
      <c r="P43" s="24"/>
      <c r="Q43" s="24"/>
    </row>
    <row r="44" spans="1:17" s="3" customFormat="1">
      <c r="A44" s="8"/>
      <c r="B44" s="9"/>
      <c r="C44" s="23"/>
      <c r="D44" s="23"/>
      <c r="E44" s="8"/>
      <c r="G44" s="7"/>
      <c r="I44" s="24"/>
      <c r="J44" s="24"/>
      <c r="K44" s="24"/>
      <c r="M44" s="7"/>
      <c r="O44" s="24"/>
      <c r="P44" s="24"/>
      <c r="Q44" s="24"/>
    </row>
    <row r="45" spans="1:17" s="3" customFormat="1">
      <c r="A45" s="7"/>
      <c r="C45" s="24"/>
      <c r="D45" s="24"/>
      <c r="E45" s="7"/>
      <c r="G45" s="7"/>
      <c r="I45" s="24"/>
      <c r="J45" s="24"/>
      <c r="K45" s="24"/>
      <c r="M45" s="7"/>
      <c r="O45" s="24"/>
      <c r="P45" s="24"/>
      <c r="Q45" s="24"/>
    </row>
    <row r="46" spans="1:17" s="3" customFormat="1">
      <c r="A46" s="7"/>
      <c r="C46" s="24"/>
      <c r="D46" s="24"/>
      <c r="E46" s="7"/>
      <c r="G46" s="7"/>
      <c r="I46" s="24"/>
      <c r="J46" s="24"/>
      <c r="K46" s="24"/>
      <c r="M46" s="7"/>
      <c r="O46" s="24"/>
      <c r="P46" s="24"/>
      <c r="Q46" s="24"/>
    </row>
    <row r="47" spans="1:17" s="3" customFormat="1">
      <c r="A47" s="7"/>
      <c r="C47" s="24"/>
      <c r="D47" s="24"/>
      <c r="E47" s="7"/>
      <c r="G47" s="7"/>
      <c r="I47" s="24"/>
      <c r="J47" s="24"/>
      <c r="K47" s="24"/>
      <c r="M47" s="7"/>
      <c r="O47" s="24"/>
      <c r="P47" s="24"/>
      <c r="Q47" s="24"/>
    </row>
    <row r="48" spans="1:17" s="3" customFormat="1">
      <c r="A48" s="7"/>
      <c r="C48" s="24"/>
      <c r="D48" s="24"/>
      <c r="E48" s="7"/>
      <c r="G48" s="7"/>
      <c r="I48" s="24"/>
      <c r="J48" s="24"/>
      <c r="K48" s="24"/>
      <c r="M48" s="7"/>
      <c r="O48" s="24"/>
      <c r="P48" s="24"/>
      <c r="Q48" s="24"/>
    </row>
    <row r="49" spans="1:17" s="3" customFormat="1">
      <c r="A49" s="7"/>
      <c r="C49" s="24"/>
      <c r="D49" s="24"/>
      <c r="E49" s="7"/>
      <c r="G49" s="7"/>
      <c r="I49" s="24"/>
      <c r="J49" s="24"/>
      <c r="K49" s="24"/>
      <c r="M49" s="7"/>
      <c r="O49" s="24"/>
      <c r="P49" s="24"/>
      <c r="Q49" s="24"/>
    </row>
    <row r="50" spans="1:17" s="3" customFormat="1">
      <c r="A50" s="7"/>
      <c r="C50" s="24"/>
      <c r="D50" s="24"/>
      <c r="E50" s="7"/>
      <c r="G50" s="7"/>
      <c r="I50" s="24"/>
      <c r="J50" s="24"/>
      <c r="K50" s="24"/>
      <c r="M50" s="7"/>
      <c r="O50" s="24"/>
      <c r="P50" s="24"/>
      <c r="Q50" s="24"/>
    </row>
    <row r="51" spans="1:17" s="3" customFormat="1">
      <c r="A51" s="7"/>
      <c r="C51" s="24"/>
      <c r="D51" s="24"/>
      <c r="E51" s="7"/>
      <c r="G51" s="7"/>
      <c r="I51" s="24"/>
      <c r="J51" s="24"/>
      <c r="K51" s="24"/>
      <c r="M51" s="7"/>
      <c r="O51" s="24"/>
      <c r="P51" s="24"/>
      <c r="Q51" s="24"/>
    </row>
    <row r="52" spans="1:17" s="3" customFormat="1">
      <c r="A52" s="7"/>
      <c r="C52" s="24"/>
      <c r="D52" s="24"/>
      <c r="E52" s="7"/>
      <c r="G52" s="7"/>
      <c r="I52" s="24"/>
      <c r="J52" s="24"/>
      <c r="K52" s="24"/>
      <c r="M52" s="7"/>
      <c r="O52" s="24"/>
      <c r="P52" s="24"/>
      <c r="Q52" s="24"/>
    </row>
    <row r="53" spans="1:17" s="3" customFormat="1">
      <c r="A53" s="7"/>
      <c r="C53" s="24"/>
      <c r="D53" s="24"/>
      <c r="E53" s="7"/>
      <c r="G53" s="7"/>
      <c r="I53" s="24"/>
      <c r="J53" s="24"/>
      <c r="K53" s="24"/>
      <c r="M53" s="7"/>
      <c r="O53" s="24"/>
      <c r="P53" s="24"/>
      <c r="Q53" s="24"/>
    </row>
    <row r="54" spans="1:17" s="3" customFormat="1">
      <c r="A54" s="7"/>
      <c r="C54" s="24"/>
      <c r="D54" s="24"/>
      <c r="E54" s="7"/>
      <c r="G54" s="7"/>
      <c r="I54" s="24"/>
      <c r="J54" s="24"/>
      <c r="K54" s="24"/>
      <c r="M54" s="7"/>
      <c r="O54" s="24"/>
      <c r="P54" s="24"/>
      <c r="Q54" s="24"/>
    </row>
    <row r="55" spans="1:17" s="3" customFormat="1">
      <c r="A55" s="7"/>
      <c r="C55" s="24"/>
      <c r="D55" s="24"/>
      <c r="E55" s="7"/>
      <c r="G55" s="7"/>
      <c r="I55" s="24"/>
      <c r="J55" s="24"/>
      <c r="K55" s="24"/>
      <c r="M55" s="7"/>
      <c r="O55" s="24"/>
      <c r="P55" s="24"/>
      <c r="Q55" s="24"/>
    </row>
    <row r="56" spans="1:17" s="3" customFormat="1">
      <c r="A56" s="7"/>
      <c r="C56" s="24"/>
      <c r="D56" s="24"/>
      <c r="E56" s="7"/>
      <c r="G56" s="7"/>
      <c r="I56" s="24"/>
      <c r="J56" s="24"/>
      <c r="K56" s="24"/>
      <c r="M56" s="7"/>
      <c r="O56" s="24"/>
      <c r="P56" s="24"/>
      <c r="Q56" s="24"/>
    </row>
    <row r="57" spans="1:17" s="3" customFormat="1">
      <c r="A57" s="7"/>
      <c r="C57" s="24"/>
      <c r="D57" s="24"/>
      <c r="E57" s="7"/>
      <c r="G57" s="7"/>
      <c r="I57" s="24"/>
      <c r="J57" s="24"/>
      <c r="K57" s="24"/>
      <c r="M57" s="7"/>
      <c r="O57" s="24"/>
      <c r="P57" s="24"/>
      <c r="Q57" s="24"/>
    </row>
    <row r="58" spans="1:17" s="3" customFormat="1">
      <c r="A58" s="7"/>
      <c r="C58" s="24"/>
      <c r="D58" s="24"/>
      <c r="E58" s="7"/>
      <c r="G58" s="7"/>
      <c r="I58" s="24"/>
      <c r="J58" s="24"/>
      <c r="K58" s="24"/>
      <c r="M58" s="7"/>
      <c r="O58" s="24"/>
      <c r="P58" s="24"/>
      <c r="Q58" s="24"/>
    </row>
    <row r="59" spans="1:17" s="3" customFormat="1">
      <c r="A59" s="7"/>
      <c r="C59" s="24"/>
      <c r="D59" s="24"/>
      <c r="E59" s="7"/>
      <c r="G59" s="7"/>
      <c r="I59" s="24"/>
      <c r="J59" s="24"/>
      <c r="K59" s="24"/>
      <c r="M59" s="7"/>
      <c r="O59" s="24"/>
      <c r="P59" s="24"/>
      <c r="Q59" s="24"/>
    </row>
    <row r="60" spans="1:17" s="3" customFormat="1">
      <c r="A60" s="7"/>
      <c r="C60" s="24"/>
      <c r="D60" s="24"/>
      <c r="E60" s="7"/>
      <c r="G60" s="7"/>
      <c r="I60" s="24"/>
      <c r="J60" s="24"/>
      <c r="K60" s="24"/>
      <c r="M60" s="7"/>
      <c r="O60" s="24"/>
      <c r="P60" s="24"/>
      <c r="Q60" s="24"/>
    </row>
    <row r="61" spans="1:17" s="3" customFormat="1">
      <c r="A61" s="7"/>
      <c r="C61" s="24"/>
      <c r="D61" s="24"/>
      <c r="E61" s="7"/>
      <c r="G61" s="7"/>
      <c r="I61" s="24"/>
      <c r="J61" s="24"/>
      <c r="K61" s="24"/>
      <c r="M61" s="7"/>
      <c r="O61" s="24"/>
      <c r="P61" s="24"/>
      <c r="Q61" s="24"/>
    </row>
    <row r="62" spans="1:17" s="3" customFormat="1">
      <c r="A62" s="7"/>
      <c r="C62" s="24"/>
      <c r="D62" s="24"/>
      <c r="E62" s="7"/>
      <c r="G62" s="7"/>
      <c r="I62" s="24"/>
      <c r="J62" s="24"/>
      <c r="K62" s="24"/>
      <c r="M62" s="7"/>
      <c r="O62" s="24"/>
      <c r="P62" s="24"/>
      <c r="Q62" s="24"/>
    </row>
    <row r="63" spans="1:17" s="3" customFormat="1">
      <c r="A63" s="7"/>
      <c r="C63" s="24"/>
      <c r="D63" s="24"/>
      <c r="E63" s="7"/>
      <c r="G63" s="7"/>
      <c r="I63" s="24"/>
      <c r="J63" s="24"/>
      <c r="K63" s="24"/>
      <c r="M63" s="7"/>
      <c r="O63" s="24"/>
      <c r="P63" s="24"/>
      <c r="Q63" s="24"/>
    </row>
    <row r="64" spans="1:17" s="3" customFormat="1">
      <c r="A64" s="7"/>
      <c r="C64" s="24"/>
      <c r="D64" s="24"/>
      <c r="E64" s="7"/>
      <c r="G64" s="7"/>
      <c r="I64" s="24"/>
      <c r="J64" s="24"/>
      <c r="K64" s="24"/>
      <c r="M64" s="7"/>
      <c r="O64" s="24"/>
      <c r="P64" s="24"/>
      <c r="Q64" s="24"/>
    </row>
    <row r="65" spans="1:17" s="3" customFormat="1">
      <c r="A65" s="7"/>
      <c r="C65" s="24"/>
      <c r="D65" s="24"/>
      <c r="E65" s="7"/>
      <c r="G65" s="7"/>
      <c r="I65" s="24"/>
      <c r="J65" s="24"/>
      <c r="K65" s="24"/>
      <c r="M65" s="7"/>
      <c r="O65" s="24"/>
      <c r="P65" s="24"/>
      <c r="Q65" s="24"/>
    </row>
    <row r="66" spans="1:17" s="3" customFormat="1">
      <c r="A66" s="7"/>
      <c r="C66" s="24"/>
      <c r="D66" s="24"/>
      <c r="E66" s="7"/>
      <c r="G66" s="7"/>
      <c r="I66" s="24"/>
      <c r="J66" s="24"/>
      <c r="K66" s="24"/>
      <c r="M66" s="7"/>
      <c r="O66" s="24"/>
      <c r="P66" s="24"/>
      <c r="Q66" s="24"/>
    </row>
    <row r="67" spans="1:17" s="3" customFormat="1">
      <c r="A67" s="7"/>
      <c r="C67" s="24"/>
      <c r="D67" s="24"/>
      <c r="E67" s="7"/>
      <c r="G67" s="7"/>
      <c r="I67" s="24"/>
      <c r="J67" s="24"/>
      <c r="K67" s="24"/>
      <c r="M67" s="7"/>
      <c r="O67" s="24"/>
      <c r="P67" s="24"/>
      <c r="Q67" s="24"/>
    </row>
    <row r="68" spans="1:17" s="3" customFormat="1">
      <c r="A68" s="7"/>
      <c r="C68" s="24"/>
      <c r="D68" s="24"/>
      <c r="E68" s="7"/>
      <c r="G68" s="7"/>
      <c r="I68" s="24"/>
      <c r="J68" s="24"/>
      <c r="K68" s="24"/>
      <c r="M68" s="7"/>
      <c r="O68" s="24"/>
      <c r="P68" s="24"/>
      <c r="Q68" s="24"/>
    </row>
    <row r="69" spans="1:17" s="3" customFormat="1">
      <c r="A69" s="7"/>
      <c r="C69" s="24"/>
      <c r="D69" s="24"/>
      <c r="E69" s="7"/>
      <c r="G69" s="7"/>
      <c r="I69" s="24"/>
      <c r="J69" s="24"/>
      <c r="K69" s="24"/>
      <c r="M69" s="7"/>
      <c r="O69" s="24"/>
      <c r="P69" s="24"/>
      <c r="Q69" s="24"/>
    </row>
    <row r="70" spans="1:17" s="3" customFormat="1">
      <c r="A70" s="7"/>
      <c r="C70" s="24"/>
      <c r="D70" s="24"/>
      <c r="E70" s="7"/>
      <c r="G70" s="7"/>
      <c r="I70" s="24"/>
      <c r="J70" s="24"/>
      <c r="K70" s="24"/>
      <c r="M70" s="7"/>
      <c r="O70" s="24"/>
      <c r="P70" s="24"/>
      <c r="Q70" s="24"/>
    </row>
    <row r="71" spans="1:17" s="3" customFormat="1">
      <c r="A71" s="7"/>
      <c r="C71" s="24"/>
      <c r="D71" s="24"/>
      <c r="E71" s="7"/>
      <c r="G71" s="7"/>
      <c r="I71" s="24"/>
      <c r="J71" s="24"/>
      <c r="K71" s="24"/>
      <c r="M71" s="7"/>
      <c r="O71" s="24"/>
      <c r="P71" s="24"/>
      <c r="Q71" s="24"/>
    </row>
    <row r="72" spans="1:17" s="3" customFormat="1">
      <c r="A72" s="7"/>
      <c r="C72" s="24"/>
      <c r="D72" s="24"/>
      <c r="E72" s="7"/>
      <c r="G72" s="7"/>
      <c r="I72" s="24"/>
      <c r="J72" s="24"/>
      <c r="K72" s="24"/>
      <c r="M72" s="7"/>
      <c r="O72" s="24"/>
      <c r="P72" s="24"/>
      <c r="Q72" s="24"/>
    </row>
    <row r="73" spans="1:17" s="3" customFormat="1">
      <c r="A73" s="7"/>
      <c r="C73" s="24"/>
      <c r="D73" s="24"/>
      <c r="E73" s="7"/>
      <c r="G73" s="7"/>
      <c r="I73" s="24"/>
      <c r="J73" s="24"/>
      <c r="K73" s="24"/>
      <c r="M73" s="7"/>
      <c r="O73" s="24"/>
      <c r="P73" s="24"/>
      <c r="Q73" s="24"/>
    </row>
    <row r="74" spans="1:17" s="3" customFormat="1">
      <c r="A74" s="7"/>
      <c r="C74" s="24"/>
      <c r="D74" s="24"/>
      <c r="E74" s="7"/>
      <c r="G74" s="7"/>
      <c r="I74" s="24"/>
      <c r="J74" s="24"/>
      <c r="K74" s="24"/>
      <c r="M74" s="7"/>
      <c r="O74" s="24"/>
      <c r="P74" s="24"/>
      <c r="Q74" s="24"/>
    </row>
    <row r="75" spans="1:17" s="3" customFormat="1">
      <c r="A75" s="7"/>
      <c r="C75" s="24"/>
      <c r="D75" s="24"/>
      <c r="E75" s="7"/>
      <c r="G75" s="7"/>
      <c r="I75" s="24"/>
      <c r="J75" s="24"/>
      <c r="K75" s="24"/>
      <c r="M75" s="7"/>
      <c r="O75" s="24"/>
      <c r="P75" s="24"/>
      <c r="Q75" s="24"/>
    </row>
    <row r="76" spans="1:17" s="3" customFormat="1">
      <c r="A76" s="7"/>
      <c r="C76" s="24"/>
      <c r="D76" s="24"/>
      <c r="E76" s="7"/>
      <c r="G76" s="7"/>
      <c r="I76" s="24"/>
      <c r="J76" s="24"/>
      <c r="K76" s="24"/>
      <c r="M76" s="7"/>
      <c r="O76" s="24"/>
      <c r="P76" s="24"/>
      <c r="Q76" s="24"/>
    </row>
    <row r="77" spans="1:17" s="3" customFormat="1">
      <c r="A77" s="7"/>
      <c r="C77" s="24"/>
      <c r="D77" s="24"/>
      <c r="E77" s="7"/>
      <c r="G77" s="7"/>
      <c r="I77" s="24"/>
      <c r="J77" s="24"/>
      <c r="K77" s="24"/>
      <c r="M77" s="7"/>
      <c r="O77" s="24"/>
      <c r="P77" s="24"/>
      <c r="Q77" s="24"/>
    </row>
    <row r="78" spans="1:17" s="3" customFormat="1">
      <c r="A78" s="7"/>
      <c r="C78" s="24"/>
      <c r="D78" s="24"/>
      <c r="E78" s="7"/>
      <c r="G78" s="7"/>
      <c r="I78" s="24"/>
      <c r="J78" s="24"/>
      <c r="K78" s="24"/>
      <c r="M78" s="7"/>
      <c r="O78" s="24"/>
      <c r="P78" s="24"/>
      <c r="Q78" s="24"/>
    </row>
    <row r="79" spans="1:17" s="3" customFormat="1">
      <c r="A79" s="7"/>
      <c r="C79" s="24"/>
      <c r="D79" s="24"/>
      <c r="E79" s="7"/>
      <c r="G79" s="7"/>
      <c r="I79" s="24"/>
      <c r="J79" s="24"/>
      <c r="K79" s="24"/>
      <c r="M79" s="7"/>
      <c r="O79" s="24"/>
      <c r="P79" s="24"/>
      <c r="Q79" s="24"/>
    </row>
    <row r="80" spans="1:17" s="3" customFormat="1">
      <c r="A80" s="7"/>
      <c r="C80" s="24"/>
      <c r="D80" s="24"/>
      <c r="E80" s="7"/>
      <c r="G80" s="7"/>
      <c r="I80" s="24"/>
      <c r="J80" s="24"/>
      <c r="K80" s="24"/>
      <c r="M80" s="7"/>
      <c r="O80" s="24"/>
      <c r="P80" s="24"/>
      <c r="Q80" s="24"/>
    </row>
    <row r="81" spans="1:17" s="3" customFormat="1">
      <c r="A81" s="7"/>
      <c r="C81" s="24"/>
      <c r="D81" s="24"/>
      <c r="E81" s="7"/>
      <c r="G81" s="7"/>
      <c r="I81" s="24"/>
      <c r="J81" s="24"/>
      <c r="K81" s="24"/>
      <c r="M81" s="7"/>
      <c r="O81" s="24"/>
      <c r="P81" s="24"/>
      <c r="Q81" s="24"/>
    </row>
    <row r="82" spans="1:17" s="3" customFormat="1">
      <c r="A82" s="7"/>
      <c r="C82" s="24"/>
      <c r="D82" s="24"/>
      <c r="E82" s="7"/>
      <c r="G82" s="7"/>
      <c r="I82" s="24"/>
      <c r="J82" s="24"/>
      <c r="K82" s="24"/>
      <c r="M82" s="7"/>
      <c r="O82" s="24"/>
      <c r="P82" s="24"/>
      <c r="Q82" s="24"/>
    </row>
    <row r="83" spans="1:17" s="3" customFormat="1">
      <c r="A83" s="7"/>
      <c r="C83" s="24"/>
      <c r="D83" s="24"/>
      <c r="E83" s="7"/>
      <c r="G83" s="7"/>
      <c r="I83" s="24"/>
      <c r="J83" s="24"/>
      <c r="K83" s="24"/>
      <c r="M83" s="7"/>
      <c r="O83" s="24"/>
      <c r="P83" s="24"/>
      <c r="Q83" s="24"/>
    </row>
    <row r="84" spans="1:17" s="3" customFormat="1">
      <c r="A84" s="7"/>
      <c r="C84" s="24"/>
      <c r="D84" s="24"/>
      <c r="E84" s="7"/>
      <c r="G84" s="7"/>
      <c r="I84" s="24"/>
      <c r="J84" s="24"/>
      <c r="K84" s="24"/>
      <c r="M84" s="7"/>
      <c r="O84" s="24"/>
      <c r="P84" s="24"/>
      <c r="Q84" s="24"/>
    </row>
    <row r="85" spans="1:17" s="3" customFormat="1">
      <c r="A85" s="7"/>
      <c r="C85" s="24"/>
      <c r="D85" s="24"/>
      <c r="E85" s="7"/>
      <c r="G85" s="7"/>
      <c r="I85" s="24"/>
      <c r="J85" s="24"/>
      <c r="K85" s="24"/>
      <c r="M85" s="7"/>
      <c r="O85" s="24"/>
      <c r="P85" s="24"/>
      <c r="Q85" s="24"/>
    </row>
    <row r="86" spans="1:17" s="3" customFormat="1">
      <c r="A86" s="7"/>
      <c r="C86" s="24"/>
      <c r="D86" s="24"/>
      <c r="E86" s="7"/>
      <c r="G86" s="7"/>
      <c r="I86" s="24"/>
      <c r="J86" s="24"/>
      <c r="K86" s="24"/>
      <c r="M86" s="7"/>
      <c r="O86" s="24"/>
      <c r="P86" s="24"/>
      <c r="Q86" s="24"/>
    </row>
    <row r="87" spans="1:17" s="3" customFormat="1">
      <c r="A87" s="7"/>
      <c r="C87" s="24"/>
      <c r="D87" s="24"/>
      <c r="E87" s="7"/>
      <c r="G87" s="7"/>
      <c r="I87" s="24"/>
      <c r="J87" s="24"/>
      <c r="K87" s="24"/>
      <c r="M87" s="7"/>
      <c r="O87" s="24"/>
      <c r="P87" s="24"/>
      <c r="Q87" s="24"/>
    </row>
    <row r="88" spans="1:17" s="3" customFormat="1">
      <c r="A88" s="7"/>
      <c r="C88" s="24"/>
      <c r="D88" s="24"/>
      <c r="E88" s="7"/>
      <c r="G88" s="7"/>
      <c r="I88" s="24"/>
      <c r="J88" s="24"/>
      <c r="K88" s="24"/>
      <c r="M88" s="7"/>
      <c r="O88" s="24"/>
      <c r="P88" s="24"/>
      <c r="Q88" s="24"/>
    </row>
    <row r="89" spans="1:17" s="3" customFormat="1">
      <c r="A89" s="7"/>
      <c r="C89" s="24"/>
      <c r="D89" s="24"/>
      <c r="E89" s="7"/>
      <c r="G89" s="7"/>
      <c r="I89" s="24"/>
      <c r="J89" s="24"/>
      <c r="K89" s="24"/>
      <c r="M89" s="7"/>
      <c r="O89" s="24"/>
      <c r="P89" s="24"/>
      <c r="Q89" s="24"/>
    </row>
    <row r="90" spans="1:17" s="3" customFormat="1">
      <c r="A90" s="7"/>
      <c r="C90" s="24"/>
      <c r="D90" s="24"/>
      <c r="E90" s="7"/>
      <c r="G90" s="7"/>
      <c r="I90" s="24"/>
      <c r="J90" s="24"/>
      <c r="K90" s="24"/>
      <c r="M90" s="7"/>
      <c r="O90" s="24"/>
      <c r="P90" s="24"/>
      <c r="Q90" s="24"/>
    </row>
    <row r="91" spans="1:17" s="3" customFormat="1">
      <c r="A91" s="7"/>
      <c r="C91" s="24"/>
      <c r="D91" s="24"/>
      <c r="E91" s="7"/>
      <c r="G91" s="7"/>
      <c r="I91" s="24"/>
      <c r="J91" s="24"/>
      <c r="K91" s="24"/>
      <c r="M91" s="7"/>
      <c r="O91" s="24"/>
      <c r="P91" s="24"/>
      <c r="Q91" s="24"/>
    </row>
    <row r="92" spans="1:17" s="3" customFormat="1">
      <c r="A92" s="7"/>
      <c r="C92" s="24"/>
      <c r="D92" s="24"/>
      <c r="E92" s="7"/>
      <c r="G92" s="7"/>
      <c r="I92" s="24"/>
      <c r="J92" s="24"/>
      <c r="K92" s="24"/>
      <c r="M92" s="7"/>
      <c r="O92" s="24"/>
      <c r="P92" s="24"/>
      <c r="Q92" s="24"/>
    </row>
    <row r="93" spans="1:17" s="3" customFormat="1">
      <c r="A93" s="7"/>
      <c r="C93" s="24"/>
      <c r="D93" s="24"/>
      <c r="E93" s="7"/>
      <c r="G93" s="7"/>
      <c r="I93" s="24"/>
      <c r="J93" s="24"/>
      <c r="K93" s="24"/>
      <c r="M93" s="7"/>
      <c r="O93" s="24"/>
      <c r="P93" s="24"/>
      <c r="Q93" s="24"/>
    </row>
    <row r="94" spans="1:17" s="3" customFormat="1">
      <c r="A94" s="7"/>
      <c r="C94" s="24"/>
      <c r="D94" s="24"/>
      <c r="E94" s="7"/>
      <c r="G94" s="7"/>
      <c r="I94" s="24"/>
      <c r="J94" s="24"/>
      <c r="K94" s="24"/>
      <c r="M94" s="7"/>
      <c r="O94" s="24"/>
      <c r="P94" s="24"/>
      <c r="Q94" s="24"/>
    </row>
    <row r="95" spans="1:17" s="3" customFormat="1">
      <c r="A95" s="7"/>
      <c r="C95" s="24"/>
      <c r="D95" s="24"/>
      <c r="E95" s="7"/>
      <c r="G95" s="7"/>
      <c r="I95" s="24"/>
      <c r="J95" s="24"/>
      <c r="K95" s="24"/>
      <c r="M95" s="7"/>
      <c r="O95" s="24"/>
      <c r="P95" s="24"/>
      <c r="Q95" s="24"/>
    </row>
    <row r="96" spans="1:17" s="3" customFormat="1">
      <c r="A96" s="7"/>
      <c r="C96" s="24"/>
      <c r="D96" s="24"/>
      <c r="E96" s="7"/>
      <c r="G96" s="7"/>
      <c r="I96" s="24"/>
      <c r="J96" s="24"/>
      <c r="K96" s="24"/>
      <c r="M96" s="7"/>
      <c r="O96" s="24"/>
      <c r="P96" s="24"/>
      <c r="Q96" s="24"/>
    </row>
    <row r="97" spans="1:17" s="3" customFormat="1">
      <c r="A97" s="7"/>
      <c r="C97" s="24"/>
      <c r="D97" s="24"/>
      <c r="E97" s="7"/>
      <c r="G97" s="7"/>
      <c r="I97" s="24"/>
      <c r="J97" s="24"/>
      <c r="K97" s="24"/>
      <c r="M97" s="7"/>
      <c r="O97" s="24"/>
      <c r="P97" s="24"/>
      <c r="Q97" s="24"/>
    </row>
    <row r="98" spans="1:17" s="3" customFormat="1">
      <c r="A98" s="7"/>
      <c r="C98" s="24"/>
      <c r="D98" s="24"/>
      <c r="E98" s="7"/>
      <c r="G98" s="7"/>
      <c r="I98" s="24"/>
      <c r="J98" s="24"/>
      <c r="K98" s="24"/>
      <c r="M98" s="7"/>
      <c r="O98" s="24"/>
      <c r="P98" s="24"/>
      <c r="Q98" s="24"/>
    </row>
    <row r="99" spans="1:17" s="3" customFormat="1">
      <c r="A99" s="7"/>
      <c r="C99" s="24"/>
      <c r="D99" s="24"/>
      <c r="E99" s="7"/>
      <c r="G99" s="7"/>
      <c r="I99" s="24"/>
      <c r="J99" s="24"/>
      <c r="K99" s="24"/>
      <c r="M99" s="7"/>
      <c r="O99" s="24"/>
      <c r="P99" s="24"/>
      <c r="Q99" s="24"/>
    </row>
    <row r="100" spans="1:17" s="3" customFormat="1">
      <c r="A100" s="7"/>
      <c r="C100" s="24"/>
      <c r="D100" s="24"/>
      <c r="E100" s="7"/>
      <c r="G100" s="7"/>
      <c r="I100" s="24"/>
      <c r="J100" s="24"/>
      <c r="K100" s="24"/>
      <c r="M100" s="7"/>
      <c r="O100" s="24"/>
      <c r="P100" s="24"/>
      <c r="Q100" s="24"/>
    </row>
    <row r="101" spans="1:17" s="3" customFormat="1">
      <c r="A101" s="7"/>
      <c r="C101" s="24"/>
      <c r="D101" s="24"/>
      <c r="E101" s="7"/>
      <c r="G101" s="7"/>
      <c r="I101" s="24"/>
      <c r="J101" s="24"/>
      <c r="K101" s="24"/>
      <c r="M101" s="7"/>
      <c r="O101" s="24"/>
      <c r="P101" s="24"/>
      <c r="Q101" s="24"/>
    </row>
    <row r="102" spans="1:17" s="3" customFormat="1">
      <c r="A102" s="7"/>
      <c r="C102" s="24"/>
      <c r="D102" s="24"/>
      <c r="E102" s="7"/>
      <c r="G102" s="7"/>
      <c r="I102" s="24"/>
      <c r="J102" s="24"/>
      <c r="K102" s="24"/>
      <c r="M102" s="7"/>
      <c r="O102" s="24"/>
      <c r="P102" s="24"/>
      <c r="Q102" s="24"/>
    </row>
    <row r="103" spans="1:17" s="3" customFormat="1">
      <c r="A103" s="7"/>
      <c r="C103" s="24"/>
      <c r="D103" s="24"/>
      <c r="E103" s="7"/>
      <c r="G103" s="7"/>
      <c r="I103" s="24"/>
      <c r="J103" s="24"/>
      <c r="K103" s="24"/>
      <c r="M103" s="7"/>
      <c r="O103" s="24"/>
      <c r="P103" s="24"/>
      <c r="Q103" s="24"/>
    </row>
    <row r="104" spans="1:17" s="3" customFormat="1">
      <c r="A104" s="7"/>
      <c r="C104" s="24"/>
      <c r="D104" s="24"/>
      <c r="E104" s="7"/>
      <c r="G104" s="7"/>
      <c r="I104" s="24"/>
      <c r="J104" s="24"/>
      <c r="K104" s="24"/>
      <c r="M104" s="7"/>
      <c r="O104" s="24"/>
      <c r="P104" s="24"/>
      <c r="Q104" s="24"/>
    </row>
    <row r="105" spans="1:17" s="3" customFormat="1">
      <c r="A105" s="7"/>
      <c r="C105" s="24"/>
      <c r="D105" s="24"/>
      <c r="E105" s="7"/>
      <c r="G105" s="7"/>
      <c r="I105" s="24"/>
      <c r="J105" s="24"/>
      <c r="K105" s="24"/>
      <c r="M105" s="7"/>
      <c r="O105" s="24"/>
      <c r="P105" s="24"/>
      <c r="Q105" s="24"/>
    </row>
    <row r="106" spans="1:17" s="3" customFormat="1">
      <c r="A106" s="7"/>
      <c r="C106" s="24"/>
      <c r="D106" s="24"/>
      <c r="E106" s="7"/>
      <c r="G106" s="7"/>
      <c r="I106" s="24"/>
      <c r="J106" s="24"/>
      <c r="K106" s="24"/>
      <c r="M106" s="7"/>
      <c r="O106" s="24"/>
      <c r="P106" s="24"/>
      <c r="Q106" s="24"/>
    </row>
    <row r="107" spans="1:17" s="3" customFormat="1">
      <c r="A107" s="7"/>
      <c r="C107" s="24"/>
      <c r="D107" s="24"/>
      <c r="E107" s="7"/>
      <c r="G107" s="7"/>
      <c r="I107" s="24"/>
      <c r="J107" s="24"/>
      <c r="K107" s="24"/>
      <c r="M107" s="7"/>
      <c r="O107" s="24"/>
      <c r="P107" s="24"/>
      <c r="Q107" s="24"/>
    </row>
    <row r="108" spans="1:17" s="3" customFormat="1">
      <c r="A108" s="7"/>
      <c r="C108" s="24"/>
      <c r="D108" s="24"/>
      <c r="E108" s="7"/>
      <c r="G108" s="7"/>
      <c r="I108" s="24"/>
      <c r="J108" s="24"/>
      <c r="K108" s="24"/>
      <c r="M108" s="7"/>
      <c r="O108" s="24"/>
      <c r="P108" s="24"/>
      <c r="Q108" s="24"/>
    </row>
  </sheetData>
  <mergeCells count="3">
    <mergeCell ref="O4:Q4"/>
    <mergeCell ref="C4:E4"/>
    <mergeCell ref="I4:K4"/>
  </mergeCells>
  <phoneticPr fontId="3" type="noConversion"/>
  <pageMargins left="0.15748031496062992" right="0.15748031496062992" top="0.39370078740157483" bottom="0.19685039370078741" header="0" footer="0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75" workbookViewId="0">
      <selection activeCell="E3" sqref="E3:G3"/>
    </sheetView>
  </sheetViews>
  <sheetFormatPr defaultRowHeight="12.75"/>
  <cols>
    <col min="1" max="1" width="3.5703125" style="6" customWidth="1"/>
    <col min="2" max="2" width="13.42578125" style="6" customWidth="1"/>
    <col min="3" max="3" width="13.42578125" style="28" customWidth="1"/>
    <col min="4" max="4" width="1.28515625" style="6" customWidth="1"/>
    <col min="5" max="5" width="3.28515625" style="6" customWidth="1"/>
    <col min="6" max="7" width="13.42578125" style="6" customWidth="1"/>
    <col min="8" max="16384" width="9.140625" style="6"/>
  </cols>
  <sheetData>
    <row r="1" spans="1:8" s="48" customFormat="1" ht="16.5">
      <c r="A1" s="39" t="s">
        <v>179</v>
      </c>
      <c r="C1" s="55"/>
    </row>
    <row r="3" spans="1:8" ht="52.5" customHeight="1">
      <c r="A3" s="196" t="s">
        <v>83</v>
      </c>
      <c r="B3" s="196"/>
      <c r="C3" s="196"/>
      <c r="D3" s="135"/>
      <c r="E3" s="196" t="s">
        <v>291</v>
      </c>
      <c r="F3" s="196"/>
      <c r="G3" s="196"/>
      <c r="H3" s="3"/>
    </row>
    <row r="4" spans="1:8">
      <c r="A4" s="136">
        <v>1</v>
      </c>
      <c r="B4" s="136" t="s">
        <v>62</v>
      </c>
      <c r="C4" s="137">
        <v>130115471</v>
      </c>
      <c r="D4" s="136"/>
      <c r="E4" s="136">
        <v>1</v>
      </c>
      <c r="F4" s="136" t="s">
        <v>62</v>
      </c>
      <c r="G4" s="138">
        <v>2019.7970126485266</v>
      </c>
      <c r="H4" s="3"/>
    </row>
    <row r="5" spans="1:8">
      <c r="A5" s="136">
        <v>2</v>
      </c>
      <c r="B5" s="136" t="s">
        <v>84</v>
      </c>
      <c r="C5" s="137">
        <v>15612600</v>
      </c>
      <c r="D5" s="136"/>
      <c r="E5" s="136">
        <v>2</v>
      </c>
      <c r="F5" s="136" t="s">
        <v>66</v>
      </c>
      <c r="G5" s="138">
        <v>1522.4813864470655</v>
      </c>
      <c r="H5" s="3"/>
    </row>
    <row r="6" spans="1:8">
      <c r="A6" s="136">
        <v>3</v>
      </c>
      <c r="B6" s="136" t="s">
        <v>85</v>
      </c>
      <c r="C6" s="137">
        <v>14831655</v>
      </c>
      <c r="D6" s="136"/>
      <c r="E6" s="136">
        <v>3</v>
      </c>
      <c r="F6" s="136" t="s">
        <v>84</v>
      </c>
      <c r="G6" s="138">
        <v>466.22578985981755</v>
      </c>
      <c r="H6" s="3"/>
    </row>
    <row r="7" spans="1:8">
      <c r="A7" s="136">
        <v>4</v>
      </c>
      <c r="B7" s="136" t="s">
        <v>66</v>
      </c>
      <c r="C7" s="137">
        <v>12500000</v>
      </c>
      <c r="D7" s="136"/>
      <c r="E7" s="136">
        <v>4</v>
      </c>
      <c r="F7" s="136" t="s">
        <v>73</v>
      </c>
      <c r="G7" s="138">
        <v>422.42234275911954</v>
      </c>
      <c r="H7" s="3"/>
    </row>
    <row r="8" spans="1:8">
      <c r="A8" s="136">
        <v>5</v>
      </c>
      <c r="B8" s="136" t="s">
        <v>73</v>
      </c>
      <c r="C8" s="137">
        <v>3826999</v>
      </c>
      <c r="D8" s="136"/>
      <c r="E8" s="139">
        <v>5</v>
      </c>
      <c r="F8" s="140" t="s">
        <v>3</v>
      </c>
      <c r="G8" s="141">
        <v>371.02014176867232</v>
      </c>
      <c r="H8" s="3"/>
    </row>
    <row r="9" spans="1:8">
      <c r="A9" s="139">
        <v>6</v>
      </c>
      <c r="B9" s="140" t="s">
        <v>3</v>
      </c>
      <c r="C9" s="142">
        <v>2040800</v>
      </c>
      <c r="D9" s="136"/>
      <c r="E9" s="136">
        <v>6</v>
      </c>
      <c r="F9" s="136" t="s">
        <v>46</v>
      </c>
      <c r="G9" s="138">
        <v>79.323722450514055</v>
      </c>
      <c r="H9" s="3"/>
    </row>
    <row r="10" spans="1:8">
      <c r="A10" s="136">
        <v>7</v>
      </c>
      <c r="B10" s="136" t="s">
        <v>58</v>
      </c>
      <c r="C10" s="137">
        <v>1534619</v>
      </c>
      <c r="D10" s="136"/>
      <c r="E10" s="136">
        <v>7</v>
      </c>
      <c r="F10" s="136" t="s">
        <v>85</v>
      </c>
      <c r="G10" s="138">
        <v>74.628708632313632</v>
      </c>
      <c r="H10" s="3"/>
    </row>
    <row r="11" spans="1:8">
      <c r="A11" s="136">
        <v>8</v>
      </c>
      <c r="B11" s="136" t="s">
        <v>67</v>
      </c>
      <c r="C11" s="137">
        <v>1086730</v>
      </c>
      <c r="D11" s="136"/>
      <c r="E11" s="136">
        <v>8</v>
      </c>
      <c r="F11" s="136" t="s">
        <v>5</v>
      </c>
      <c r="G11" s="138">
        <v>59.433093732933557</v>
      </c>
      <c r="H11" s="3"/>
    </row>
    <row r="12" spans="1:8">
      <c r="A12" s="136">
        <v>9</v>
      </c>
      <c r="B12" s="136" t="s">
        <v>5</v>
      </c>
      <c r="C12" s="137">
        <v>451957</v>
      </c>
      <c r="D12" s="136"/>
      <c r="E12" s="136">
        <v>9</v>
      </c>
      <c r="F12" s="136" t="s">
        <v>58</v>
      </c>
      <c r="G12" s="138">
        <v>24.753177774457178</v>
      </c>
      <c r="H12" s="3"/>
    </row>
    <row r="13" spans="1:8">
      <c r="A13" s="136">
        <v>10</v>
      </c>
      <c r="B13" s="136" t="s">
        <v>46</v>
      </c>
      <c r="C13" s="137">
        <v>334224</v>
      </c>
      <c r="D13" s="136"/>
      <c r="E13" s="136">
        <v>10</v>
      </c>
      <c r="F13" s="136" t="s">
        <v>67</v>
      </c>
      <c r="G13" s="138">
        <v>13.279087755398796</v>
      </c>
      <c r="H13" s="3"/>
    </row>
    <row r="14" spans="1:8">
      <c r="A14" s="136">
        <v>11</v>
      </c>
      <c r="B14" s="136" t="s">
        <v>63</v>
      </c>
      <c r="C14" s="137">
        <v>212500</v>
      </c>
      <c r="D14" s="136"/>
      <c r="E14" s="136">
        <v>11</v>
      </c>
      <c r="F14" s="136" t="s">
        <v>63</v>
      </c>
      <c r="G14" s="138">
        <v>9.9940548307239911</v>
      </c>
      <c r="H14" s="3"/>
    </row>
    <row r="15" spans="1:8">
      <c r="A15" s="136">
        <v>12</v>
      </c>
      <c r="B15" s="136" t="s">
        <v>86</v>
      </c>
      <c r="C15" s="137">
        <v>150000</v>
      </c>
      <c r="D15" s="136"/>
      <c r="E15" s="136">
        <v>12</v>
      </c>
      <c r="F15" s="136" t="s">
        <v>86</v>
      </c>
      <c r="G15" s="143">
        <v>0.12965709193010921</v>
      </c>
      <c r="H15" s="3"/>
    </row>
    <row r="16" spans="1:8" ht="13.5">
      <c r="A16" s="72" t="s">
        <v>87</v>
      </c>
      <c r="B16" s="3"/>
      <c r="C16" s="24"/>
      <c r="D16" s="3"/>
      <c r="E16" s="3"/>
      <c r="F16" s="3"/>
      <c r="G16" s="3"/>
      <c r="H16" s="3"/>
    </row>
    <row r="17" spans="1:1">
      <c r="A17" s="79" t="s">
        <v>139</v>
      </c>
    </row>
  </sheetData>
  <mergeCells count="2">
    <mergeCell ref="E3:G3"/>
    <mergeCell ref="A3:C3"/>
  </mergeCells>
  <phoneticPr fontId="3" type="noConversion"/>
  <hyperlinks>
    <hyperlink ref="A17" r:id="rId1" location="results"/>
  </hyperlinks>
  <pageMargins left="0.75" right="0.75" top="1" bottom="1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5"/>
  <sheetViews>
    <sheetView zoomScale="75" zoomScaleNormal="100" workbookViewId="0">
      <selection activeCell="E3" sqref="E3:G3"/>
    </sheetView>
  </sheetViews>
  <sheetFormatPr defaultColWidth="10.28515625" defaultRowHeight="12.75"/>
  <cols>
    <col min="1" max="1" width="5.7109375" style="61" customWidth="1"/>
    <col min="2" max="2" width="15.5703125" style="61" customWidth="1"/>
    <col min="3" max="3" width="6.7109375" style="61" bestFit="1" customWidth="1"/>
    <col min="4" max="4" width="2.28515625" style="61" customWidth="1"/>
    <col min="5" max="5" width="4.28515625" style="60" customWidth="1"/>
    <col min="6" max="6" width="17" style="61" bestFit="1" customWidth="1"/>
    <col min="7" max="7" width="4.140625" style="61" bestFit="1" customWidth="1"/>
    <col min="8" max="16384" width="10.28515625" style="61"/>
  </cols>
  <sheetData>
    <row r="1" spans="1:7" s="57" customFormat="1" ht="16.5">
      <c r="A1" s="56" t="s">
        <v>180</v>
      </c>
      <c r="E1" s="58"/>
    </row>
    <row r="3" spans="1:7" s="59" customFormat="1" ht="36.75" customHeight="1">
      <c r="A3" s="196" t="s">
        <v>88</v>
      </c>
      <c r="B3" s="196"/>
      <c r="C3" s="196"/>
      <c r="D3" s="144"/>
      <c r="E3" s="196" t="s">
        <v>236</v>
      </c>
      <c r="F3" s="196"/>
      <c r="G3" s="196"/>
    </row>
    <row r="4" spans="1:7">
      <c r="A4" s="145">
        <v>1</v>
      </c>
      <c r="B4" s="146" t="s">
        <v>21</v>
      </c>
      <c r="C4" s="147">
        <v>67716</v>
      </c>
      <c r="D4" s="148"/>
      <c r="E4" s="145">
        <v>1</v>
      </c>
      <c r="F4" s="146" t="s">
        <v>152</v>
      </c>
      <c r="G4" s="149">
        <v>450.26166856927648</v>
      </c>
    </row>
    <row r="5" spans="1:7">
      <c r="A5" s="145">
        <v>2</v>
      </c>
      <c r="B5" s="146" t="s">
        <v>67</v>
      </c>
      <c r="C5" s="147">
        <v>25527</v>
      </c>
      <c r="D5" s="148"/>
      <c r="E5" s="145">
        <v>2</v>
      </c>
      <c r="F5" s="146" t="s">
        <v>13</v>
      </c>
      <c r="G5" s="149">
        <v>354.56410215107104</v>
      </c>
    </row>
    <row r="6" spans="1:7">
      <c r="A6" s="145">
        <v>3</v>
      </c>
      <c r="B6" s="146" t="s">
        <v>58</v>
      </c>
      <c r="C6" s="147">
        <v>17651</v>
      </c>
      <c r="D6" s="148"/>
      <c r="E6" s="145">
        <v>3</v>
      </c>
      <c r="F6" s="146" t="s">
        <v>150</v>
      </c>
      <c r="G6" s="149">
        <v>312.74552285356481</v>
      </c>
    </row>
    <row r="7" spans="1:7">
      <c r="A7" s="145">
        <v>4</v>
      </c>
      <c r="B7" s="146" t="s">
        <v>89</v>
      </c>
      <c r="C7" s="147">
        <v>16476</v>
      </c>
      <c r="D7" s="148"/>
      <c r="E7" s="145">
        <v>4</v>
      </c>
      <c r="F7" s="146" t="s">
        <v>67</v>
      </c>
      <c r="G7" s="149">
        <v>311.92225587962514</v>
      </c>
    </row>
    <row r="8" spans="1:7">
      <c r="A8" s="145">
        <v>5</v>
      </c>
      <c r="B8" s="146" t="s">
        <v>90</v>
      </c>
      <c r="C8" s="147">
        <v>12591</v>
      </c>
      <c r="D8" s="148"/>
      <c r="E8" s="145">
        <v>5</v>
      </c>
      <c r="F8" s="146" t="s">
        <v>149</v>
      </c>
      <c r="G8" s="149">
        <v>311.82216621810267</v>
      </c>
    </row>
    <row r="9" spans="1:7">
      <c r="A9" s="145">
        <v>6</v>
      </c>
      <c r="B9" s="146" t="s">
        <v>62</v>
      </c>
      <c r="C9" s="147">
        <v>11941</v>
      </c>
      <c r="D9" s="148"/>
      <c r="E9" s="145">
        <v>6</v>
      </c>
      <c r="F9" s="146" t="s">
        <v>58</v>
      </c>
      <c r="G9" s="149">
        <v>284.70802257559933</v>
      </c>
    </row>
    <row r="10" spans="1:7">
      <c r="A10" s="145">
        <v>7</v>
      </c>
      <c r="B10" s="146" t="s">
        <v>7</v>
      </c>
      <c r="C10" s="147">
        <v>7915</v>
      </c>
      <c r="D10" s="148"/>
      <c r="E10" s="145">
        <v>7</v>
      </c>
      <c r="F10" s="146" t="s">
        <v>66</v>
      </c>
      <c r="G10" s="149">
        <v>278.1877989316078</v>
      </c>
    </row>
    <row r="11" spans="1:7">
      <c r="A11" s="145">
        <v>8</v>
      </c>
      <c r="B11" s="146" t="s">
        <v>9</v>
      </c>
      <c r="C11" s="147">
        <v>5068</v>
      </c>
      <c r="D11" s="148"/>
      <c r="E11" s="145">
        <v>8</v>
      </c>
      <c r="F11" s="146" t="s">
        <v>6</v>
      </c>
      <c r="G11" s="149">
        <v>264.41071127573036</v>
      </c>
    </row>
    <row r="12" spans="1:7">
      <c r="A12" s="145">
        <v>9</v>
      </c>
      <c r="B12" s="146" t="s">
        <v>38</v>
      </c>
      <c r="C12" s="147">
        <v>4618</v>
      </c>
      <c r="D12" s="148"/>
      <c r="E12" s="145">
        <v>9</v>
      </c>
      <c r="F12" s="146" t="s">
        <v>51</v>
      </c>
      <c r="G12" s="149">
        <v>234.13851129035288</v>
      </c>
    </row>
    <row r="13" spans="1:7">
      <c r="A13" s="145">
        <v>10</v>
      </c>
      <c r="B13" s="146" t="s">
        <v>43</v>
      </c>
      <c r="C13" s="147">
        <v>4253</v>
      </c>
      <c r="D13" s="148"/>
      <c r="E13" s="145">
        <v>10</v>
      </c>
      <c r="F13" s="146" t="s">
        <v>55</v>
      </c>
      <c r="G13" s="149">
        <v>232.59112304392261</v>
      </c>
    </row>
    <row r="14" spans="1:7">
      <c r="A14" s="145">
        <v>11</v>
      </c>
      <c r="B14" s="146" t="s">
        <v>152</v>
      </c>
      <c r="C14" s="147">
        <v>3424</v>
      </c>
      <c r="D14" s="148"/>
      <c r="E14" s="145">
        <v>11</v>
      </c>
      <c r="F14" s="146" t="s">
        <v>59</v>
      </c>
      <c r="G14" s="149">
        <v>232.33876387800322</v>
      </c>
    </row>
    <row r="15" spans="1:7">
      <c r="A15" s="145">
        <v>12</v>
      </c>
      <c r="B15" s="146" t="s">
        <v>57</v>
      </c>
      <c r="C15" s="147">
        <v>3301</v>
      </c>
      <c r="D15" s="148"/>
      <c r="E15" s="145">
        <v>12</v>
      </c>
      <c r="F15" s="146" t="s">
        <v>21</v>
      </c>
      <c r="G15" s="149">
        <v>220.56858396017935</v>
      </c>
    </row>
    <row r="16" spans="1:7">
      <c r="A16" s="145">
        <v>13</v>
      </c>
      <c r="B16" s="146" t="s">
        <v>149</v>
      </c>
      <c r="C16" s="147">
        <v>2825</v>
      </c>
      <c r="D16" s="148"/>
      <c r="E16" s="150">
        <v>13</v>
      </c>
      <c r="F16" s="151" t="s">
        <v>148</v>
      </c>
      <c r="G16" s="152">
        <v>211.43493966923066</v>
      </c>
    </row>
    <row r="17" spans="1:7">
      <c r="A17" s="145">
        <v>14</v>
      </c>
      <c r="B17" s="146" t="s">
        <v>51</v>
      </c>
      <c r="C17" s="147">
        <v>2391</v>
      </c>
      <c r="D17" s="148"/>
      <c r="E17" s="145">
        <v>14</v>
      </c>
      <c r="F17" s="146" t="s">
        <v>38</v>
      </c>
      <c r="G17" s="149">
        <v>209.79639210173369</v>
      </c>
    </row>
    <row r="18" spans="1:7">
      <c r="A18" s="145">
        <v>15</v>
      </c>
      <c r="B18" s="146" t="s">
        <v>66</v>
      </c>
      <c r="C18" s="147">
        <v>2284</v>
      </c>
      <c r="D18" s="148"/>
      <c r="E18" s="145">
        <v>15</v>
      </c>
      <c r="F18" s="146" t="s">
        <v>91</v>
      </c>
      <c r="G18" s="149">
        <v>208.24793131043455</v>
      </c>
    </row>
    <row r="19" spans="1:7">
      <c r="A19" s="145">
        <v>16</v>
      </c>
      <c r="B19" s="146" t="s">
        <v>13</v>
      </c>
      <c r="C19" s="147">
        <v>1937</v>
      </c>
      <c r="D19" s="148"/>
      <c r="E19" s="145">
        <v>16</v>
      </c>
      <c r="F19" s="146" t="s">
        <v>57</v>
      </c>
      <c r="G19" s="149">
        <v>200.17695133110698</v>
      </c>
    </row>
    <row r="20" spans="1:7">
      <c r="A20" s="145">
        <v>17</v>
      </c>
      <c r="B20" s="146" t="s">
        <v>61</v>
      </c>
      <c r="C20" s="147">
        <v>1902</v>
      </c>
      <c r="D20" s="148"/>
      <c r="E20" s="145">
        <v>17</v>
      </c>
      <c r="F20" s="146" t="s">
        <v>62</v>
      </c>
      <c r="G20" s="149">
        <v>185.36147886699848</v>
      </c>
    </row>
    <row r="21" spans="1:7">
      <c r="A21" s="145">
        <v>18</v>
      </c>
      <c r="B21" s="146" t="s">
        <v>150</v>
      </c>
      <c r="C21" s="147">
        <v>1642</v>
      </c>
      <c r="D21" s="148"/>
      <c r="E21" s="145">
        <v>18</v>
      </c>
      <c r="F21" s="146" t="s">
        <v>61</v>
      </c>
      <c r="G21" s="149">
        <v>182.6328630073007</v>
      </c>
    </row>
    <row r="22" spans="1:7">
      <c r="A22" s="145">
        <v>19</v>
      </c>
      <c r="B22" s="146" t="s">
        <v>92</v>
      </c>
      <c r="C22" s="147">
        <v>1406</v>
      </c>
      <c r="D22" s="148"/>
      <c r="E22" s="145">
        <v>19</v>
      </c>
      <c r="F22" s="146" t="s">
        <v>49</v>
      </c>
      <c r="G22" s="149">
        <v>170.96790080362473</v>
      </c>
    </row>
    <row r="23" spans="1:7">
      <c r="A23" s="145">
        <v>20</v>
      </c>
      <c r="B23" s="146" t="s">
        <v>12</v>
      </c>
      <c r="C23" s="147">
        <v>1376</v>
      </c>
      <c r="D23" s="148"/>
      <c r="E23" s="145">
        <v>20</v>
      </c>
      <c r="F23" s="146" t="s">
        <v>12</v>
      </c>
      <c r="G23" s="149">
        <v>137.50143896854735</v>
      </c>
    </row>
    <row r="24" spans="1:7">
      <c r="A24" s="145">
        <v>21</v>
      </c>
      <c r="B24" s="146" t="s">
        <v>151</v>
      </c>
      <c r="C24" s="147">
        <v>1267</v>
      </c>
      <c r="D24" s="148"/>
      <c r="E24" s="145">
        <v>21</v>
      </c>
      <c r="F24" s="146" t="s">
        <v>93</v>
      </c>
      <c r="G24" s="149">
        <v>131.69479165548745</v>
      </c>
    </row>
    <row r="25" spans="1:7">
      <c r="A25" s="145">
        <v>22</v>
      </c>
      <c r="B25" s="146" t="s">
        <v>6</v>
      </c>
      <c r="C25" s="147">
        <v>1211</v>
      </c>
      <c r="D25" s="148"/>
      <c r="E25" s="145">
        <v>22</v>
      </c>
      <c r="F25" s="146" t="s">
        <v>92</v>
      </c>
      <c r="G25" s="149">
        <v>130.94383496680956</v>
      </c>
    </row>
    <row r="26" spans="1:7">
      <c r="A26" s="150">
        <v>23</v>
      </c>
      <c r="B26" s="151" t="s">
        <v>153</v>
      </c>
      <c r="C26" s="153">
        <v>1163</v>
      </c>
      <c r="D26" s="148"/>
      <c r="E26" s="145">
        <v>23</v>
      </c>
      <c r="F26" s="146" t="s">
        <v>89</v>
      </c>
      <c r="G26" s="149">
        <v>129.01681310837134</v>
      </c>
    </row>
    <row r="27" spans="1:7">
      <c r="A27" s="145">
        <v>24</v>
      </c>
      <c r="B27" s="146" t="s">
        <v>55</v>
      </c>
      <c r="C27" s="147">
        <v>1084</v>
      </c>
      <c r="D27" s="148"/>
      <c r="E27" s="145">
        <v>24</v>
      </c>
      <c r="F27" s="146" t="s">
        <v>94</v>
      </c>
      <c r="G27" s="149">
        <v>127.41097993076593</v>
      </c>
    </row>
    <row r="28" spans="1:7">
      <c r="A28" s="145">
        <v>25</v>
      </c>
      <c r="B28" s="146" t="s">
        <v>95</v>
      </c>
      <c r="C28" s="147">
        <v>636</v>
      </c>
      <c r="D28" s="148"/>
      <c r="E28" s="145">
        <v>25</v>
      </c>
      <c r="F28" s="146" t="s">
        <v>50</v>
      </c>
      <c r="G28" s="149">
        <v>123.13650219991057</v>
      </c>
    </row>
    <row r="29" spans="1:7">
      <c r="A29" s="145">
        <v>26</v>
      </c>
      <c r="B29" s="146" t="s">
        <v>94</v>
      </c>
      <c r="C29" s="147">
        <v>572</v>
      </c>
      <c r="D29" s="148"/>
      <c r="E29" s="145">
        <v>26</v>
      </c>
      <c r="F29" s="146" t="s">
        <v>151</v>
      </c>
      <c r="G29" s="149">
        <v>118.32358914762563</v>
      </c>
    </row>
    <row r="30" spans="1:7">
      <c r="A30" s="145">
        <v>27</v>
      </c>
      <c r="B30" s="146" t="s">
        <v>59</v>
      </c>
      <c r="C30" s="147">
        <v>466</v>
      </c>
      <c r="D30" s="148"/>
      <c r="E30" s="145">
        <v>27</v>
      </c>
      <c r="F30" s="146" t="s">
        <v>10</v>
      </c>
      <c r="G30" s="149">
        <v>111.66807634721066</v>
      </c>
    </row>
    <row r="31" spans="1:7">
      <c r="A31" s="145">
        <v>28</v>
      </c>
      <c r="B31" s="146" t="s">
        <v>10</v>
      </c>
      <c r="C31" s="147">
        <v>397</v>
      </c>
      <c r="D31" s="148"/>
      <c r="E31" s="145">
        <v>28</v>
      </c>
      <c r="F31" s="146" t="s">
        <v>4</v>
      </c>
      <c r="G31" s="149">
        <v>104.33852634873847</v>
      </c>
    </row>
    <row r="32" spans="1:7">
      <c r="A32" s="145">
        <v>29</v>
      </c>
      <c r="B32" s="146" t="s">
        <v>8</v>
      </c>
      <c r="C32" s="147">
        <v>174</v>
      </c>
      <c r="D32" s="148"/>
      <c r="E32" s="145">
        <v>29</v>
      </c>
      <c r="F32" s="146" t="s">
        <v>95</v>
      </c>
      <c r="G32" s="149">
        <v>88.275868195245678</v>
      </c>
    </row>
    <row r="33" spans="1:7">
      <c r="A33" s="145">
        <v>30</v>
      </c>
      <c r="B33" s="146" t="s">
        <v>50</v>
      </c>
      <c r="C33" s="147">
        <v>160</v>
      </c>
      <c r="D33" s="148"/>
      <c r="E33" s="145">
        <v>30</v>
      </c>
      <c r="F33" s="146" t="s">
        <v>8</v>
      </c>
      <c r="G33" s="149">
        <v>77.974351815794108</v>
      </c>
    </row>
    <row r="34" spans="1:7">
      <c r="A34" s="145">
        <v>31</v>
      </c>
      <c r="B34" s="146" t="s">
        <v>96</v>
      </c>
      <c r="C34" s="147">
        <v>119</v>
      </c>
      <c r="D34" s="148"/>
      <c r="E34" s="145">
        <v>31</v>
      </c>
      <c r="F34" s="146" t="s">
        <v>96</v>
      </c>
      <c r="G34" s="149">
        <v>57.579214967886287</v>
      </c>
    </row>
    <row r="35" spans="1:7">
      <c r="A35" s="145">
        <v>32</v>
      </c>
      <c r="B35" s="146" t="s">
        <v>4</v>
      </c>
      <c r="C35" s="147">
        <v>32</v>
      </c>
      <c r="D35" s="148"/>
      <c r="E35" s="145">
        <v>32</v>
      </c>
      <c r="F35" s="146" t="s">
        <v>43</v>
      </c>
      <c r="G35" s="149">
        <v>55.373621303592692</v>
      </c>
    </row>
    <row r="36" spans="1:7">
      <c r="A36" s="145">
        <v>33</v>
      </c>
      <c r="B36" s="146" t="s">
        <v>16</v>
      </c>
      <c r="C36" s="147">
        <v>30</v>
      </c>
      <c r="D36" s="148"/>
      <c r="E36" s="145">
        <v>33</v>
      </c>
      <c r="F36" s="146" t="s">
        <v>14</v>
      </c>
      <c r="G36" s="149">
        <v>46.894475090395268</v>
      </c>
    </row>
    <row r="37" spans="1:7">
      <c r="A37" s="145">
        <v>34</v>
      </c>
      <c r="B37" s="146" t="s">
        <v>14</v>
      </c>
      <c r="C37" s="147">
        <v>19</v>
      </c>
      <c r="D37" s="148"/>
      <c r="E37" s="145">
        <v>34</v>
      </c>
      <c r="F37" s="146" t="s">
        <v>16</v>
      </c>
      <c r="G37" s="149">
        <v>27.656192959102022</v>
      </c>
    </row>
    <row r="39" spans="1:7">
      <c r="A39" s="62" t="s">
        <v>158</v>
      </c>
    </row>
    <row r="40" spans="1:7">
      <c r="A40" s="54" t="s">
        <v>142</v>
      </c>
    </row>
    <row r="41" spans="1:7">
      <c r="A41" s="62" t="s">
        <v>157</v>
      </c>
    </row>
    <row r="42" spans="1:7">
      <c r="A42" s="62"/>
    </row>
    <row r="43" spans="1:7">
      <c r="A43" s="62" t="s">
        <v>143</v>
      </c>
    </row>
    <row r="44" spans="1:7">
      <c r="A44" s="62" t="s">
        <v>144</v>
      </c>
    </row>
    <row r="45" spans="1:7">
      <c r="A45" s="62" t="s">
        <v>145</v>
      </c>
    </row>
    <row r="46" spans="1:7">
      <c r="A46" s="62" t="s">
        <v>172</v>
      </c>
    </row>
    <row r="47" spans="1:7">
      <c r="A47" s="62" t="s">
        <v>146</v>
      </c>
    </row>
    <row r="48" spans="1:7">
      <c r="A48" s="85" t="s">
        <v>147</v>
      </c>
    </row>
    <row r="50" spans="1:1">
      <c r="A50" s="62" t="s">
        <v>154</v>
      </c>
    </row>
    <row r="51" spans="1:1">
      <c r="A51" s="62" t="s">
        <v>159</v>
      </c>
    </row>
    <row r="52" spans="1:1">
      <c r="A52" s="62" t="s">
        <v>160</v>
      </c>
    </row>
    <row r="53" spans="1:1">
      <c r="A53" s="86" t="s">
        <v>155</v>
      </c>
    </row>
    <row r="54" spans="1:1">
      <c r="A54" s="62" t="s">
        <v>156</v>
      </c>
    </row>
    <row r="55" spans="1:1">
      <c r="A55" s="62" t="s">
        <v>161</v>
      </c>
    </row>
  </sheetData>
  <mergeCells count="2">
    <mergeCell ref="E3:G3"/>
    <mergeCell ref="A3:C3"/>
  </mergeCells>
  <phoneticPr fontId="10" type="noConversion"/>
  <pageMargins left="0.39370078740157483" right="0.39370078740157483" top="0.98425196850393704" bottom="0.39370078740157483" header="0.51181102362204722" footer="0.51181102362204722"/>
  <pageSetup paperSize="9" firstPageNumber="0" fitToWidth="0" fitToHeight="0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zoomScale="75" workbookViewId="0">
      <selection activeCell="H24" sqref="H24"/>
    </sheetView>
  </sheetViews>
  <sheetFormatPr defaultRowHeight="12.75"/>
  <cols>
    <col min="1" max="1" width="5.28515625" style="28" customWidth="1"/>
    <col min="2" max="2" width="17" style="6" bestFit="1" customWidth="1"/>
    <col min="3" max="3" width="8.28515625" style="6" bestFit="1" customWidth="1"/>
    <col min="4" max="4" width="2.28515625" style="6" customWidth="1"/>
    <col min="5" max="5" width="4.85546875" style="6" customWidth="1"/>
    <col min="6" max="6" width="17" style="6" bestFit="1" customWidth="1"/>
    <col min="7" max="7" width="9.7109375" style="28" customWidth="1"/>
    <col min="8" max="16384" width="9.140625" style="6"/>
  </cols>
  <sheetData>
    <row r="1" spans="1:7" ht="16.5">
      <c r="A1" s="70" t="s">
        <v>181</v>
      </c>
    </row>
    <row r="2" spans="1:7" ht="16.5">
      <c r="A2" s="70" t="s">
        <v>171</v>
      </c>
    </row>
    <row r="3" spans="1:7">
      <c r="A3" s="73"/>
    </row>
    <row r="4" spans="1:7">
      <c r="G4" s="25"/>
    </row>
    <row r="5" spans="1:7" ht="28.5" customHeight="1">
      <c r="A5" s="196" t="s">
        <v>221</v>
      </c>
      <c r="B5" s="196"/>
      <c r="C5" s="196"/>
      <c r="D5" s="154"/>
      <c r="E5" s="196" t="s">
        <v>222</v>
      </c>
      <c r="F5" s="196"/>
      <c r="G5" s="196"/>
    </row>
    <row r="6" spans="1:7">
      <c r="A6" s="165">
        <v>1</v>
      </c>
      <c r="B6" s="133" t="s">
        <v>21</v>
      </c>
      <c r="C6" s="156">
        <v>1603387</v>
      </c>
      <c r="D6" s="156"/>
      <c r="E6" s="165">
        <v>1</v>
      </c>
      <c r="F6" s="133" t="s">
        <v>189</v>
      </c>
      <c r="G6" s="157">
        <v>12941.45589934523</v>
      </c>
    </row>
    <row r="7" spans="1:7">
      <c r="A7" s="165">
        <v>2</v>
      </c>
      <c r="B7" s="158" t="s">
        <v>22</v>
      </c>
      <c r="C7" s="159">
        <v>548348</v>
      </c>
      <c r="D7" s="156"/>
      <c r="E7" s="165">
        <v>2</v>
      </c>
      <c r="F7" s="133" t="s">
        <v>191</v>
      </c>
      <c r="G7" s="157">
        <v>9996.3546692398413</v>
      </c>
    </row>
    <row r="8" spans="1:7">
      <c r="A8" s="165">
        <v>3</v>
      </c>
      <c r="B8" s="158" t="s">
        <v>205</v>
      </c>
      <c r="C8" s="159">
        <v>430510</v>
      </c>
      <c r="D8" s="156"/>
      <c r="E8" s="165">
        <v>3</v>
      </c>
      <c r="F8" s="133" t="s">
        <v>188</v>
      </c>
      <c r="G8" s="157">
        <v>9715.17027863777</v>
      </c>
    </row>
    <row r="9" spans="1:7">
      <c r="A9" s="165">
        <v>4</v>
      </c>
      <c r="B9" s="158" t="s">
        <v>184</v>
      </c>
      <c r="C9" s="159">
        <v>414786</v>
      </c>
      <c r="D9" s="156"/>
      <c r="E9" s="160">
        <v>4</v>
      </c>
      <c r="F9" s="134" t="s">
        <v>70</v>
      </c>
      <c r="G9" s="160">
        <v>9509.7719869706852</v>
      </c>
    </row>
    <row r="10" spans="1:7">
      <c r="A10" s="165">
        <v>5</v>
      </c>
      <c r="B10" s="158" t="s">
        <v>23</v>
      </c>
      <c r="C10" s="159">
        <v>381181</v>
      </c>
      <c r="D10" s="156"/>
      <c r="E10" s="165">
        <v>5</v>
      </c>
      <c r="F10" s="133" t="s">
        <v>24</v>
      </c>
      <c r="G10" s="157">
        <v>8716.4373373001108</v>
      </c>
    </row>
    <row r="11" spans="1:7">
      <c r="A11" s="165">
        <v>6</v>
      </c>
      <c r="B11" s="158" t="s">
        <v>185</v>
      </c>
      <c r="C11" s="159">
        <v>298286</v>
      </c>
      <c r="D11" s="156"/>
      <c r="E11" s="165">
        <v>6</v>
      </c>
      <c r="F11" s="133" t="s">
        <v>197</v>
      </c>
      <c r="G11" s="157">
        <v>8498.8754855857696</v>
      </c>
    </row>
    <row r="12" spans="1:7">
      <c r="A12" s="165">
        <v>7</v>
      </c>
      <c r="B12" s="158" t="s">
        <v>25</v>
      </c>
      <c r="C12" s="159">
        <v>252736</v>
      </c>
      <c r="D12" s="156"/>
      <c r="E12" s="165">
        <v>7</v>
      </c>
      <c r="F12" s="133" t="s">
        <v>204</v>
      </c>
      <c r="G12" s="157">
        <v>8315.4564627899981</v>
      </c>
    </row>
    <row r="13" spans="1:7">
      <c r="A13" s="165">
        <v>8</v>
      </c>
      <c r="B13" s="158" t="s">
        <v>186</v>
      </c>
      <c r="C13" s="159">
        <v>237713</v>
      </c>
      <c r="D13" s="156"/>
      <c r="E13" s="165">
        <v>8</v>
      </c>
      <c r="F13" s="133" t="s">
        <v>194</v>
      </c>
      <c r="G13" s="157">
        <v>7736.7971210076475</v>
      </c>
    </row>
    <row r="14" spans="1:7">
      <c r="A14" s="165">
        <v>9</v>
      </c>
      <c r="B14" s="158" t="s">
        <v>187</v>
      </c>
      <c r="C14" s="159">
        <v>196182</v>
      </c>
      <c r="D14" s="156"/>
      <c r="E14" s="165">
        <v>9</v>
      </c>
      <c r="F14" s="133" t="s">
        <v>26</v>
      </c>
      <c r="G14" s="157">
        <v>7725.8411843876183</v>
      </c>
    </row>
    <row r="15" spans="1:7">
      <c r="A15" s="165">
        <v>10</v>
      </c>
      <c r="B15" s="158" t="s">
        <v>27</v>
      </c>
      <c r="C15" s="159">
        <v>177208</v>
      </c>
      <c r="D15" s="156"/>
      <c r="E15" s="165">
        <v>10</v>
      </c>
      <c r="F15" s="133" t="s">
        <v>25</v>
      </c>
      <c r="G15" s="157">
        <v>7416.8329616152132</v>
      </c>
    </row>
    <row r="16" spans="1:7">
      <c r="A16" s="165">
        <f>A15+1</f>
        <v>11</v>
      </c>
      <c r="B16" s="158" t="s">
        <v>194</v>
      </c>
      <c r="C16" s="159">
        <v>171989</v>
      </c>
      <c r="D16" s="156"/>
      <c r="E16" s="165">
        <v>11</v>
      </c>
      <c r="F16" s="133" t="s">
        <v>28</v>
      </c>
      <c r="G16" s="157">
        <v>7328.2215609979403</v>
      </c>
    </row>
    <row r="17" spans="1:7">
      <c r="A17" s="165">
        <f t="shared" ref="A17:A41" si="0">A16+1</f>
        <v>12</v>
      </c>
      <c r="B17" s="158" t="s">
        <v>204</v>
      </c>
      <c r="C17" s="159">
        <v>137995</v>
      </c>
      <c r="D17" s="156"/>
      <c r="E17" s="165">
        <v>12</v>
      </c>
      <c r="F17" s="133" t="s">
        <v>193</v>
      </c>
      <c r="G17" s="157">
        <v>7031.8559556786704</v>
      </c>
    </row>
    <row r="18" spans="1:7">
      <c r="A18" s="165">
        <f t="shared" si="0"/>
        <v>13</v>
      </c>
      <c r="B18" s="158" t="s">
        <v>29</v>
      </c>
      <c r="C18" s="159">
        <v>132301</v>
      </c>
      <c r="D18" s="156"/>
      <c r="E18" s="165">
        <v>13</v>
      </c>
      <c r="F18" s="133" t="s">
        <v>201</v>
      </c>
      <c r="G18" s="157">
        <v>6927.1555996035686</v>
      </c>
    </row>
    <row r="19" spans="1:7">
      <c r="A19" s="165">
        <f t="shared" si="0"/>
        <v>14</v>
      </c>
      <c r="B19" s="158" t="s">
        <v>30</v>
      </c>
      <c r="C19" s="159">
        <v>131699</v>
      </c>
      <c r="D19" s="156"/>
      <c r="E19" s="165">
        <v>14</v>
      </c>
      <c r="F19" s="133" t="s">
        <v>205</v>
      </c>
      <c r="G19" s="157">
        <v>6918.9354247693736</v>
      </c>
    </row>
    <row r="20" spans="1:7">
      <c r="A20" s="165">
        <f t="shared" si="0"/>
        <v>15</v>
      </c>
      <c r="B20" s="158" t="s">
        <v>189</v>
      </c>
      <c r="C20" s="159">
        <v>100801</v>
      </c>
      <c r="D20" s="156"/>
      <c r="E20" s="165">
        <v>15</v>
      </c>
      <c r="F20" s="133" t="s">
        <v>195</v>
      </c>
      <c r="G20" s="157">
        <v>6180.6135848155664</v>
      </c>
    </row>
    <row r="21" spans="1:7">
      <c r="A21" s="165">
        <f t="shared" si="0"/>
        <v>16</v>
      </c>
      <c r="B21" s="158" t="s">
        <v>190</v>
      </c>
      <c r="C21" s="159">
        <v>95166</v>
      </c>
      <c r="D21" s="156"/>
      <c r="E21" s="165">
        <v>16</v>
      </c>
      <c r="F21" s="133" t="s">
        <v>199</v>
      </c>
      <c r="G21" s="157">
        <v>6179.5215738877714</v>
      </c>
    </row>
    <row r="22" spans="1:7">
      <c r="A22" s="165">
        <f t="shared" si="0"/>
        <v>17</v>
      </c>
      <c r="B22" s="133" t="s">
        <v>191</v>
      </c>
      <c r="C22" s="156">
        <v>93236</v>
      </c>
      <c r="D22" s="159"/>
      <c r="E22" s="165">
        <v>17</v>
      </c>
      <c r="F22" s="133" t="s">
        <v>21</v>
      </c>
      <c r="G22" s="157">
        <v>5167.5153569978283</v>
      </c>
    </row>
    <row r="23" spans="1:7">
      <c r="A23" s="165">
        <f t="shared" si="0"/>
        <v>18</v>
      </c>
      <c r="B23" s="133" t="s">
        <v>192</v>
      </c>
      <c r="C23" s="156">
        <v>86332</v>
      </c>
      <c r="D23" s="156"/>
      <c r="E23" s="165">
        <v>18</v>
      </c>
      <c r="F23" s="133" t="s">
        <v>184</v>
      </c>
      <c r="G23" s="157">
        <v>5082.9748906290215</v>
      </c>
    </row>
    <row r="24" spans="1:7">
      <c r="A24" s="165">
        <f t="shared" si="0"/>
        <v>19</v>
      </c>
      <c r="B24" s="133" t="s">
        <v>193</v>
      </c>
      <c r="C24" s="156">
        <v>76155</v>
      </c>
      <c r="D24" s="156"/>
      <c r="E24" s="165">
        <v>19</v>
      </c>
      <c r="F24" s="133" t="s">
        <v>185</v>
      </c>
      <c r="G24" s="157">
        <v>4738.0827575252169</v>
      </c>
    </row>
    <row r="25" spans="1:7">
      <c r="A25" s="165">
        <f t="shared" si="0"/>
        <v>20</v>
      </c>
      <c r="B25" s="133" t="s">
        <v>26</v>
      </c>
      <c r="C25" s="156">
        <v>57403</v>
      </c>
      <c r="D25" s="156"/>
      <c r="E25" s="165">
        <v>20</v>
      </c>
      <c r="F25" s="133" t="s">
        <v>196</v>
      </c>
      <c r="G25" s="157">
        <v>4381.0673102708506</v>
      </c>
    </row>
    <row r="26" spans="1:7">
      <c r="A26" s="192">
        <f t="shared" si="0"/>
        <v>21</v>
      </c>
      <c r="B26" s="134" t="s">
        <v>70</v>
      </c>
      <c r="C26" s="163">
        <v>52551</v>
      </c>
      <c r="D26" s="156"/>
      <c r="E26" s="165">
        <v>21</v>
      </c>
      <c r="F26" s="133" t="s">
        <v>187</v>
      </c>
      <c r="G26" s="157">
        <v>4263.1578947368416</v>
      </c>
    </row>
    <row r="27" spans="1:7">
      <c r="A27" s="165">
        <f t="shared" si="0"/>
        <v>22</v>
      </c>
      <c r="B27" s="133" t="s">
        <v>195</v>
      </c>
      <c r="C27" s="156">
        <v>51775</v>
      </c>
      <c r="D27" s="156"/>
      <c r="E27" s="165">
        <v>22</v>
      </c>
      <c r="F27" s="133" t="s">
        <v>203</v>
      </c>
      <c r="G27" s="157">
        <v>4027.0067516879221</v>
      </c>
    </row>
    <row r="28" spans="1:7">
      <c r="A28" s="165">
        <f t="shared" si="0"/>
        <v>23</v>
      </c>
      <c r="B28" s="133" t="s">
        <v>196</v>
      </c>
      <c r="C28" s="156">
        <v>49011</v>
      </c>
      <c r="D28" s="156"/>
      <c r="E28" s="165">
        <v>23</v>
      </c>
      <c r="F28" s="133" t="s">
        <v>206</v>
      </c>
      <c r="G28" s="157">
        <v>3948.3274092283159</v>
      </c>
    </row>
    <row r="29" spans="1:7">
      <c r="A29" s="165">
        <f t="shared" si="0"/>
        <v>24</v>
      </c>
      <c r="B29" s="133" t="s">
        <v>24</v>
      </c>
      <c r="C29" s="156">
        <v>46877</v>
      </c>
      <c r="D29" s="156"/>
      <c r="E29" s="165">
        <v>24</v>
      </c>
      <c r="F29" s="133" t="s">
        <v>198</v>
      </c>
      <c r="G29" s="157">
        <v>3746.3559647103948</v>
      </c>
    </row>
    <row r="30" spans="1:7">
      <c r="A30" s="165">
        <f t="shared" si="0"/>
        <v>25</v>
      </c>
      <c r="B30" s="133" t="s">
        <v>32</v>
      </c>
      <c r="C30" s="156">
        <v>42819</v>
      </c>
      <c r="D30" s="156"/>
      <c r="E30" s="165">
        <v>25</v>
      </c>
      <c r="F30" s="133" t="s">
        <v>31</v>
      </c>
      <c r="G30" s="157">
        <v>3607.7841496662591</v>
      </c>
    </row>
    <row r="31" spans="1:7">
      <c r="A31" s="165">
        <f t="shared" si="0"/>
        <v>26</v>
      </c>
      <c r="B31" s="133" t="s">
        <v>197</v>
      </c>
      <c r="C31" s="156">
        <v>41568</v>
      </c>
      <c r="D31" s="156"/>
      <c r="E31" s="165">
        <v>26</v>
      </c>
      <c r="F31" s="133" t="s">
        <v>23</v>
      </c>
      <c r="G31" s="157">
        <v>2992.753281829031</v>
      </c>
    </row>
    <row r="32" spans="1:7">
      <c r="A32" s="165">
        <f t="shared" si="0"/>
        <v>27</v>
      </c>
      <c r="B32" s="133" t="s">
        <v>198</v>
      </c>
      <c r="C32" s="156">
        <v>39067</v>
      </c>
      <c r="D32" s="156"/>
      <c r="E32" s="165">
        <v>27</v>
      </c>
      <c r="F32" s="133" t="s">
        <v>200</v>
      </c>
      <c r="G32" s="157">
        <v>2643.6632377908718</v>
      </c>
    </row>
    <row r="33" spans="1:9">
      <c r="A33" s="165">
        <f t="shared" si="0"/>
        <v>28</v>
      </c>
      <c r="B33" s="133" t="s">
        <v>31</v>
      </c>
      <c r="C33" s="156">
        <v>38376</v>
      </c>
      <c r="D33" s="156"/>
      <c r="E33" s="165">
        <v>28</v>
      </c>
      <c r="F33" s="133" t="s">
        <v>202</v>
      </c>
      <c r="G33" s="157">
        <v>2420.8002950396458</v>
      </c>
    </row>
    <row r="34" spans="1:9">
      <c r="A34" s="165">
        <f t="shared" si="0"/>
        <v>29</v>
      </c>
      <c r="B34" s="133" t="s">
        <v>28</v>
      </c>
      <c r="C34" s="156">
        <v>32017</v>
      </c>
      <c r="D34" s="156"/>
      <c r="E34" s="165">
        <v>29</v>
      </c>
      <c r="F34" s="133" t="s">
        <v>192</v>
      </c>
      <c r="G34" s="157">
        <v>2266.4076446497952</v>
      </c>
    </row>
    <row r="35" spans="1:9">
      <c r="A35" s="165">
        <f t="shared" si="0"/>
        <v>30</v>
      </c>
      <c r="B35" s="133" t="s">
        <v>199</v>
      </c>
      <c r="C35" s="156">
        <v>27641</v>
      </c>
      <c r="D35" s="156"/>
      <c r="E35" s="165">
        <v>30</v>
      </c>
      <c r="F35" s="133" t="s">
        <v>190</v>
      </c>
      <c r="G35" s="157">
        <v>1332.3346586772695</v>
      </c>
    </row>
    <row r="36" spans="1:9">
      <c r="A36" s="165">
        <f t="shared" si="0"/>
        <v>31</v>
      </c>
      <c r="B36" s="133" t="s">
        <v>200</v>
      </c>
      <c r="C36" s="156">
        <v>26471</v>
      </c>
      <c r="D36" s="156"/>
      <c r="E36" s="165">
        <v>31</v>
      </c>
      <c r="F36" s="133" t="s">
        <v>33</v>
      </c>
      <c r="G36" s="157">
        <v>1165.9104130308317</v>
      </c>
    </row>
    <row r="37" spans="1:9">
      <c r="A37" s="165">
        <f t="shared" si="0"/>
        <v>32</v>
      </c>
      <c r="B37" s="133" t="s">
        <v>33</v>
      </c>
      <c r="C37" s="156">
        <v>20042</v>
      </c>
      <c r="D37" s="159"/>
      <c r="E37" s="157">
        <v>32</v>
      </c>
      <c r="F37" s="158" t="s">
        <v>30</v>
      </c>
      <c r="G37" s="157">
        <v>938.24759380766136</v>
      </c>
      <c r="H37" s="50"/>
    </row>
    <row r="38" spans="1:9">
      <c r="A38" s="165">
        <f t="shared" si="0"/>
        <v>33</v>
      </c>
      <c r="B38" s="133" t="s">
        <v>201</v>
      </c>
      <c r="C38" s="156">
        <v>13979</v>
      </c>
      <c r="D38" s="158"/>
      <c r="E38" s="157">
        <v>33</v>
      </c>
      <c r="F38" s="158" t="s">
        <v>207</v>
      </c>
      <c r="G38" s="157">
        <v>684.59998033665715</v>
      </c>
      <c r="H38" s="50"/>
    </row>
    <row r="39" spans="1:9">
      <c r="A39" s="165">
        <f t="shared" si="0"/>
        <v>34</v>
      </c>
      <c r="B39" s="133" t="s">
        <v>202</v>
      </c>
      <c r="C39" s="156">
        <v>13128</v>
      </c>
      <c r="D39" s="164"/>
      <c r="E39" s="157">
        <v>34</v>
      </c>
      <c r="F39" s="158" t="s">
        <v>22</v>
      </c>
      <c r="G39" s="157">
        <v>408.78356719103874</v>
      </c>
      <c r="H39" s="50"/>
      <c r="I39" s="28"/>
    </row>
    <row r="40" spans="1:9">
      <c r="A40" s="165">
        <f t="shared" si="0"/>
        <v>35</v>
      </c>
      <c r="B40" s="133" t="s">
        <v>203</v>
      </c>
      <c r="C40" s="156">
        <v>5368</v>
      </c>
      <c r="D40" s="164"/>
      <c r="E40" s="157">
        <v>35</v>
      </c>
      <c r="F40" s="158" t="s">
        <v>32</v>
      </c>
      <c r="G40" s="157">
        <v>394.18376646690052</v>
      </c>
      <c r="H40" s="50"/>
      <c r="I40" s="28"/>
    </row>
    <row r="41" spans="1:9">
      <c r="A41" s="165">
        <f t="shared" si="0"/>
        <v>36</v>
      </c>
      <c r="B41" s="158" t="s">
        <v>188</v>
      </c>
      <c r="C41" s="159">
        <v>3138</v>
      </c>
      <c r="D41" s="164"/>
      <c r="E41" s="157">
        <v>36</v>
      </c>
      <c r="F41" s="158" t="s">
        <v>27</v>
      </c>
      <c r="G41" s="157">
        <v>145.73757400659079</v>
      </c>
      <c r="H41" s="50"/>
      <c r="I41" s="28"/>
    </row>
    <row r="42" spans="1:9">
      <c r="D42" s="65"/>
      <c r="E42" s="65"/>
      <c r="F42" s="50"/>
      <c r="G42" s="64"/>
      <c r="H42" s="50"/>
      <c r="I42" s="28"/>
    </row>
    <row r="43" spans="1:9">
      <c r="C43" s="63"/>
      <c r="D43" s="43"/>
      <c r="E43" s="50"/>
      <c r="F43" s="50"/>
      <c r="G43" s="64"/>
      <c r="H43" s="50"/>
    </row>
    <row r="44" spans="1:9">
      <c r="C44" s="63"/>
      <c r="D44" s="63"/>
    </row>
    <row r="45" spans="1:9">
      <c r="C45" s="63"/>
      <c r="D45" s="63"/>
    </row>
    <row r="46" spans="1:9">
      <c r="C46" s="63"/>
      <c r="D46" s="63"/>
    </row>
    <row r="49" spans="2:4">
      <c r="C49" s="63"/>
      <c r="D49" s="63"/>
    </row>
    <row r="51" spans="2:4">
      <c r="C51" s="63"/>
      <c r="D51" s="63"/>
    </row>
    <row r="54" spans="2:4">
      <c r="B54" s="37"/>
      <c r="C54" s="37"/>
      <c r="D54" s="37"/>
    </row>
    <row r="57" spans="2:4">
      <c r="C57" s="63"/>
      <c r="D57" s="63"/>
    </row>
    <row r="59" spans="2:4">
      <c r="C59" s="63"/>
      <c r="D59" s="63"/>
    </row>
    <row r="61" spans="2:4">
      <c r="C61" s="63"/>
      <c r="D61" s="63"/>
    </row>
    <row r="65" spans="3:4">
      <c r="C65" s="63"/>
      <c r="D65" s="63"/>
    </row>
    <row r="68" spans="3:4">
      <c r="C68" s="63"/>
      <c r="D68" s="63"/>
    </row>
    <row r="69" spans="3:4">
      <c r="C69" s="63"/>
      <c r="D69" s="63"/>
    </row>
    <row r="70" spans="3:4">
      <c r="C70" s="63"/>
      <c r="D70" s="63"/>
    </row>
    <row r="71" spans="3:4">
      <c r="C71" s="63"/>
      <c r="D71" s="63"/>
    </row>
    <row r="74" spans="3:4">
      <c r="C74" s="63"/>
      <c r="D74" s="63"/>
    </row>
    <row r="76" spans="3:4">
      <c r="C76" s="63"/>
      <c r="D76" s="63"/>
    </row>
    <row r="77" spans="3:4">
      <c r="C77" s="63"/>
      <c r="D77" s="63"/>
    </row>
    <row r="78" spans="3:4">
      <c r="C78" s="63"/>
      <c r="D78" s="63"/>
    </row>
    <row r="80" spans="3:4">
      <c r="C80" s="63"/>
      <c r="D80" s="63"/>
    </row>
    <row r="81" spans="2:4">
      <c r="C81" s="63"/>
      <c r="D81" s="63"/>
    </row>
    <row r="83" spans="2:4">
      <c r="B83" s="35"/>
      <c r="C83" s="66"/>
      <c r="D83" s="66"/>
    </row>
    <row r="85" spans="2:4">
      <c r="C85" s="63"/>
      <c r="D85" s="63"/>
    </row>
    <row r="86" spans="2:4">
      <c r="C86" s="63"/>
      <c r="D86" s="63"/>
    </row>
    <row r="87" spans="2:4">
      <c r="C87" s="63"/>
      <c r="D87" s="63"/>
    </row>
    <row r="88" spans="2:4">
      <c r="C88" s="63"/>
      <c r="D88" s="63"/>
    </row>
    <row r="93" spans="2:4">
      <c r="B93" s="37"/>
      <c r="C93" s="37"/>
      <c r="D93" s="37"/>
    </row>
    <row r="94" spans="2:4">
      <c r="C94" s="63"/>
      <c r="D94" s="63"/>
    </row>
    <row r="99" spans="2:4">
      <c r="B99" s="37"/>
      <c r="C99" s="37"/>
      <c r="D99" s="37"/>
    </row>
    <row r="101" spans="2:4">
      <c r="B101" s="37"/>
      <c r="C101" s="37"/>
      <c r="D101" s="37"/>
    </row>
    <row r="102" spans="2:4">
      <c r="B102" s="37"/>
      <c r="C102" s="37"/>
      <c r="D102" s="37"/>
    </row>
    <row r="103" spans="2:4">
      <c r="C103" s="63"/>
      <c r="D103" s="63"/>
    </row>
    <row r="104" spans="2:4">
      <c r="C104" s="63"/>
      <c r="D104" s="63"/>
    </row>
    <row r="105" spans="2:4">
      <c r="C105" s="63"/>
      <c r="D105" s="63"/>
    </row>
    <row r="106" spans="2:4">
      <c r="C106" s="63"/>
      <c r="D106" s="63"/>
    </row>
    <row r="107" spans="2:4">
      <c r="C107" s="63"/>
      <c r="D107" s="63"/>
    </row>
    <row r="109" spans="2:4">
      <c r="C109" s="63"/>
      <c r="D109" s="63"/>
    </row>
    <row r="110" spans="2:4">
      <c r="C110" s="63"/>
      <c r="D110" s="63"/>
    </row>
    <row r="111" spans="2:4">
      <c r="C111" s="63"/>
      <c r="D111" s="63"/>
    </row>
    <row r="112" spans="2:4">
      <c r="C112" s="63"/>
      <c r="D112" s="63"/>
    </row>
    <row r="115" spans="3:4">
      <c r="C115" s="63"/>
      <c r="D115" s="63"/>
    </row>
    <row r="116" spans="3:4">
      <c r="C116" s="63"/>
      <c r="D116" s="63"/>
    </row>
    <row r="117" spans="3:4">
      <c r="C117" s="63"/>
      <c r="D117" s="63"/>
    </row>
    <row r="122" spans="3:4">
      <c r="C122" s="63"/>
      <c r="D122" s="63"/>
    </row>
    <row r="123" spans="3:4">
      <c r="C123" s="63"/>
      <c r="D123" s="63"/>
    </row>
    <row r="127" spans="3:4">
      <c r="C127" s="63"/>
      <c r="D127" s="63"/>
    </row>
    <row r="128" spans="3:4">
      <c r="C128" s="63"/>
      <c r="D128" s="63"/>
    </row>
    <row r="134" spans="2:4">
      <c r="C134" s="63"/>
      <c r="D134" s="63"/>
    </row>
    <row r="135" spans="2:4">
      <c r="C135" s="63"/>
      <c r="D135" s="63"/>
    </row>
    <row r="139" spans="2:4">
      <c r="C139" s="63"/>
      <c r="D139" s="63"/>
    </row>
    <row r="142" spans="2:4">
      <c r="B142" s="37"/>
      <c r="C142" s="37"/>
      <c r="D142" s="37"/>
    </row>
    <row r="143" spans="2:4">
      <c r="C143" s="63"/>
      <c r="D143" s="63"/>
    </row>
    <row r="148" spans="2:4">
      <c r="C148" s="63"/>
      <c r="D148" s="63"/>
    </row>
    <row r="149" spans="2:4">
      <c r="C149" s="63"/>
      <c r="D149" s="63"/>
    </row>
    <row r="151" spans="2:4">
      <c r="C151" s="63"/>
      <c r="D151" s="63"/>
    </row>
    <row r="152" spans="2:4">
      <c r="C152" s="63"/>
      <c r="D152" s="63"/>
    </row>
    <row r="153" spans="2:4">
      <c r="C153" s="63"/>
      <c r="D153" s="63"/>
    </row>
    <row r="154" spans="2:4">
      <c r="C154" s="63"/>
      <c r="D154" s="63"/>
    </row>
    <row r="155" spans="2:4">
      <c r="B155" s="37"/>
      <c r="C155" s="67"/>
      <c r="D155" s="67"/>
    </row>
    <row r="158" spans="2:4">
      <c r="C158" s="63"/>
      <c r="D158" s="63"/>
    </row>
    <row r="159" spans="2:4">
      <c r="C159" s="63"/>
      <c r="D159" s="63"/>
    </row>
    <row r="160" spans="2:4">
      <c r="C160" s="63"/>
      <c r="D160" s="63"/>
    </row>
    <row r="161" spans="2:4">
      <c r="C161" s="63"/>
      <c r="D161" s="63"/>
    </row>
    <row r="163" spans="2:4">
      <c r="C163" s="63"/>
      <c r="D163" s="63"/>
    </row>
    <row r="164" spans="2:4">
      <c r="C164" s="63"/>
      <c r="D164" s="63"/>
    </row>
    <row r="167" spans="2:4">
      <c r="C167" s="63"/>
      <c r="D167" s="63"/>
    </row>
    <row r="168" spans="2:4">
      <c r="B168" s="37"/>
      <c r="C168" s="67"/>
      <c r="D168" s="67"/>
    </row>
    <row r="169" spans="2:4">
      <c r="C169" s="63"/>
      <c r="D169" s="63"/>
    </row>
    <row r="170" spans="2:4">
      <c r="C170" s="63"/>
      <c r="D170" s="63"/>
    </row>
    <row r="172" spans="2:4">
      <c r="B172" s="37"/>
      <c r="C172" s="37"/>
      <c r="D172" s="37"/>
    </row>
    <row r="174" spans="2:4">
      <c r="C174" s="63"/>
      <c r="D174" s="63"/>
    </row>
    <row r="177" spans="3:4">
      <c r="C177" s="63"/>
      <c r="D177" s="63"/>
    </row>
    <row r="178" spans="3:4">
      <c r="C178" s="63"/>
      <c r="D178" s="63"/>
    </row>
    <row r="179" spans="3:4">
      <c r="C179" s="63"/>
      <c r="D179" s="63"/>
    </row>
    <row r="183" spans="3:4">
      <c r="C183" s="63"/>
      <c r="D183" s="63"/>
    </row>
    <row r="184" spans="3:4">
      <c r="C184" s="63"/>
      <c r="D184" s="63"/>
    </row>
    <row r="186" spans="3:4">
      <c r="C186" s="63"/>
      <c r="D186" s="63"/>
    </row>
    <row r="187" spans="3:4">
      <c r="C187" s="63"/>
      <c r="D187" s="63"/>
    </row>
    <row r="190" spans="3:4">
      <c r="C190" s="63"/>
      <c r="D190" s="63"/>
    </row>
    <row r="192" spans="3:4">
      <c r="C192" s="63"/>
      <c r="D192" s="63"/>
    </row>
    <row r="193" spans="3:4">
      <c r="C193" s="63"/>
      <c r="D193" s="63"/>
    </row>
    <row r="194" spans="3:4">
      <c r="C194" s="63"/>
      <c r="D194" s="63"/>
    </row>
    <row r="195" spans="3:4">
      <c r="C195" s="63"/>
      <c r="D195" s="63"/>
    </row>
    <row r="196" spans="3:4">
      <c r="C196" s="63"/>
      <c r="D196" s="63"/>
    </row>
    <row r="199" spans="3:4">
      <c r="C199" s="63"/>
      <c r="D199" s="63"/>
    </row>
    <row r="200" spans="3:4">
      <c r="C200" s="63"/>
      <c r="D200" s="63"/>
    </row>
    <row r="202" spans="3:4">
      <c r="C202" s="63"/>
      <c r="D202" s="63"/>
    </row>
    <row r="203" spans="3:4">
      <c r="C203" s="63"/>
      <c r="D203" s="63"/>
    </row>
    <row r="206" spans="3:4">
      <c r="C206" s="63"/>
      <c r="D206" s="63"/>
    </row>
  </sheetData>
  <mergeCells count="2">
    <mergeCell ref="E5:G5"/>
    <mergeCell ref="A5:C5"/>
  </mergeCells>
  <phoneticPr fontId="3" type="noConversion"/>
  <pageMargins left="0.27" right="0.21" top="0.98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="75" workbookViewId="0">
      <selection activeCell="B11" sqref="B11"/>
    </sheetView>
  </sheetViews>
  <sheetFormatPr defaultRowHeight="12.75"/>
  <cols>
    <col min="1" max="1" width="5.140625" style="6" customWidth="1"/>
    <col min="2" max="2" width="18.140625" style="6" customWidth="1"/>
    <col min="3" max="3" width="9.5703125" style="28" customWidth="1"/>
    <col min="4" max="4" width="2.5703125" style="6" customWidth="1"/>
    <col min="5" max="5" width="5.28515625" style="6" customWidth="1"/>
    <col min="6" max="6" width="17.28515625" style="6" bestFit="1" customWidth="1"/>
    <col min="7" max="7" width="6.28515625" style="28" customWidth="1"/>
    <col min="8" max="16384" width="9.140625" style="6"/>
  </cols>
  <sheetData>
    <row r="1" spans="1:13" ht="16.5">
      <c r="A1" s="39" t="s">
        <v>182</v>
      </c>
    </row>
    <row r="2" spans="1:13" s="48" customFormat="1" ht="16.5">
      <c r="A2" s="39" t="s">
        <v>171</v>
      </c>
      <c r="C2" s="55"/>
      <c r="G2" s="55"/>
    </row>
    <row r="3" spans="1:13" s="48" customFormat="1" ht="16.5">
      <c r="A3" s="39"/>
      <c r="C3" s="55"/>
      <c r="G3" s="55"/>
    </row>
    <row r="4" spans="1:13" ht="29.25" customHeight="1">
      <c r="A4" s="196" t="s">
        <v>220</v>
      </c>
      <c r="B4" s="196"/>
      <c r="C4" s="196"/>
      <c r="D4" s="158"/>
      <c r="E4" s="196" t="s">
        <v>237</v>
      </c>
      <c r="F4" s="196"/>
      <c r="G4" s="196"/>
    </row>
    <row r="5" spans="1:13">
      <c r="A5" s="165">
        <v>1</v>
      </c>
      <c r="B5" s="133" t="s">
        <v>21</v>
      </c>
      <c r="C5" s="165">
        <v>11417731</v>
      </c>
      <c r="D5" s="133"/>
      <c r="E5" s="165">
        <v>1</v>
      </c>
      <c r="F5" s="133" t="s">
        <v>189</v>
      </c>
      <c r="G5" s="166">
        <v>8.1429946131486783</v>
      </c>
      <c r="L5" s="91"/>
      <c r="M5" s="91"/>
    </row>
    <row r="6" spans="1:13">
      <c r="A6" s="165">
        <v>2</v>
      </c>
      <c r="B6" s="133" t="s">
        <v>205</v>
      </c>
      <c r="C6" s="165">
        <v>2982239</v>
      </c>
      <c r="D6" s="133"/>
      <c r="E6" s="165">
        <v>2</v>
      </c>
      <c r="F6" s="133" t="s">
        <v>188</v>
      </c>
      <c r="G6" s="166">
        <v>8.0621414913957938</v>
      </c>
      <c r="K6" s="91"/>
      <c r="L6" s="91"/>
      <c r="M6" s="91"/>
    </row>
    <row r="7" spans="1:13">
      <c r="A7" s="165">
        <v>3</v>
      </c>
      <c r="B7" s="133" t="s">
        <v>184</v>
      </c>
      <c r="C7" s="165">
        <v>2700301</v>
      </c>
      <c r="D7" s="133"/>
      <c r="E7" s="160">
        <v>3</v>
      </c>
      <c r="F7" s="134" t="s">
        <v>70</v>
      </c>
      <c r="G7" s="167">
        <v>7.6351544214191929</v>
      </c>
    </row>
    <row r="8" spans="1:13">
      <c r="A8" s="165">
        <v>4</v>
      </c>
      <c r="B8" s="158" t="s">
        <v>22</v>
      </c>
      <c r="C8" s="157">
        <v>1883963</v>
      </c>
      <c r="D8" s="133"/>
      <c r="E8" s="165">
        <v>4</v>
      </c>
      <c r="F8" s="133" t="s">
        <v>204</v>
      </c>
      <c r="G8" s="166">
        <v>7.4343273307003876</v>
      </c>
    </row>
    <row r="9" spans="1:13">
      <c r="A9" s="165">
        <v>5</v>
      </c>
      <c r="B9" s="133" t="s">
        <v>23</v>
      </c>
      <c r="C9" s="165">
        <v>1849282</v>
      </c>
      <c r="D9" s="133"/>
      <c r="E9" s="165">
        <v>5</v>
      </c>
      <c r="F9" s="133" t="s">
        <v>21</v>
      </c>
      <c r="G9" s="166">
        <v>7.121007592053572</v>
      </c>
    </row>
    <row r="10" spans="1:13">
      <c r="A10" s="165">
        <v>6</v>
      </c>
      <c r="B10" s="133" t="s">
        <v>185</v>
      </c>
      <c r="C10" s="165">
        <v>1786807</v>
      </c>
      <c r="D10" s="133"/>
      <c r="E10" s="165">
        <v>6</v>
      </c>
      <c r="F10" s="133" t="s">
        <v>191</v>
      </c>
      <c r="G10" s="166">
        <v>6.9553713158007637</v>
      </c>
    </row>
    <row r="11" spans="1:13">
      <c r="A11" s="165">
        <v>7</v>
      </c>
      <c r="B11" s="133" t="s">
        <v>25</v>
      </c>
      <c r="C11" s="165">
        <v>1582413</v>
      </c>
      <c r="D11" s="133"/>
      <c r="E11" s="165">
        <v>7</v>
      </c>
      <c r="F11" s="133" t="s">
        <v>205</v>
      </c>
      <c r="G11" s="166">
        <v>6.9272235255859327</v>
      </c>
    </row>
    <row r="12" spans="1:13">
      <c r="A12" s="165">
        <v>8</v>
      </c>
      <c r="B12" s="133" t="s">
        <v>186</v>
      </c>
      <c r="C12" s="165">
        <v>1390788</v>
      </c>
      <c r="D12" s="133"/>
      <c r="E12" s="165">
        <v>8</v>
      </c>
      <c r="F12" s="133" t="s">
        <v>193</v>
      </c>
      <c r="G12" s="166">
        <v>6.7730286914844724</v>
      </c>
    </row>
    <row r="13" spans="1:13">
      <c r="A13" s="165">
        <v>9</v>
      </c>
      <c r="B13" s="133" t="s">
        <v>208</v>
      </c>
      <c r="C13" s="165">
        <v>1032631</v>
      </c>
      <c r="D13" s="133"/>
      <c r="E13" s="165">
        <v>9</v>
      </c>
      <c r="F13" s="133" t="s">
        <v>184</v>
      </c>
      <c r="G13" s="166">
        <v>6.5101064163207054</v>
      </c>
    </row>
    <row r="14" spans="1:13">
      <c r="A14" s="165">
        <v>10</v>
      </c>
      <c r="B14" s="133" t="s">
        <v>204</v>
      </c>
      <c r="C14" s="165">
        <v>1025900</v>
      </c>
      <c r="D14" s="133"/>
      <c r="E14" s="165">
        <v>10</v>
      </c>
      <c r="F14" s="133" t="s">
        <v>24</v>
      </c>
      <c r="G14" s="166">
        <v>6.380037118416281</v>
      </c>
    </row>
    <row r="15" spans="1:13">
      <c r="A15" s="165">
        <v>11</v>
      </c>
      <c r="B15" s="133" t="s">
        <v>194</v>
      </c>
      <c r="C15" s="165">
        <v>997832</v>
      </c>
      <c r="D15" s="133"/>
      <c r="E15" s="165">
        <f t="shared" ref="E15:E40" si="0">E14+1</f>
        <v>11</v>
      </c>
      <c r="F15" s="133" t="s">
        <v>195</v>
      </c>
      <c r="G15" s="166">
        <v>6.300395943988411</v>
      </c>
    </row>
    <row r="16" spans="1:13">
      <c r="A16" s="165">
        <v>12</v>
      </c>
      <c r="B16" s="133" t="s">
        <v>189</v>
      </c>
      <c r="C16" s="165">
        <v>820822</v>
      </c>
      <c r="D16" s="133"/>
      <c r="E16" s="165">
        <f t="shared" si="0"/>
        <v>12</v>
      </c>
      <c r="F16" s="133" t="s">
        <v>25</v>
      </c>
      <c r="G16" s="166">
        <v>6.2611301911876422</v>
      </c>
    </row>
    <row r="17" spans="1:7">
      <c r="A17" s="165">
        <v>13</v>
      </c>
      <c r="B17" s="133" t="s">
        <v>191</v>
      </c>
      <c r="C17" s="165">
        <v>648491</v>
      </c>
      <c r="D17" s="133"/>
      <c r="E17" s="165">
        <f t="shared" si="0"/>
        <v>13</v>
      </c>
      <c r="F17" s="133" t="s">
        <v>199</v>
      </c>
      <c r="G17" s="166">
        <v>6.0943525921638146</v>
      </c>
    </row>
    <row r="18" spans="1:7">
      <c r="A18" s="165">
        <v>14</v>
      </c>
      <c r="B18" s="158" t="s">
        <v>27</v>
      </c>
      <c r="C18" s="157">
        <v>526613</v>
      </c>
      <c r="D18" s="133"/>
      <c r="E18" s="165">
        <f t="shared" si="0"/>
        <v>14</v>
      </c>
      <c r="F18" s="133" t="s">
        <v>185</v>
      </c>
      <c r="G18" s="166">
        <v>5.9902476147053498</v>
      </c>
    </row>
    <row r="19" spans="1:7">
      <c r="A19" s="165">
        <v>15</v>
      </c>
      <c r="B19" s="133" t="s">
        <v>193</v>
      </c>
      <c r="C19" s="165">
        <v>515800</v>
      </c>
      <c r="D19" s="133"/>
      <c r="E19" s="165">
        <f t="shared" si="0"/>
        <v>15</v>
      </c>
      <c r="F19" s="133" t="s">
        <v>26</v>
      </c>
      <c r="G19" s="166">
        <v>5.9263278922704385</v>
      </c>
    </row>
    <row r="20" spans="1:7">
      <c r="A20" s="165">
        <v>16</v>
      </c>
      <c r="B20" s="134" t="s">
        <v>70</v>
      </c>
      <c r="C20" s="160">
        <v>401235</v>
      </c>
      <c r="D20" s="133"/>
      <c r="E20" s="165">
        <f t="shared" si="0"/>
        <v>16</v>
      </c>
      <c r="F20" s="133" t="s">
        <v>197</v>
      </c>
      <c r="G20" s="166">
        <v>5.8661951501154732</v>
      </c>
    </row>
    <row r="21" spans="1:7">
      <c r="A21" s="165">
        <v>17</v>
      </c>
      <c r="B21" s="158" t="s">
        <v>29</v>
      </c>
      <c r="C21" s="157">
        <v>400692</v>
      </c>
      <c r="D21" s="133"/>
      <c r="E21" s="165">
        <f t="shared" si="0"/>
        <v>17</v>
      </c>
      <c r="F21" s="133" t="s">
        <v>186</v>
      </c>
      <c r="G21" s="166">
        <v>5.8507023175005157</v>
      </c>
    </row>
    <row r="22" spans="1:7">
      <c r="A22" s="165">
        <v>18</v>
      </c>
      <c r="B22" s="158" t="s">
        <v>26</v>
      </c>
      <c r="C22" s="157">
        <v>340189</v>
      </c>
      <c r="D22" s="133"/>
      <c r="E22" s="165">
        <f t="shared" si="0"/>
        <v>18</v>
      </c>
      <c r="F22" s="133" t="s">
        <v>194</v>
      </c>
      <c r="G22" s="166">
        <v>5.8017198774340217</v>
      </c>
    </row>
    <row r="23" spans="1:7">
      <c r="A23" s="165">
        <v>19</v>
      </c>
      <c r="B23" s="158" t="s">
        <v>195</v>
      </c>
      <c r="C23" s="157">
        <v>326203</v>
      </c>
      <c r="D23" s="133"/>
      <c r="E23" s="165">
        <f t="shared" si="0"/>
        <v>19</v>
      </c>
      <c r="F23" s="133" t="s">
        <v>187</v>
      </c>
      <c r="G23" s="166">
        <v>5.263637846489484</v>
      </c>
    </row>
    <row r="24" spans="1:7">
      <c r="A24" s="165">
        <v>20</v>
      </c>
      <c r="B24" s="158" t="s">
        <v>30</v>
      </c>
      <c r="C24" s="157">
        <v>316129</v>
      </c>
      <c r="D24" s="133"/>
      <c r="E24" s="165">
        <f t="shared" si="0"/>
        <v>20</v>
      </c>
      <c r="F24" s="133" t="s">
        <v>28</v>
      </c>
      <c r="G24" s="166">
        <v>5.1893681481712841</v>
      </c>
    </row>
    <row r="25" spans="1:7">
      <c r="A25" s="165">
        <v>21</v>
      </c>
      <c r="B25" s="133" t="s">
        <v>24</v>
      </c>
      <c r="C25" s="165">
        <v>299077</v>
      </c>
      <c r="D25" s="133"/>
      <c r="E25" s="165">
        <f t="shared" si="0"/>
        <v>21</v>
      </c>
      <c r="F25" s="133" t="s">
        <v>200</v>
      </c>
      <c r="G25" s="166">
        <v>4.9547807034112799</v>
      </c>
    </row>
    <row r="26" spans="1:7">
      <c r="A26" s="165">
        <v>22</v>
      </c>
      <c r="B26" s="133" t="s">
        <v>192</v>
      </c>
      <c r="C26" s="165">
        <v>293864</v>
      </c>
      <c r="D26" s="133"/>
      <c r="E26" s="165">
        <f t="shared" si="0"/>
        <v>22</v>
      </c>
      <c r="F26" s="133" t="s">
        <v>23</v>
      </c>
      <c r="G26" s="166">
        <v>4.8514537713054953</v>
      </c>
    </row>
    <row r="27" spans="1:7">
      <c r="A27" s="165">
        <v>23</v>
      </c>
      <c r="B27" s="133" t="s">
        <v>190</v>
      </c>
      <c r="C27" s="165">
        <v>244195</v>
      </c>
      <c r="D27" s="133"/>
      <c r="E27" s="165">
        <f t="shared" si="0"/>
        <v>23</v>
      </c>
      <c r="F27" s="133" t="s">
        <v>31</v>
      </c>
      <c r="G27" s="166">
        <v>4.826037106524911</v>
      </c>
    </row>
    <row r="28" spans="1:7">
      <c r="A28" s="165">
        <v>24</v>
      </c>
      <c r="B28" s="133" t="s">
        <v>197</v>
      </c>
      <c r="C28" s="165">
        <v>243846</v>
      </c>
      <c r="D28" s="133"/>
      <c r="E28" s="165">
        <f t="shared" si="0"/>
        <v>24</v>
      </c>
      <c r="F28" s="133" t="s">
        <v>203</v>
      </c>
      <c r="G28" s="166">
        <v>4.6618852459016393</v>
      </c>
    </row>
    <row r="29" spans="1:7">
      <c r="A29" s="165">
        <v>25</v>
      </c>
      <c r="B29" s="133" t="s">
        <v>196</v>
      </c>
      <c r="C29" s="165">
        <v>221894</v>
      </c>
      <c r="D29" s="133"/>
      <c r="E29" s="165">
        <f t="shared" si="0"/>
        <v>25</v>
      </c>
      <c r="F29" s="133" t="s">
        <v>196</v>
      </c>
      <c r="G29" s="166">
        <v>4.5274326171675749</v>
      </c>
    </row>
    <row r="30" spans="1:7">
      <c r="A30" s="165">
        <v>26</v>
      </c>
      <c r="B30" s="133" t="s">
        <v>31</v>
      </c>
      <c r="C30" s="165">
        <v>185204</v>
      </c>
      <c r="D30" s="133"/>
      <c r="E30" s="165">
        <f t="shared" si="0"/>
        <v>26</v>
      </c>
      <c r="F30" s="133" t="s">
        <v>33</v>
      </c>
      <c r="G30" s="166">
        <v>4.3925256960383194</v>
      </c>
    </row>
    <row r="31" spans="1:7">
      <c r="A31" s="165">
        <v>27</v>
      </c>
      <c r="B31" s="133" t="s">
        <v>199</v>
      </c>
      <c r="C31" s="165">
        <v>168454</v>
      </c>
      <c r="D31" s="133"/>
      <c r="E31" s="165">
        <f t="shared" si="0"/>
        <v>27</v>
      </c>
      <c r="F31" s="133" t="s">
        <v>198</v>
      </c>
      <c r="G31" s="166">
        <v>4.3025315483656286</v>
      </c>
    </row>
    <row r="32" spans="1:7">
      <c r="A32" s="165">
        <v>28</v>
      </c>
      <c r="B32" s="133" t="s">
        <v>198</v>
      </c>
      <c r="C32" s="165">
        <v>168087</v>
      </c>
      <c r="D32" s="133"/>
      <c r="E32" s="165">
        <f t="shared" si="0"/>
        <v>28</v>
      </c>
      <c r="F32" s="133" t="s">
        <v>201</v>
      </c>
      <c r="G32" s="166">
        <v>3.6531940768295299</v>
      </c>
    </row>
    <row r="33" spans="1:7">
      <c r="A33" s="165">
        <v>29</v>
      </c>
      <c r="B33" s="133" t="s">
        <v>28</v>
      </c>
      <c r="C33" s="165">
        <v>166148</v>
      </c>
      <c r="D33" s="133"/>
      <c r="E33" s="165">
        <f t="shared" si="0"/>
        <v>29</v>
      </c>
      <c r="F33" s="133" t="s">
        <v>202</v>
      </c>
      <c r="G33" s="166">
        <v>3.6090036563071299</v>
      </c>
    </row>
    <row r="34" spans="1:7">
      <c r="A34" s="165">
        <v>30</v>
      </c>
      <c r="B34" s="133" t="s">
        <v>32</v>
      </c>
      <c r="C34" s="165">
        <v>151293</v>
      </c>
      <c r="D34" s="133"/>
      <c r="E34" s="165">
        <f t="shared" si="0"/>
        <v>30</v>
      </c>
      <c r="F34" s="133" t="s">
        <v>32</v>
      </c>
      <c r="G34" s="166">
        <v>3.5333146500385344</v>
      </c>
    </row>
    <row r="35" spans="1:7">
      <c r="A35" s="165">
        <v>31</v>
      </c>
      <c r="B35" s="133" t="s">
        <v>200</v>
      </c>
      <c r="C35" s="165">
        <v>131158</v>
      </c>
      <c r="D35" s="133"/>
      <c r="E35" s="165">
        <f t="shared" si="0"/>
        <v>31</v>
      </c>
      <c r="F35" s="158" t="s">
        <v>22</v>
      </c>
      <c r="G35" s="168">
        <v>3.4357068868674636</v>
      </c>
    </row>
    <row r="36" spans="1:7">
      <c r="A36" s="165">
        <v>32</v>
      </c>
      <c r="B36" s="133" t="s">
        <v>33</v>
      </c>
      <c r="C36" s="165">
        <v>88035</v>
      </c>
      <c r="D36" s="133"/>
      <c r="E36" s="165">
        <f t="shared" si="0"/>
        <v>32</v>
      </c>
      <c r="F36" s="158" t="s">
        <v>192</v>
      </c>
      <c r="G36" s="168">
        <v>3.4038826854468796</v>
      </c>
    </row>
    <row r="37" spans="1:7">
      <c r="A37" s="165">
        <v>33</v>
      </c>
      <c r="B37" s="133" t="s">
        <v>201</v>
      </c>
      <c r="C37" s="165">
        <v>51068</v>
      </c>
      <c r="D37" s="133"/>
      <c r="E37" s="165">
        <f t="shared" si="0"/>
        <v>33</v>
      </c>
      <c r="F37" s="158" t="s">
        <v>29</v>
      </c>
      <c r="G37" s="168">
        <v>3.0286392393103605</v>
      </c>
    </row>
    <row r="38" spans="1:7">
      <c r="A38" s="165">
        <v>34</v>
      </c>
      <c r="B38" s="133" t="s">
        <v>202</v>
      </c>
      <c r="C38" s="165">
        <v>47379</v>
      </c>
      <c r="D38" s="133"/>
      <c r="E38" s="165">
        <f t="shared" si="0"/>
        <v>34</v>
      </c>
      <c r="F38" s="158" t="s">
        <v>190</v>
      </c>
      <c r="G38" s="168">
        <v>2.5659899543954774</v>
      </c>
    </row>
    <row r="39" spans="1:7">
      <c r="A39" s="165">
        <v>35</v>
      </c>
      <c r="B39" s="133" t="s">
        <v>188</v>
      </c>
      <c r="C39" s="165">
        <v>25299</v>
      </c>
      <c r="D39" s="133"/>
      <c r="E39" s="165">
        <f t="shared" si="0"/>
        <v>35</v>
      </c>
      <c r="F39" s="158" t="s">
        <v>27</v>
      </c>
      <c r="G39" s="168">
        <v>2.9717224955983927</v>
      </c>
    </row>
    <row r="40" spans="1:7">
      <c r="A40" s="165">
        <v>36</v>
      </c>
      <c r="B40" s="133" t="s">
        <v>203</v>
      </c>
      <c r="C40" s="165">
        <v>25025</v>
      </c>
      <c r="D40" s="133"/>
      <c r="E40" s="165">
        <f t="shared" si="0"/>
        <v>36</v>
      </c>
      <c r="F40" s="158" t="s">
        <v>30</v>
      </c>
      <c r="G40" s="168">
        <v>2.4003902839049651</v>
      </c>
    </row>
    <row r="45" spans="1:7">
      <c r="D45" s="63"/>
      <c r="E45" s="63"/>
    </row>
    <row r="46" spans="1:7">
      <c r="D46" s="63"/>
      <c r="E46" s="63"/>
    </row>
    <row r="47" spans="1:7">
      <c r="D47" s="63"/>
      <c r="E47" s="63"/>
    </row>
    <row r="48" spans="1:7">
      <c r="D48" s="63"/>
      <c r="E48" s="63"/>
    </row>
  </sheetData>
  <mergeCells count="2">
    <mergeCell ref="E4:G4"/>
    <mergeCell ref="A4:C4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B1" workbookViewId="0">
      <selection activeCell="H8" sqref="H8"/>
    </sheetView>
  </sheetViews>
  <sheetFormatPr defaultRowHeight="12.75"/>
  <cols>
    <col min="1" max="1" width="3.85546875" style="6" customWidth="1"/>
    <col min="2" max="2" width="15.42578125" style="6" customWidth="1"/>
    <col min="3" max="3" width="12.140625" style="28" customWidth="1"/>
    <col min="4" max="4" width="29.85546875" style="28" customWidth="1"/>
    <col min="5" max="5" width="16.85546875" style="28" customWidth="1"/>
    <col min="6" max="6" width="6.42578125" style="25" customWidth="1"/>
    <col min="7" max="7" width="4.42578125" style="6" bestFit="1" customWidth="1"/>
    <col min="8" max="16384" width="9.140625" style="6"/>
  </cols>
  <sheetData>
    <row r="1" spans="1:9" ht="16.5">
      <c r="A1" s="39" t="s">
        <v>268</v>
      </c>
    </row>
    <row r="2" spans="1:9" ht="16.5">
      <c r="A2" s="39" t="s">
        <v>269</v>
      </c>
      <c r="I2" s="33" t="s">
        <v>292</v>
      </c>
    </row>
    <row r="3" spans="1:9">
      <c r="B3" s="35"/>
      <c r="C3" s="25" t="s">
        <v>97</v>
      </c>
      <c r="D3" s="25" t="s">
        <v>271</v>
      </c>
      <c r="E3" s="25" t="s">
        <v>270</v>
      </c>
      <c r="F3" s="25" t="s">
        <v>98</v>
      </c>
      <c r="G3" s="35"/>
      <c r="I3" s="34"/>
    </row>
    <row r="4" spans="1:9">
      <c r="B4" s="6" t="s">
        <v>238</v>
      </c>
      <c r="C4" s="40">
        <v>1.3425913396234281E-2</v>
      </c>
      <c r="D4" s="40">
        <v>2.8975081247261585E-4</v>
      </c>
      <c r="E4" s="40">
        <v>2.8749242021383591E-3</v>
      </c>
      <c r="F4" s="122">
        <f t="shared" ref="F4:F36" si="0">SUM(C4:E4)</f>
        <v>1.6590588410845257E-2</v>
      </c>
      <c r="I4" s="34"/>
    </row>
    <row r="5" spans="1:9">
      <c r="B5" s="6" t="s">
        <v>274</v>
      </c>
      <c r="C5" s="125">
        <v>1.1363636363636364E-2</v>
      </c>
      <c r="D5" s="127"/>
      <c r="E5" s="125">
        <v>2.2727272727272728E-2</v>
      </c>
      <c r="F5" s="122">
        <f t="shared" si="0"/>
        <v>3.4090909090909088E-2</v>
      </c>
      <c r="I5" s="34"/>
    </row>
    <row r="6" spans="1:9">
      <c r="B6" s="6" t="s">
        <v>239</v>
      </c>
      <c r="C6" s="40">
        <v>9.2003958414210787E-3</v>
      </c>
      <c r="D6" s="40">
        <v>7.0596208090513944E-3</v>
      </c>
      <c r="E6" s="40">
        <v>2.312328754827403E-2</v>
      </c>
      <c r="F6" s="122">
        <f t="shared" si="0"/>
        <v>3.9383304198746499E-2</v>
      </c>
      <c r="I6" s="34"/>
    </row>
    <row r="7" spans="1:9">
      <c r="B7" s="6" t="s">
        <v>240</v>
      </c>
      <c r="C7" s="40">
        <v>2.9902346464083508E-2</v>
      </c>
      <c r="D7" s="40">
        <v>1.0863195540981401E-2</v>
      </c>
      <c r="E7" s="40">
        <v>7.3535629669228136E-4</v>
      </c>
      <c r="F7" s="122">
        <f t="shared" si="0"/>
        <v>4.150089830175719E-2</v>
      </c>
      <c r="I7" s="34"/>
    </row>
    <row r="8" spans="1:9">
      <c r="B8" s="6" t="s">
        <v>241</v>
      </c>
      <c r="C8" s="40">
        <v>1.0549784975204797E-2</v>
      </c>
      <c r="D8" s="40">
        <v>6.7650492411769987E-5</v>
      </c>
      <c r="E8" s="40">
        <v>4.2502369762824156E-2</v>
      </c>
      <c r="F8" s="122">
        <f t="shared" si="0"/>
        <v>5.3119805230440721E-2</v>
      </c>
    </row>
    <row r="9" spans="1:9">
      <c r="B9" s="6" t="s">
        <v>243</v>
      </c>
      <c r="C9" s="40">
        <v>2.1514701907426888E-2</v>
      </c>
      <c r="D9" s="40">
        <v>7.5043315255331512E-3</v>
      </c>
      <c r="E9" s="40">
        <v>2.8333451627895214E-2</v>
      </c>
      <c r="F9" s="122">
        <f>SUM(C9:E9)</f>
        <v>5.7352485060855253E-2</v>
      </c>
    </row>
    <row r="10" spans="1:9">
      <c r="B10" s="6" t="s">
        <v>242</v>
      </c>
      <c r="C10" s="40">
        <v>1.033314044804497E-2</v>
      </c>
      <c r="D10" s="40">
        <v>1.499545341820286E-2</v>
      </c>
      <c r="E10" s="40">
        <v>3.8505414565594774E-2</v>
      </c>
      <c r="F10" s="126">
        <v>6.3834008431842601E-2</v>
      </c>
    </row>
    <row r="11" spans="1:9">
      <c r="B11" s="6" t="s">
        <v>244</v>
      </c>
      <c r="C11" s="40">
        <v>4.028013546136195E-2</v>
      </c>
      <c r="D11" s="40">
        <v>2.690460551570004E-2</v>
      </c>
      <c r="E11" s="40">
        <v>2.4311390526234978E-2</v>
      </c>
      <c r="F11" s="122">
        <f t="shared" si="0"/>
        <v>9.1496131503296968E-2</v>
      </c>
    </row>
    <row r="12" spans="1:9">
      <c r="B12" s="6" t="s">
        <v>248</v>
      </c>
      <c r="C12" s="40">
        <v>3.3226247843417218E-2</v>
      </c>
      <c r="D12" s="40">
        <v>1.7847581652686061E-3</v>
      </c>
      <c r="E12" s="40">
        <v>6.3061455172824077E-2</v>
      </c>
      <c r="F12" s="126">
        <v>9.8072461181509904E-2</v>
      </c>
    </row>
    <row r="13" spans="1:9">
      <c r="B13" s="6" t="s">
        <v>245</v>
      </c>
      <c r="C13" s="40">
        <v>3.110419906687403E-2</v>
      </c>
      <c r="D13" s="40">
        <v>3.4214618973561428E-2</v>
      </c>
      <c r="E13" s="40">
        <v>3.4214618973561428E-2</v>
      </c>
      <c r="F13" s="122">
        <f t="shared" si="0"/>
        <v>9.9533437013996889E-2</v>
      </c>
    </row>
    <row r="14" spans="1:9">
      <c r="B14" s="6" t="s">
        <v>246</v>
      </c>
      <c r="C14" s="40">
        <v>5.8641377975614473E-2</v>
      </c>
      <c r="D14" s="40">
        <v>2.0291494841523872E-2</v>
      </c>
      <c r="E14" s="40">
        <v>2.060412975837787E-2</v>
      </c>
      <c r="F14" s="122">
        <f t="shared" si="0"/>
        <v>9.9537002575516217E-2</v>
      </c>
    </row>
    <row r="15" spans="1:9">
      <c r="B15" s="6" t="s">
        <v>247</v>
      </c>
      <c r="C15" s="40">
        <v>6.8527918781725886E-2</v>
      </c>
      <c r="D15" s="40">
        <v>2.5380710659898475E-3</v>
      </c>
      <c r="E15" s="40">
        <v>2.9187817258883249E-2</v>
      </c>
      <c r="F15" s="122">
        <f t="shared" si="0"/>
        <v>0.10025380710659898</v>
      </c>
    </row>
    <row r="16" spans="1:9">
      <c r="B16" s="6" t="s">
        <v>254</v>
      </c>
      <c r="C16" s="40">
        <v>3.4971486179630439E-2</v>
      </c>
      <c r="D16" s="40">
        <v>1.5676873115006748E-2</v>
      </c>
      <c r="E16" s="40">
        <v>5.5472012560793107E-2</v>
      </c>
      <c r="F16" s="122">
        <v>0.1061203718554303</v>
      </c>
    </row>
    <row r="17" spans="1:7">
      <c r="B17" s="6" t="s">
        <v>249</v>
      </c>
      <c r="C17" s="40">
        <v>5.7362926371041671E-2</v>
      </c>
      <c r="D17" s="40">
        <v>1.0303693266319627E-2</v>
      </c>
      <c r="E17" s="40">
        <v>4.9364279837803858E-2</v>
      </c>
      <c r="F17" s="122">
        <f t="shared" si="0"/>
        <v>0.11703089947516515</v>
      </c>
    </row>
    <row r="18" spans="1:7">
      <c r="B18" s="6" t="s">
        <v>272</v>
      </c>
      <c r="C18" s="40">
        <v>7.3294721885731495E-2</v>
      </c>
      <c r="D18" s="40">
        <v>1.3741970592952102E-2</v>
      </c>
      <c r="E18" s="40">
        <v>3.0110322118250946E-2</v>
      </c>
      <c r="F18" s="126">
        <f>SUM(C18:E18)</f>
        <v>0.11714701459693454</v>
      </c>
    </row>
    <row r="19" spans="1:7">
      <c r="B19" s="6" t="s">
        <v>250</v>
      </c>
      <c r="C19" s="40">
        <v>2.1247113163972285E-2</v>
      </c>
      <c r="D19" s="40">
        <v>3.0973276146486307E-2</v>
      </c>
      <c r="E19" s="40">
        <v>6.6143187066974585E-2</v>
      </c>
      <c r="F19" s="122">
        <v>0.11836357637743318</v>
      </c>
    </row>
    <row r="20" spans="1:7">
      <c r="B20" s="6" t="s">
        <v>251</v>
      </c>
      <c r="C20" s="40">
        <v>5.6837949299298321E-2</v>
      </c>
      <c r="D20" s="40">
        <v>7.8650587338506342E-2</v>
      </c>
      <c r="E20" s="40"/>
      <c r="F20" s="122">
        <f t="shared" si="0"/>
        <v>0.13548853663780466</v>
      </c>
    </row>
    <row r="21" spans="1:7">
      <c r="B21" s="6" t="s">
        <v>252</v>
      </c>
      <c r="C21" s="40">
        <v>0.12022772615557206</v>
      </c>
      <c r="D21" s="40">
        <v>1.023131910756004E-2</v>
      </c>
      <c r="E21" s="40">
        <v>6.8750345601198354E-3</v>
      </c>
      <c r="F21" s="122">
        <f t="shared" si="0"/>
        <v>0.13733407982325194</v>
      </c>
    </row>
    <row r="22" spans="1:7">
      <c r="B22" s="6" t="s">
        <v>253</v>
      </c>
      <c r="C22" s="40">
        <v>8.8185549178074626E-2</v>
      </c>
      <c r="D22" s="40">
        <v>9.5381639720955053E-3</v>
      </c>
      <c r="E22" s="40">
        <v>4.8063873250342733E-2</v>
      </c>
      <c r="F22" s="122">
        <f t="shared" si="0"/>
        <v>0.14578758640051287</v>
      </c>
    </row>
    <row r="23" spans="1:7">
      <c r="B23" s="6" t="s">
        <v>273</v>
      </c>
      <c r="C23" s="40">
        <v>4.2622478039870709E-2</v>
      </c>
      <c r="D23" s="40">
        <v>1.8385224528052488E-3</v>
      </c>
      <c r="E23" s="40">
        <v>0.13117196794001371</v>
      </c>
      <c r="F23" s="122">
        <v>0.17563296843268966</v>
      </c>
    </row>
    <row r="24" spans="1:7">
      <c r="B24" s="6" t="s">
        <v>257</v>
      </c>
      <c r="C24" s="40">
        <v>8.5451018428709988E-2</v>
      </c>
      <c r="D24" s="40">
        <v>8.7293889427740065E-2</v>
      </c>
      <c r="E24" s="40">
        <v>9.6993210475266739E-3</v>
      </c>
      <c r="F24" s="122">
        <f>SUM(C24:E24)</f>
        <v>0.18244422890397671</v>
      </c>
    </row>
    <row r="25" spans="1:7">
      <c r="B25" s="6" t="s">
        <v>256</v>
      </c>
      <c r="C25" s="40">
        <v>6.3909068160682009E-2</v>
      </c>
      <c r="D25" s="40">
        <v>3.3465673324202312E-2</v>
      </c>
      <c r="E25" s="40">
        <v>8.9813198711887282E-2</v>
      </c>
      <c r="F25" s="122">
        <f t="shared" si="0"/>
        <v>0.1871879401967716</v>
      </c>
    </row>
    <row r="26" spans="1:7">
      <c r="B26" s="6" t="s">
        <v>258</v>
      </c>
      <c r="C26" s="40">
        <v>0.15137471022735452</v>
      </c>
      <c r="D26" s="40">
        <v>0</v>
      </c>
      <c r="E26" s="40">
        <v>4.0739154223841272E-2</v>
      </c>
      <c r="F26" s="122">
        <f t="shared" si="0"/>
        <v>0.1921138644511958</v>
      </c>
    </row>
    <row r="27" spans="1:7">
      <c r="A27" s="31"/>
      <c r="B27" s="120" t="s">
        <v>255</v>
      </c>
      <c r="C27" s="121">
        <v>3.6999999999999998E-2</v>
      </c>
      <c r="D27" s="121">
        <v>9.1999999999999998E-2</v>
      </c>
      <c r="E27" s="121">
        <v>6.8000000000000005E-2</v>
      </c>
      <c r="F27" s="123">
        <f>SUM(C27:E27)</f>
        <v>0.19700000000000001</v>
      </c>
      <c r="G27" s="22"/>
    </row>
    <row r="28" spans="1:7">
      <c r="A28" s="50"/>
      <c r="B28" s="6" t="s">
        <v>262</v>
      </c>
      <c r="C28" s="40">
        <v>9.1795670488873091E-2</v>
      </c>
      <c r="D28" s="40">
        <v>1.787412850557652E-3</v>
      </c>
      <c r="E28" s="40">
        <v>0.10858271749469525</v>
      </c>
      <c r="F28" s="126">
        <v>0.202165800834126</v>
      </c>
    </row>
    <row r="29" spans="1:7">
      <c r="B29" s="6" t="s">
        <v>259</v>
      </c>
      <c r="C29" s="40">
        <v>7.4693422519509473E-2</v>
      </c>
      <c r="D29" s="40">
        <v>9.0022296544035679E-2</v>
      </c>
      <c r="E29" s="40">
        <v>4.096989966555184E-2</v>
      </c>
      <c r="F29" s="122">
        <f t="shared" si="0"/>
        <v>0.20568561872909699</v>
      </c>
    </row>
    <row r="30" spans="1:7">
      <c r="B30" s="6" t="s">
        <v>260</v>
      </c>
      <c r="C30" s="40">
        <v>0.11143324373993749</v>
      </c>
      <c r="D30" s="40">
        <v>2.3920766786480155E-2</v>
      </c>
      <c r="E30" s="40">
        <v>7.1965504433644925E-2</v>
      </c>
      <c r="F30" s="122">
        <f t="shared" si="0"/>
        <v>0.20731951496006257</v>
      </c>
    </row>
    <row r="31" spans="1:7">
      <c r="B31" s="6" t="s">
        <v>261</v>
      </c>
      <c r="C31" s="40">
        <v>4.4695340501792115E-2</v>
      </c>
      <c r="D31" s="40">
        <v>9.3978494623655914E-2</v>
      </c>
      <c r="E31" s="40">
        <v>6.8673835125448029E-2</v>
      </c>
      <c r="F31" s="122">
        <v>0.20734767025089607</v>
      </c>
    </row>
    <row r="32" spans="1:7">
      <c r="B32" s="6" t="s">
        <v>263</v>
      </c>
      <c r="C32" s="40">
        <v>0.13740954340266584</v>
      </c>
      <c r="D32" s="40">
        <v>4.0194131675053346E-3</v>
      </c>
      <c r="E32" s="40">
        <v>8.0863692005091414E-2</v>
      </c>
      <c r="F32" s="122">
        <f>SUM(C32:E32)</f>
        <v>0.2222926485752626</v>
      </c>
    </row>
    <row r="33" spans="1:7">
      <c r="B33" s="6" t="s">
        <v>265</v>
      </c>
      <c r="C33" s="40">
        <v>0.1598992923769533</v>
      </c>
      <c r="D33" s="40">
        <v>7.5678019260319862E-2</v>
      </c>
      <c r="E33" s="40">
        <v>3.4293985543028082E-3</v>
      </c>
      <c r="F33" s="122">
        <v>0.23900671019157596</v>
      </c>
    </row>
    <row r="34" spans="1:7">
      <c r="B34" s="6" t="s">
        <v>264</v>
      </c>
      <c r="C34" s="40">
        <v>0.15519380265769164</v>
      </c>
      <c r="D34" s="40">
        <v>2.3833966915362912E-2</v>
      </c>
      <c r="E34" s="40">
        <v>8.373022018638647E-2</v>
      </c>
      <c r="F34" s="122">
        <v>0.26275798975944104</v>
      </c>
    </row>
    <row r="35" spans="1:7">
      <c r="B35" s="6" t="s">
        <v>266</v>
      </c>
      <c r="C35" s="40">
        <v>4.5980172226644474E-2</v>
      </c>
      <c r="D35" s="40">
        <v>0.13932990809754686</v>
      </c>
      <c r="E35" s="40">
        <v>9.5361458860988485E-2</v>
      </c>
      <c r="F35" s="122">
        <v>0.28067153918517984</v>
      </c>
    </row>
    <row r="36" spans="1:7">
      <c r="B36" s="6" t="s">
        <v>267</v>
      </c>
      <c r="C36" s="40">
        <v>7.2911261027503893E-2</v>
      </c>
      <c r="D36" s="40">
        <v>8.6922677737415674E-2</v>
      </c>
      <c r="E36" s="40">
        <v>0.13596263622210691</v>
      </c>
      <c r="F36" s="122">
        <f t="shared" si="0"/>
        <v>0.29579657498702649</v>
      </c>
    </row>
    <row r="37" spans="1:7">
      <c r="B37" s="18"/>
      <c r="C37" s="103"/>
      <c r="D37" s="103"/>
      <c r="E37" s="103"/>
      <c r="F37" s="124"/>
      <c r="G37" s="18"/>
    </row>
    <row r="38" spans="1:7">
      <c r="A38" s="54" t="s">
        <v>279</v>
      </c>
    </row>
    <row r="39" spans="1:7">
      <c r="A39" s="54" t="s">
        <v>280</v>
      </c>
      <c r="C39" s="6"/>
      <c r="D39" s="6"/>
      <c r="E39" s="6"/>
      <c r="F39" s="6"/>
    </row>
  </sheetData>
  <phoneticPr fontId="3" type="noConversion"/>
  <pageMargins left="0.19685039370078741" right="0.19685039370078741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Indhold</vt:lpstr>
      <vt:lpstr>1A FoU%af BNP Alle</vt:lpstr>
      <vt:lpstr>1B FoU%BNP toppen</vt:lpstr>
      <vt:lpstr>2 FP7</vt:lpstr>
      <vt:lpstr>3 USA NSF</vt:lpstr>
      <vt:lpstr>4 PhD-grader</vt:lpstr>
      <vt:lpstr>5 NSI Publ</vt:lpstr>
      <vt:lpstr>6 NSI Citat</vt:lpstr>
      <vt:lpstr>7A Uni Eksterne</vt:lpstr>
      <vt:lpstr>7B uni ekstern</vt:lpstr>
      <vt:lpstr>8 Kommercialisering</vt:lpstr>
      <vt:lpstr>9A Off FoU på område</vt:lpstr>
      <vt:lpstr>9B NSE &amp; SSH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Alberte Glob Nielsen</cp:lastModifiedBy>
  <cp:lastPrinted>2012-01-18T14:18:04Z</cp:lastPrinted>
  <dcterms:created xsi:type="dcterms:W3CDTF">2011-09-02T13:40:40Z</dcterms:created>
  <dcterms:modified xsi:type="dcterms:W3CDTF">2012-06-22T13:17:36Z</dcterms:modified>
</cp:coreProperties>
</file>