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05" windowWidth="17100" windowHeight="10620" tabRatio="948"/>
  </bookViews>
  <sheets>
    <sheet name="Indholdsfortegnelse" sheetId="1" r:id="rId1"/>
    <sheet name="Tabel 1.1.1" sheetId="2" r:id="rId2"/>
    <sheet name="Tabel 1.1.2" sheetId="3" r:id="rId3"/>
    <sheet name="Tabel 1.1.3" sheetId="4" r:id="rId4"/>
    <sheet name="Tabel 1.1.4" sheetId="5" r:id="rId5"/>
    <sheet name="Tabel 1.1.5" sheetId="6" r:id="rId6"/>
    <sheet name="Tabel 1.1.6" sheetId="7" r:id="rId7"/>
    <sheet name="Tabel 1.1.7" sheetId="8" r:id="rId8"/>
    <sheet name="Tabel 1.1.8" sheetId="9" r:id="rId9"/>
    <sheet name="Tabel 1.1.9" sheetId="10" r:id="rId10"/>
    <sheet name="Tabel 1.1.10" sheetId="11" r:id="rId11"/>
    <sheet name="Figur 1.1.1" sheetId="12" r:id="rId12"/>
    <sheet name="Figur 1.1.2" sheetId="13" r:id="rId13"/>
    <sheet name="Figur 1.1.3" sheetId="14" r:id="rId14"/>
    <sheet name="Tabel 1.2.1" sheetId="15" r:id="rId15"/>
    <sheet name="Tabel 1.2.2" sheetId="16" r:id="rId16"/>
    <sheet name="Tabel 1.2.3" sheetId="17" r:id="rId17"/>
    <sheet name="Tabel 1.2.4" sheetId="18" r:id="rId18"/>
    <sheet name="Tabel 1.2.5" sheetId="19" r:id="rId19"/>
    <sheet name="Tabel 1.2.6" sheetId="20" r:id="rId20"/>
    <sheet name="Tabel 1.2.7" sheetId="21" r:id="rId21"/>
    <sheet name="Tabel 1.2.8" sheetId="22" r:id="rId22"/>
    <sheet name="Figur 1.3.1" sheetId="23" r:id="rId23"/>
    <sheet name="Figur 1.3.2" sheetId="24" r:id="rId24"/>
    <sheet name="Tabel 1.3.1" sheetId="25" r:id="rId25"/>
    <sheet name="Tabel 1.3.2" sheetId="26" r:id="rId26"/>
    <sheet name="Tabel 1.3.3" sheetId="27" r:id="rId27"/>
    <sheet name="Tabel 1.3.4" sheetId="28" r:id="rId28"/>
    <sheet name="Tabel 1.3.5" sheetId="29" r:id="rId29"/>
    <sheet name="Tabel 1.3.6" sheetId="30" r:id="rId30"/>
    <sheet name="Tabel 1.3.7" sheetId="31" r:id="rId31"/>
    <sheet name="Tabel 1.3.8" sheetId="32" r:id="rId32"/>
    <sheet name="Tabel 1.3.9" sheetId="33" r:id="rId33"/>
    <sheet name="Tabel 1.3.10" sheetId="34" r:id="rId34"/>
    <sheet name="Tabel 1.3.11" sheetId="35" r:id="rId35"/>
    <sheet name="Tabel 1.3.12" sheetId="36" r:id="rId36"/>
    <sheet name="Figur 2.1.1" sheetId="37" r:id="rId37"/>
    <sheet name="Figur 2.1.2" sheetId="38" r:id="rId38"/>
    <sheet name="Figur 2.1.3" sheetId="39" r:id="rId39"/>
    <sheet name="Figur 2.1.4" sheetId="40" r:id="rId40"/>
    <sheet name="Figur 2.1.5" sheetId="41" r:id="rId41"/>
    <sheet name="Figur 2.1.6" sheetId="42" r:id="rId42"/>
    <sheet name="Figur 2.1.7" sheetId="43" r:id="rId43"/>
    <sheet name="Tabel 2.1.1" sheetId="44" r:id="rId44"/>
    <sheet name="Tabel 2.1.2" sheetId="45" r:id="rId45"/>
    <sheet name="Figur 2.2.1" sheetId="46" r:id="rId46"/>
    <sheet name="Figur 2.2.2" sheetId="47" r:id="rId47"/>
    <sheet name="Figur 2.2.3" sheetId="48" r:id="rId48"/>
    <sheet name="Figur 2.2.4" sheetId="49" r:id="rId49"/>
    <sheet name="Tabel 2.2.1" sheetId="50" r:id="rId50"/>
    <sheet name="Tabel 2.2.2" sheetId="51" r:id="rId51"/>
    <sheet name="Tabel 2.2.3" sheetId="52" r:id="rId52"/>
    <sheet name="Tabel 2.2.4" sheetId="53" r:id="rId53"/>
    <sheet name="Figur 2.3.1" sheetId="54" r:id="rId54"/>
    <sheet name="Figur 2.3.2" sheetId="55" r:id="rId55"/>
    <sheet name="Figur 2.3.3" sheetId="56" r:id="rId56"/>
    <sheet name="Figur 2.3.4" sheetId="57" r:id="rId57"/>
    <sheet name="Figur 2.3.5" sheetId="58" r:id="rId58"/>
    <sheet name="Tabel 2.3.1" sheetId="59" r:id="rId59"/>
    <sheet name="Tabel 2.3.2" sheetId="60" r:id="rId60"/>
    <sheet name="Tabel 3.1.1" sheetId="61" r:id="rId61"/>
    <sheet name="Tabel 3.1.2" sheetId="62" r:id="rId62"/>
    <sheet name="Figur 3.1.1" sheetId="63" r:id="rId63"/>
    <sheet name="Figur 3.1.2" sheetId="64" r:id="rId64"/>
    <sheet name="Figur 3.2.1" sheetId="65" r:id="rId65"/>
    <sheet name="Tabel 3.2.1" sheetId="66" r:id="rId66"/>
  </sheets>
  <calcPr calcId="145621"/>
</workbook>
</file>

<file path=xl/calcChain.xml><?xml version="1.0" encoding="utf-8"?>
<calcChain xmlns="http://schemas.openxmlformats.org/spreadsheetml/2006/main">
  <c r="H8" i="59" l="1"/>
  <c r="G8" i="59"/>
  <c r="F8" i="59"/>
  <c r="E8" i="59"/>
  <c r="D8" i="59"/>
  <c r="C8" i="59"/>
  <c r="B7" i="59"/>
  <c r="B6" i="59"/>
  <c r="B5" i="59"/>
  <c r="B4" i="59"/>
  <c r="B8" i="59" s="1"/>
  <c r="E5" i="50"/>
  <c r="E6" i="50" s="1"/>
  <c r="E7" i="50" s="1"/>
  <c r="E8" i="50" s="1"/>
  <c r="E9" i="50" s="1"/>
  <c r="E10" i="50" s="1"/>
  <c r="E11" i="50" s="1"/>
  <c r="E12" i="50" s="1"/>
  <c r="E13" i="50" s="1"/>
  <c r="E14" i="50" s="1"/>
  <c r="E15" i="50" s="1"/>
  <c r="E16" i="50" s="1"/>
  <c r="E17" i="50" s="1"/>
  <c r="E18" i="50" s="1"/>
  <c r="E19" i="50" s="1"/>
  <c r="E20" i="50" s="1"/>
  <c r="E21" i="50" s="1"/>
  <c r="E22" i="50" s="1"/>
  <c r="E23" i="50" s="1"/>
  <c r="E24" i="50" s="1"/>
  <c r="A5" i="50"/>
  <c r="A6" i="50" s="1"/>
  <c r="A7" i="50" s="1"/>
  <c r="A8" i="50" s="1"/>
  <c r="A9" i="50" s="1"/>
  <c r="A10" i="50" s="1"/>
  <c r="A11" i="50" s="1"/>
  <c r="A12" i="50" s="1"/>
  <c r="A13" i="50" s="1"/>
  <c r="A14" i="50" s="1"/>
  <c r="A15" i="50" s="1"/>
  <c r="A16" i="50" s="1"/>
  <c r="A17" i="50" s="1"/>
  <c r="A18" i="50" s="1"/>
  <c r="A19" i="50" s="1"/>
  <c r="A20" i="50" s="1"/>
  <c r="A21" i="50" s="1"/>
  <c r="A22" i="50" s="1"/>
  <c r="A23" i="50" s="1"/>
  <c r="A24" i="50" s="1"/>
  <c r="D5" i="43"/>
  <c r="D11" i="43" s="1"/>
  <c r="D6" i="43"/>
  <c r="D12" i="43" s="1"/>
  <c r="D7" i="43"/>
  <c r="C10" i="43" s="1"/>
  <c r="D4" i="43"/>
  <c r="D10" i="43" s="1"/>
  <c r="G17" i="41"/>
  <c r="G16" i="41"/>
  <c r="G15" i="41"/>
  <c r="G14" i="41"/>
  <c r="G13" i="41"/>
  <c r="G12" i="41"/>
  <c r="G11" i="41"/>
  <c r="G10" i="41"/>
  <c r="G9" i="41"/>
  <c r="G8" i="41"/>
  <c r="G7" i="41"/>
  <c r="G6" i="41"/>
  <c r="G5" i="41"/>
  <c r="G4" i="41"/>
  <c r="D4" i="37"/>
  <c r="D5" i="37"/>
  <c r="D6" i="37"/>
  <c r="D7" i="37"/>
  <c r="D8" i="37"/>
  <c r="D9" i="37"/>
  <c r="D10" i="37"/>
  <c r="D11" i="37"/>
  <c r="D12" i="37"/>
  <c r="D13" i="37"/>
  <c r="D14" i="37"/>
  <c r="D15" i="37"/>
  <c r="D16" i="37"/>
  <c r="D17" i="37"/>
  <c r="D18" i="37"/>
  <c r="D19" i="37"/>
  <c r="D20" i="37"/>
  <c r="D21" i="37"/>
  <c r="D22" i="37"/>
  <c r="D23" i="37"/>
  <c r="D24" i="37"/>
  <c r="D25" i="37"/>
  <c r="D26" i="37"/>
  <c r="D27" i="37"/>
  <c r="D28" i="37"/>
  <c r="D29" i="37"/>
  <c r="D30" i="37"/>
  <c r="D31" i="37"/>
  <c r="D32" i="37"/>
  <c r="D33" i="37"/>
  <c r="D34" i="37"/>
  <c r="D35" i="37"/>
  <c r="C5" i="32"/>
  <c r="C5" i="31"/>
  <c r="C5" i="30"/>
  <c r="C5" i="29"/>
  <c r="C5" i="28"/>
  <c r="G11" i="27"/>
  <c r="F4" i="18"/>
  <c r="F5" i="18"/>
  <c r="F6" i="18"/>
  <c r="E4" i="14"/>
  <c r="E5" i="14"/>
  <c r="E6" i="14"/>
  <c r="E7" i="14"/>
  <c r="E8" i="14"/>
  <c r="E9" i="14"/>
  <c r="E10" i="14"/>
  <c r="E11" i="14"/>
  <c r="E12" i="14"/>
  <c r="E13" i="14"/>
  <c r="E14" i="14"/>
  <c r="E15" i="14"/>
  <c r="E16" i="14"/>
  <c r="E17" i="14"/>
  <c r="E18" i="14"/>
  <c r="E19" i="14"/>
  <c r="E20" i="14"/>
  <c r="E4" i="12"/>
  <c r="E5" i="12"/>
  <c r="E6" i="12"/>
  <c r="E7" i="12"/>
  <c r="E8" i="12"/>
  <c r="E9" i="12"/>
  <c r="E10" i="12"/>
  <c r="E11" i="12"/>
  <c r="E12" i="12"/>
  <c r="E13" i="12"/>
  <c r="E14" i="12"/>
  <c r="E15" i="12"/>
  <c r="E16" i="12"/>
  <c r="E17" i="12"/>
  <c r="E18" i="12"/>
  <c r="E19" i="12"/>
  <c r="E20" i="12"/>
  <c r="E21" i="12"/>
  <c r="E22" i="12"/>
  <c r="B10" i="43" l="1"/>
  <c r="D13" i="43"/>
  <c r="B13" i="43"/>
  <c r="C13" i="43"/>
  <c r="C11" i="43"/>
  <c r="B12" i="43"/>
  <c r="B11" i="43"/>
  <c r="C12" i="43"/>
</calcChain>
</file>

<file path=xl/sharedStrings.xml><?xml version="1.0" encoding="utf-8"?>
<sst xmlns="http://schemas.openxmlformats.org/spreadsheetml/2006/main" count="3625" uniqueCount="708">
  <si>
    <t>Indholdsfortegnelse</t>
  </si>
  <si>
    <t>Kapitel 1.1. International konkurrence om forskningsmidler</t>
  </si>
  <si>
    <t>Tabel 1.1.1. Udviklingen i Danmarks deltagelse i FP7</t>
  </si>
  <si>
    <t>Nov. 2010</t>
  </si>
  <si>
    <t>Apr. 2011</t>
  </si>
  <si>
    <t>Nov. 2011</t>
  </si>
  <si>
    <t>Mar. 2012</t>
  </si>
  <si>
    <t>EU-midler til danske deltagere (mio. euro)</t>
  </si>
  <si>
    <t>Dansk andel af alle EU-midler i FP7</t>
  </si>
  <si>
    <t>Dansk andel af alle EU-midler i FP7 fordelt på særprogrammer</t>
  </si>
  <si>
    <t>Cooperation</t>
  </si>
  <si>
    <t>Ideas</t>
  </si>
  <si>
    <t>People</t>
  </si>
  <si>
    <t>Capacities</t>
  </si>
  <si>
    <t>Datakilde: Udtræk fra EU-kommissionens E-CORDA database per 1. marts 2012 omfattende alle ansøgninger fra FP7's start i 2007 og frem. For PEOPLE-programmet er oplysninger om  bevilgede EU-midler endnu begrænsede i E-CORDAs ansøgningsdatabase.</t>
  </si>
  <si>
    <t>I alt</t>
  </si>
  <si>
    <t>Transport</t>
  </si>
  <si>
    <t>Miljø</t>
  </si>
  <si>
    <t>Rummet</t>
  </si>
  <si>
    <t>Fødevarer</t>
  </si>
  <si>
    <t>Nano</t>
  </si>
  <si>
    <t>Humaniora og Samfundsvidenskab</t>
  </si>
  <si>
    <t>Sikkerhed</t>
  </si>
  <si>
    <t>Sundhed</t>
  </si>
  <si>
    <t>Energi</t>
  </si>
  <si>
    <t>IKT</t>
  </si>
  <si>
    <t>DK</t>
  </si>
  <si>
    <t>IS</t>
  </si>
  <si>
    <t>LV</t>
  </si>
  <si>
    <t>BE</t>
  </si>
  <si>
    <t>EE</t>
  </si>
  <si>
    <t>MT</t>
  </si>
  <si>
    <t>CH</t>
  </si>
  <si>
    <t>LT</t>
  </si>
  <si>
    <t>NL</t>
  </si>
  <si>
    <t>FI</t>
  </si>
  <si>
    <t>LU</t>
  </si>
  <si>
    <t>SE</t>
  </si>
  <si>
    <t>IE</t>
  </si>
  <si>
    <t>IL</t>
  </si>
  <si>
    <t>NO</t>
  </si>
  <si>
    <t>SK</t>
  </si>
  <si>
    <t>FR</t>
  </si>
  <si>
    <t>TR</t>
  </si>
  <si>
    <t>RO</t>
  </si>
  <si>
    <t>AT</t>
  </si>
  <si>
    <t>CZ</t>
  </si>
  <si>
    <t>PT</t>
  </si>
  <si>
    <t>HU</t>
  </si>
  <si>
    <t>UK</t>
  </si>
  <si>
    <t>DE</t>
  </si>
  <si>
    <t>SI</t>
  </si>
  <si>
    <t>BG</t>
  </si>
  <si>
    <t>PL</t>
  </si>
  <si>
    <t>IT</t>
  </si>
  <si>
    <t>ES</t>
  </si>
  <si>
    <t>CY</t>
  </si>
  <si>
    <t>EL</t>
  </si>
  <si>
    <t>Datakilde: Udtræk fra EU-kommissionens E-CORDA database per 1. marts 2012 omfattende alle ansøgninger fra FP7's start i 2007 og frem.</t>
  </si>
  <si>
    <t xml:space="preserve">Tabel 1.1.2. EU's 7. rammeprogram, særprogrammet "Cooperation", succesrate opgjort på antal ansøgninger per land* </t>
  </si>
  <si>
    <t>* Opgjort som ansøgte beløb i forhold til det bevilgede beløb. 
Succesrater er alene udregnet for EU's medlems- og udvalgte associerede lande - der kan søge FP7 på lige vilkår - og som figurerer med mindst 10 ansøgninger per tema. Island og Malta indgår derfor ikke i temaet "rummet" og Island ej heller i temaet "nano".</t>
  </si>
  <si>
    <t>Tabel 1.1.3. EU's 7. rammeprogram, særprogrammet "Cooperation", succesrate opgjort på beløb per land*</t>
  </si>
  <si>
    <t>Tabel 1.1.4. EU's 7. rammeprogram, særprogrammet "Cooperation", succesrate opgjort på antal ansøgninger per land, tal for Danmarks placering</t>
  </si>
  <si>
    <t>EU's 7. rammeprogram , særprogrammet "Cooperation", succesrate opgjort på ansøgt beløb, tal for Danmarks placering</t>
  </si>
  <si>
    <t>Danmarks placering
- ansøgninger</t>
  </si>
  <si>
    <t>Succesrate
procent</t>
  </si>
  <si>
    <t>Ansøgte og bevilgede projektforslag</t>
  </si>
  <si>
    <t>Danmarks placering
- ansøgt og bevilget beløb</t>
  </si>
  <si>
    <t>Succesrate procent</t>
  </si>
  <si>
    <t>Ansøgt beløb
(euro)</t>
  </si>
  <si>
    <t>Bevilget beløb (euro)</t>
  </si>
  <si>
    <t>Danmarks andel af temaets samlede
bevilgede beløb</t>
  </si>
  <si>
    <t>Transport - herunder luftfart</t>
  </si>
  <si>
    <t>52 ud af 166</t>
  </si>
  <si>
    <t>Miljø - herunder klimaændringer</t>
  </si>
  <si>
    <t>105 ud af 339</t>
  </si>
  <si>
    <t>Rumforskning</t>
  </si>
  <si>
    <t>18 ud af 39</t>
  </si>
  <si>
    <t>Fødevarer, landbrug og fiskeri, bioteknologi</t>
  </si>
  <si>
    <t>145 ud af 558</t>
  </si>
  <si>
    <t>Nanovidenskab, nanoteknologi, materialer og ny produktionsteknologi</t>
  </si>
  <si>
    <t>97 ud af 241</t>
  </si>
  <si>
    <t>Samfundsvidenskab og humaniora</t>
  </si>
  <si>
    <t>41 ud af 300</t>
  </si>
  <si>
    <t>23 ud af 100</t>
  </si>
  <si>
    <t>143 ud af 529</t>
  </si>
  <si>
    <t>67 ud af 215</t>
  </si>
  <si>
    <t>Informations- og kommunikationsteknologi</t>
  </si>
  <si>
    <t>133 ud af 739</t>
  </si>
  <si>
    <r>
      <t xml:space="preserve">Tabel 1.1.2. EU's 7. rammeprogram, særprogrammet "Cooperation", succesrate opgjort på </t>
    </r>
    <r>
      <rPr>
        <b/>
        <u/>
        <sz val="11"/>
        <color theme="1"/>
        <rFont val="Times New Roman"/>
        <family val="1"/>
      </rPr>
      <t>antal ansøgninger</t>
    </r>
    <r>
      <rPr>
        <b/>
        <sz val="11"/>
        <color theme="1"/>
        <rFont val="Times New Roman"/>
        <family val="1"/>
      </rPr>
      <t xml:space="preserve"> per land* </t>
    </r>
  </si>
  <si>
    <r>
      <t xml:space="preserve">Tabel 1.1.3. EU's 7. rammeprogram, særprogrammet "Cooperation", succesrate opgjort på </t>
    </r>
    <r>
      <rPr>
        <b/>
        <u/>
        <sz val="11"/>
        <color theme="1"/>
        <rFont val="Times New Roman"/>
        <family val="1"/>
      </rPr>
      <t>beløb</t>
    </r>
    <r>
      <rPr>
        <b/>
        <sz val="11"/>
        <color theme="1"/>
        <rFont val="Times New Roman"/>
        <family val="1"/>
      </rPr>
      <t xml:space="preserve"> per land*</t>
    </r>
  </si>
  <si>
    <t xml:space="preserve">Datakilde: Udtræk fra EU-kommissionens E-CORDA database per 1. marts 2012 omfattende alle ansøgninger fra FP7's start i 2007 og frem. </t>
  </si>
  <si>
    <t>EU's 7. rammeprogram, særprogrammet "Cooperation", succesrate opgjort på ansøgninger, tal for Danmarks placering</t>
  </si>
  <si>
    <t>Tabel 1.1.5. EU's 7. rammeprogram, særprogrammet "Cooperation", succesrate opgjort på aktivitetsområder under temaet humaniora og samfundsvidenskab (SSH)</t>
  </si>
  <si>
    <t>Alle deltagerlande</t>
  </si>
  <si>
    <t>Danmark</t>
  </si>
  <si>
    <t>SSH</t>
  </si>
  <si>
    <t>1. Vækst, arbejdspladser og konkurrenceevne i et vidensamfund</t>
  </si>
  <si>
    <t>2. Forening af økonomisk, sociale og miljømæssige mål</t>
  </si>
  <si>
    <t>3. Vigtige tendenser i samfundet og deres betydning</t>
  </si>
  <si>
    <t>4. Europa i verden</t>
  </si>
  <si>
    <t>5. Borger i Den Europæiske Union</t>
  </si>
  <si>
    <t>6. Samfundsøkonomiske og videnskabelige indikatorer</t>
  </si>
  <si>
    <t>7. Fremtidsstudier</t>
  </si>
  <si>
    <t>8. Horisontale aktiviteter</t>
  </si>
  <si>
    <t>Tabel 1.1.6. ERC-stipendier opdelt på fagområder og værtsinstitutionsland, Starting og Advanced Grants, antal og pct., 2007-2011</t>
  </si>
  <si>
    <t>Alle fagområder</t>
  </si>
  <si>
    <t>Samfundsvidenskab og Humaniora</t>
  </si>
  <si>
    <t>Naturvidenskab og Teknik</t>
  </si>
  <si>
    <t>Biovidenskab</t>
  </si>
  <si>
    <t>Antal</t>
  </si>
  <si>
    <t>Andel</t>
  </si>
  <si>
    <t>Antal per mio. indbyggere</t>
  </si>
  <si>
    <t>Datakilde: Lister over bevillingsmodtagere trukket fra http://erc.europa.eu/project-and-results/statistics</t>
  </si>
  <si>
    <t>Tabel 1.1.7. ERC-stipendiemodtagere, Starting og Advanced Grants, antal og pct., 2007-2011</t>
  </si>
  <si>
    <t>ERC Starting Grants</t>
  </si>
  <si>
    <t>ERC Advanced Grants</t>
  </si>
  <si>
    <t>Tabel 1.1.8. European Institute of Innovation and Technology – bevilgede KIC’s per land og region</t>
  </si>
  <si>
    <t>Climate-KIC</t>
  </si>
  <si>
    <t>ICT Labs</t>
  </si>
  <si>
    <t>InnoEnergy</t>
  </si>
  <si>
    <t>KIC's i alt</t>
  </si>
  <si>
    <t>Region</t>
  </si>
  <si>
    <t>Land</t>
  </si>
  <si>
    <t>Lande</t>
  </si>
  <si>
    <t>Antal KIC's</t>
  </si>
  <si>
    <t>Paris</t>
  </si>
  <si>
    <t>Frankrig</t>
  </si>
  <si>
    <t>Helsinki</t>
  </si>
  <si>
    <t>Finland</t>
  </si>
  <si>
    <t>Grenoble</t>
  </si>
  <si>
    <t>Tyskland</t>
  </si>
  <si>
    <t>Emilia Romagna</t>
  </si>
  <si>
    <t>Italien</t>
  </si>
  <si>
    <t>Eindhoven (Benelux)</t>
  </si>
  <si>
    <t>Nederlandene</t>
  </si>
  <si>
    <t>Randstad</t>
  </si>
  <si>
    <t>Trento</t>
  </si>
  <si>
    <t xml:space="preserve">Kraków </t>
  </si>
  <si>
    <t>Polen</t>
  </si>
  <si>
    <t>Niederschlesien</t>
  </si>
  <si>
    <t>Eindhoven</t>
  </si>
  <si>
    <t xml:space="preserve">Barcelona </t>
  </si>
  <si>
    <t>Spanien</t>
  </si>
  <si>
    <t>Zürich</t>
  </si>
  <si>
    <t>Schweiz</t>
  </si>
  <si>
    <t>Stockholm</t>
  </si>
  <si>
    <t>Sverige</t>
  </si>
  <si>
    <t>Valencia</t>
  </si>
  <si>
    <t>Berlin</t>
  </si>
  <si>
    <t>Karlsruhe</t>
  </si>
  <si>
    <t>London</t>
  </si>
  <si>
    <t>Storbritannien</t>
  </si>
  <si>
    <t>West Midlands</t>
  </si>
  <si>
    <t>Hessen</t>
  </si>
  <si>
    <t>Central Ungarn</t>
  </si>
  <si>
    <t>Ungarn</t>
  </si>
  <si>
    <t xml:space="preserve">Danmark </t>
  </si>
  <si>
    <t>Kilde: European Institute of Innovation and Technology - eit.europa.eu</t>
  </si>
  <si>
    <t>Tabel 1.1.9. National Institute of Health, USA, "Extramural Awards by State and Foreign Site", i dollars, opgjort for OECD-, EU- og BRIC-lande, 2011</t>
  </si>
  <si>
    <t>NIH Awards, beløb i dollars</t>
  </si>
  <si>
    <t>NIH Awards, beløb per 1.000 indbyggere</t>
  </si>
  <si>
    <t>Canada</t>
  </si>
  <si>
    <t>Island</t>
  </si>
  <si>
    <t>Australien</t>
  </si>
  <si>
    <t>Israel</t>
  </si>
  <si>
    <t>Brasilien</t>
  </si>
  <si>
    <t>Kina</t>
  </si>
  <si>
    <t>Indien</t>
  </si>
  <si>
    <t>Norge</t>
  </si>
  <si>
    <t>New Zealand</t>
  </si>
  <si>
    <t>Litauen</t>
  </si>
  <si>
    <t>Japan</t>
  </si>
  <si>
    <t>Irland</t>
  </si>
  <si>
    <t>Tyrkiet</t>
  </si>
  <si>
    <t>Mexico</t>
  </si>
  <si>
    <t>Belgien</t>
  </si>
  <si>
    <t>Sydkorea</t>
  </si>
  <si>
    <t>Chile</t>
  </si>
  <si>
    <t>Rusland</t>
  </si>
  <si>
    <t>Datakilde: http://report.nih.gov/award/index.cfm?ot=&amp;fy=2011&amp;state=Foreign&amp;ic=&amp;fm=&amp;orgid=</t>
  </si>
  <si>
    <t>Ud af de i alt 547 tilsagn, er der tre eksempler på tilsagn på 1 $. Årsagen til dette er ukendt.</t>
  </si>
  <si>
    <t>Tabel 1.1.10. National Science Foundation, USA, "Active Awards" opgjort på modtagere i OECD-, EU- og BRIC-lande (ekskl. USA), 2011</t>
  </si>
  <si>
    <t>NSF active awards, beløb i dollars</t>
  </si>
  <si>
    <t>NSF active awards, beløb i dollars per 1.000 indbyggere</t>
  </si>
  <si>
    <t>Østrig</t>
  </si>
  <si>
    <t>Kilde: Søgning på "active awards" den 6. september 2012, http://www.nsf.gov/awardsearch/</t>
  </si>
  <si>
    <t>Figur 1.1.1. Andel af den samlede universitetsforskning, som er finansieret af eksterne midler fra hhv. virksomheder, udlandet samt af nonprofitfonde og -organisationer, 2010 eller seneste år*</t>
  </si>
  <si>
    <t>Virksomheder</t>
  </si>
  <si>
    <t>Private nonprofit fonde og organisationer (PNP)</t>
  </si>
  <si>
    <t>Udenlandske midler</t>
  </si>
  <si>
    <t>Tjekkiet</t>
  </si>
  <si>
    <t>Slovakiet</t>
  </si>
  <si>
    <t>Romænien</t>
  </si>
  <si>
    <t>Slovenien</t>
  </si>
  <si>
    <t>*AUS: 2006, AUT: 2009, BEL: 2009, CZE: 2010, DNK: 2010, FIN: 2008, HUN: 2009, IRL: 2006, JPN: 2009, NOR: 2009, POL: 2006, SVK: 2010, SVN: 2009, ESP: 2009, SWE: 2009, ROU: 2009, RUS: 2010</t>
  </si>
  <si>
    <t>Figur 1.1.2. Andel af den humanistiske og samfundsvidenskabelige universitetsforskning, som er finansieret af eksterne midler fra hhv. virksomheder, udlandet samt af nonprofitfonde og -organisationer, 2010 eller nyeste år*</t>
  </si>
  <si>
    <t xml:space="preserve">  Private nonprofit fonde og organisationer</t>
  </si>
  <si>
    <t xml:space="preserve">  Udenlandske midler</t>
  </si>
  <si>
    <t>Rumænien</t>
  </si>
  <si>
    <r>
      <t xml:space="preserve">Datakilde: OECD's </t>
    </r>
    <r>
      <rPr>
        <i/>
        <sz val="11"/>
        <rFont val="Times New Roman"/>
        <family val="1"/>
      </rPr>
      <t>Science, Technology and R&amp;D Statistics</t>
    </r>
    <r>
      <rPr>
        <sz val="11"/>
        <rFont val="Times New Roman"/>
        <family val="1"/>
      </rPr>
      <t xml:space="preserve">, </t>
    </r>
    <r>
      <rPr>
        <i/>
        <sz val="11"/>
        <rFont val="Times New Roman"/>
        <family val="1"/>
      </rPr>
      <t xml:space="preserve">Gross domestic expenditure on R&amp;D by sector of performance and source of funds </t>
    </r>
    <r>
      <rPr>
        <sz val="11"/>
        <rFont val="Times New Roman"/>
        <family val="1"/>
      </rPr>
      <t>samt Danmarks Statistik (foreløbige 2010-tal). Universiteter er opgjort som højere læreanstalter inkl. Universitetshospitaler.</t>
    </r>
  </si>
  <si>
    <t>Figur 1.1.3. Andel af den natur-, teknisk-, sundheds- samt jordbrugs- og veterinærvidenskabelige universitetsforskning, som er finansieret af eksterne midler fra hhv. virksomheder, udlandet samt af nonprofitfonde og -organisationer, 2010 eller nyeste år*</t>
  </si>
  <si>
    <t xml:space="preserve">  Private nonprofit fonde og organisationer (PNP)</t>
  </si>
  <si>
    <t>I alt (eksterne)</t>
  </si>
  <si>
    <t>Tabel 1.2.1. Verdens 100 bedste universiteter fordelt på lande i henhold til Shanghai Jiao Tong University, 2003-2012</t>
  </si>
  <si>
    <t>Academic Ranking of World Universities (ARWU)</t>
  </si>
  <si>
    <t>Placering i seneste år</t>
  </si>
  <si>
    <t>USA</t>
  </si>
  <si>
    <t>Danmark*</t>
  </si>
  <si>
    <t>Danske universiteters placering i "Academic Ranking of World Universities" (ARWU), 2003-2012</t>
  </si>
  <si>
    <t>Københavns Universitet</t>
  </si>
  <si>
    <t xml:space="preserve">Aarhus Universitet </t>
  </si>
  <si>
    <t>102-151</t>
  </si>
  <si>
    <t>101-152</t>
  </si>
  <si>
    <t>101-502</t>
  </si>
  <si>
    <t>102-150</t>
  </si>
  <si>
    <t>Danmarks Tekniske Universitet</t>
  </si>
  <si>
    <t>201-250</t>
  </si>
  <si>
    <t>153-201</t>
  </si>
  <si>
    <t>153-202</t>
  </si>
  <si>
    <t>151-200</t>
  </si>
  <si>
    <t>151-202</t>
  </si>
  <si>
    <t>152-200</t>
  </si>
  <si>
    <t>Syddansk Universitet</t>
  </si>
  <si>
    <t>251-300</t>
  </si>
  <si>
    <t>202-301</t>
  </si>
  <si>
    <t>203-300</t>
  </si>
  <si>
    <t>201-300</t>
  </si>
  <si>
    <t>203-304</t>
  </si>
  <si>
    <t>303-401</t>
  </si>
  <si>
    <t>301-400</t>
  </si>
  <si>
    <t>Datakilde: http://www.shanghairanking.com/ARWU2012.html</t>
  </si>
  <si>
    <t>Kapitel 1.2. Danske universiteter på internationale ranglister</t>
  </si>
  <si>
    <t>Tabel 1.2.2. Verdens 200 bedste universiteter fordelt på lande i henhold til Times Higher Education, 2010-2012</t>
  </si>
  <si>
    <t>World University Ranking</t>
  </si>
  <si>
    <t>Hong Kong</t>
  </si>
  <si>
    <t>Singapore</t>
  </si>
  <si>
    <t>Sydafrika</t>
  </si>
  <si>
    <t>Taiwan</t>
  </si>
  <si>
    <t>Ægypten</t>
  </si>
  <si>
    <t>Danske universiteters placering i "World University Ranking", 2010-2012</t>
  </si>
  <si>
    <t>Aarhus Universitet</t>
  </si>
  <si>
    <t>Datakilde: http://www.timeshighereducation.co.uk/world-university-rankings/</t>
  </si>
  <si>
    <t>Tabel 1.2.3 Verdens 100 bedste universiteter fordelt på lande i henhold til Quacquarelli Symonds, 2010-2012</t>
  </si>
  <si>
    <t>Datakilde: http://www.topuniversities.com/university-rankings/world-university-rankings</t>
  </si>
  <si>
    <t>Tabel 1.2.4. Verdens 100 bedste universiteter fordelt på lande i henhold til Leiden Ranking, Center for Science and Technology Studies ved Leiden University, 2011/2012</t>
  </si>
  <si>
    <t>Leiden Ranking</t>
  </si>
  <si>
    <t>2011/2012</t>
  </si>
  <si>
    <t>Antal lande med universiteter i top 100</t>
  </si>
  <si>
    <t>heraf universiteter i USA eller Storbritannien</t>
  </si>
  <si>
    <t xml:space="preserve">heraf universiteter i engelsktalende lande </t>
  </si>
  <si>
    <t xml:space="preserve">heraf universiteter i Europa </t>
  </si>
  <si>
    <t>heraf universiteter i BRIC-lande</t>
  </si>
  <si>
    <t>heraf universiteter i Asien*</t>
  </si>
  <si>
    <t xml:space="preserve">*Inklusiv Tyrkiet og Israel </t>
  </si>
  <si>
    <t>Datakilde: http://www.leidenranking.com/ranking.aspx</t>
  </si>
  <si>
    <t>Tabel 1.2.5. Leiden Ranking: Danske universiteters placering fordelt på udgangspopulation og indikatorer, 2011/2012</t>
  </si>
  <si>
    <t>Blandt de 100 største</t>
  </si>
  <si>
    <t xml:space="preserve">Blandt de 200 største </t>
  </si>
  <si>
    <t>Blandt de 500 største</t>
  </si>
  <si>
    <t>Antal publikationer</t>
  </si>
  <si>
    <t>KU</t>
  </si>
  <si>
    <t>AU</t>
  </si>
  <si>
    <t>DTU</t>
  </si>
  <si>
    <t>SDU</t>
  </si>
  <si>
    <t>Antal citationer per publikation</t>
  </si>
  <si>
    <t>Publikationernes gennemslagskraft relativt til det pågældende fagområde</t>
  </si>
  <si>
    <t>Andelen af universitetets publikationer inden for et fagområde, som er blandt de 10 pct. mest citerede inden for fagområdet.</t>
  </si>
  <si>
    <t>Tabel 1.2.6. Verdens 100 bedste economic schools fordelt på lande i henhold til Tilburg University, 2007-2011</t>
  </si>
  <si>
    <t>2007-2011</t>
  </si>
  <si>
    <t>Holland</t>
  </si>
  <si>
    <t xml:space="preserve">I alt </t>
  </si>
  <si>
    <t>103*</t>
  </si>
  <si>
    <t>Datakilde: https://econtop.uvt.nl/rankinglist.php</t>
  </si>
  <si>
    <t>Tabel 1.2.7. Verdens top 20 business schools i henhold til Eduniversal Official Selection of Business Schools, 2011</t>
  </si>
  <si>
    <t xml:space="preserve">   Harvard Business School</t>
  </si>
  <si>
    <t xml:space="preserve">   London Business School</t>
  </si>
  <si>
    <t xml:space="preserve">   Copenhagen Business School </t>
  </si>
  <si>
    <t xml:space="preserve">   INSEAD</t>
  </si>
  <si>
    <t xml:space="preserve">   Yale School Of Management</t>
  </si>
  <si>
    <t xml:space="preserve">   Erasmus University - Rotterdam School Of Management</t>
  </si>
  <si>
    <t xml:space="preserve">   McGill University - Desautels Faculty of Management</t>
  </si>
  <si>
    <t xml:space="preserve">   Stanford University - Graduate School Of Business</t>
  </si>
  <si>
    <t xml:space="preserve">   HEC Paris</t>
  </si>
  <si>
    <t xml:space="preserve">   Wirtschaftsuniversität Wien - Vienna University Of Economics &amp; Business </t>
  </si>
  <si>
    <t xml:space="preserve">   University Of Cambridge - Judge Business School</t>
  </si>
  <si>
    <t xml:space="preserve">   MIT - Massachusetts Institute of Technology Sloan School Of Management</t>
  </si>
  <si>
    <t xml:space="preserve">   IMD - International Institute for Management Development</t>
  </si>
  <si>
    <t xml:space="preserve">   SDA Bocconi School of Management</t>
  </si>
  <si>
    <t xml:space="preserve">   ESADE Business School</t>
  </si>
  <si>
    <t xml:space="preserve">   Stockholm School of Economics</t>
  </si>
  <si>
    <t xml:space="preserve">   Columbia University - Columbia Business School </t>
  </si>
  <si>
    <t xml:space="preserve">   University Of Oxford - Said Business School</t>
  </si>
  <si>
    <t xml:space="preserve">   University Of Warwick - Warwick Business School</t>
  </si>
  <si>
    <t xml:space="preserve">   Duke University - The Fuqua School Of Business</t>
  </si>
  <si>
    <t>Datakilde: http://www.eduniversal-ranking.com/business-school-university-ranking-5palms.html</t>
  </si>
  <si>
    <t>Tabel 1.2.8. Verdens 100 bedste business schools fordelt på lande i henhold til Eduniversal Official Selection of Business Schools, 2011</t>
  </si>
  <si>
    <t>Costa Rica</t>
  </si>
  <si>
    <t xml:space="preserve">Kina </t>
  </si>
  <si>
    <t>Figur 1.3.1. Gennemsnitlig årlig vækst i antallet af videnskabelige publikationer i NSI, fordelt på de 15 mest publiceringsaktive lande, 1997-2011</t>
  </si>
  <si>
    <t>Datakilde: NSI, Standard Version 2011.</t>
  </si>
  <si>
    <t>Gns. Årlig vækstrate (1995-2011)</t>
  </si>
  <si>
    <r>
      <t xml:space="preserve">*NSI udvider hvert år antallet af tidsskrifter i deres database. En del af væksten kan derfor alene forklares med en udvidelse af databasen. Der er dog videnskabelige undersøgelser, der peger på, at den reelle vækst er </t>
    </r>
    <r>
      <rPr>
        <i/>
        <sz val="11"/>
        <color theme="1"/>
        <rFont val="Times New Roman"/>
        <family val="1"/>
      </rPr>
      <t xml:space="preserve">større </t>
    </r>
    <r>
      <rPr>
        <sz val="11"/>
        <color theme="1"/>
        <rFont val="Times New Roman"/>
        <family val="1"/>
      </rPr>
      <t>end væksten i Web of Science (NSI's datakilde). Dertil har Thomson Reuters i en ny opgørelse redegjort for fordeling mellem fagområder og regioner, hvoraf det kan udledes, at bl.a. Kinas og Sydkoreas vækst ikke alene kan forklares med et øget optag af tidsskrifter</t>
    </r>
  </si>
  <si>
    <t>Kapitel 1.3. Forskningsresultater</t>
  </si>
  <si>
    <t>Figur 1.3.2. Artiklernes gennemslagskraft målt i antal af citationer i forhold til fagområdet, opgjort på fagkategorier og lande, 2007-2011</t>
  </si>
  <si>
    <t>*Island er som eneste nordiske land ikkke udvalgt, da Island inden for flere af fagområderne har en publikationsvolumen på under 50 artikler, hvilket vurderes at være for lille en publikationsmængde i forhold til at udregne relative citationsopgørelser</t>
  </si>
  <si>
    <t>Kilde: NSI, Standard Version 2011.</t>
  </si>
  <si>
    <t>Jordbrugsvidenskab</t>
  </si>
  <si>
    <t>Biologi og Biokemi</t>
  </si>
  <si>
    <t>Kemi</t>
  </si>
  <si>
    <t>Klinisk medicin</t>
  </si>
  <si>
    <t>Datalogi</t>
  </si>
  <si>
    <t>Økonomi og Erhvev</t>
  </si>
  <si>
    <t>Ingeniørvidenskab</t>
  </si>
  <si>
    <t>Miljø og økologi</t>
  </si>
  <si>
    <t>Geologi</t>
  </si>
  <si>
    <t>Immunologi</t>
  </si>
  <si>
    <t>Materialevidenskab</t>
  </si>
  <si>
    <t>Matematik</t>
  </si>
  <si>
    <t>Mikrobiologi</t>
  </si>
  <si>
    <t>Molekylær biologi og genetik</t>
  </si>
  <si>
    <t>Multidisciplinær forskning</t>
  </si>
  <si>
    <t>Neuroscience og adfærd</t>
  </si>
  <si>
    <t>Farmakologi og toksikologi</t>
  </si>
  <si>
    <t>Fysik</t>
  </si>
  <si>
    <t>Plante- og dyrevidenskab</t>
  </si>
  <si>
    <t>Psykiatri og psykologi</t>
  </si>
  <si>
    <t>Samfundsvidenskab generelt</t>
  </si>
  <si>
    <t>Antal artikler</t>
  </si>
  <si>
    <t>Publikationer per mio. indbyggere</t>
  </si>
  <si>
    <t xml:space="preserve">Sydkorea </t>
  </si>
  <si>
    <t>Grækenland</t>
  </si>
  <si>
    <t>Estland</t>
  </si>
  <si>
    <t>Luxemborg</t>
  </si>
  <si>
    <t>Portugal</t>
  </si>
  <si>
    <t>Antal citationer</t>
  </si>
  <si>
    <t>Citationer per publikation</t>
  </si>
  <si>
    <t>Luxembourg</t>
  </si>
  <si>
    <t>Tabel 1.3.2. Citationer af videnskabelige publikationer i henhold til National Science Indicators (NSI), OECD- og BRIK-lande, 2007-2011</t>
  </si>
  <si>
    <t>Tabel 1.3.1. Antal videnskabelige publikationer i henhold til National Science Indicators (NSI), OECD- og BRIK-lande, 2007-2011</t>
  </si>
  <si>
    <t xml:space="preserve">Tabel 1.3.3. Artikler i Science, 2011 </t>
  </si>
  <si>
    <t>Artikler med forfattere fra pågældende land</t>
  </si>
  <si>
    <t>Artikler per mio. indbyggere</t>
  </si>
  <si>
    <t xml:space="preserve">Australien </t>
  </si>
  <si>
    <t>*Luxembourg, Estland og Slovakiet havde ingen artikler i 2011.</t>
  </si>
  <si>
    <t>Kilde: Søgning foretaget i Web of Science per 21. august 2011.</t>
  </si>
  <si>
    <t>Tabel 1.3.4. Artikler i Nature, 2011</t>
  </si>
  <si>
    <t>*Slovenien, Estland og Luxembourg havde ingen artikler i 2011.</t>
  </si>
  <si>
    <t>Kilde: Søgning foretaget i Web of Science per 29. oktober 2012.</t>
  </si>
  <si>
    <t>Tabel 1.3.5. Artikler i New England Journal of Medicine, 2011</t>
  </si>
  <si>
    <t>*Portugal, Island, Estland og Slovenien havde ikke nogen artikler i 2011.</t>
  </si>
  <si>
    <t>Kilde: Søgning foretaget i Web of Science per 20. august 2011.</t>
  </si>
  <si>
    <t>Tabel 1.3.6. Artikler i Lancet, 2011</t>
  </si>
  <si>
    <t>*Slovakiet og Estland havde ikke nogen artikler i 2011.</t>
  </si>
  <si>
    <t>Kilde: Søgning foretaget i Web of Science per 29. oktober 2011.</t>
  </si>
  <si>
    <t>Tabel 1.3.7. Artikler publiceret i Psychological Bulletin, Psychological Review, Journal of Personality and Social Psychology, Psychological Science og Journal of Experimental Psychology: General og Journal of Abnormal Psychology, 2007-2011</t>
  </si>
  <si>
    <t>Storbritannien*</t>
  </si>
  <si>
    <t>*Luxemburg, Slovakiet, Slovenien og Grækenland havde ingen artikler i 2007-2011.</t>
  </si>
  <si>
    <t>Kilde: Søgning foretaget i Web of Science per 1. november 2012.</t>
  </si>
  <si>
    <t>Tabel 1.3.8. Artikler publiceret i Quarterly Journal of Economics, Journal of Political Economy, Econometrica, Review of Economic Studies og American Economic Review, 2007-2011</t>
  </si>
  <si>
    <t>*Island, Luxembourg, Polen, Slovakiet, Slovenien og Grækenland havde ingen artikler i 2007-2011.</t>
  </si>
  <si>
    <t>Tabel 1.3.9. Indleverede EPO-patentansøgninger, OECD-lande, 2011</t>
  </si>
  <si>
    <t>Antal indleverede patentansøgninger</t>
  </si>
  <si>
    <t>Antal indleverede patentansøgninger per 1.000 indbyggere</t>
  </si>
  <si>
    <t xml:space="preserve">Storbritannien </t>
  </si>
  <si>
    <t>Kilde: Patent- og Varemærkestyrelsen.</t>
  </si>
  <si>
    <t>Tabel 1.3.10. Kommercialisering af forskningsresultater fra offentlige forskningsinstitutioner i 2011 eller nyeste år*, indgåede licens-, salgs- og optionsaftaler, Antal per mia. PPP (købekraftskorrigerede) dollars offentlige FoU-udgifter</t>
  </si>
  <si>
    <t>Indgåede licens-, salgs- og optionsaftaler -antal</t>
  </si>
  <si>
    <t xml:space="preserve">Kilde: Styrelsen for Forskning og Innovations kommercialseringsstatistik samt nationale statistikker og OECD </t>
  </si>
  <si>
    <t>*For tabel 1.3.10-1.3.12 er beregninger foretaget på baggrund af følgende dataår: DNK: 2011, ESP: 2011, IRL: 2010, ITA: 2010, CHE: 2010, GBR 2009, CAN: 2009, USA: 2009, AUS: 2009</t>
  </si>
  <si>
    <t>Tabel 1.3.11. Kommercialisering af forskningsresultater fra offentlige forskningsinstitutioner i 2011 eller nyeste år* - indgivne patentsøgninger, Antal per mia. PPP (købekraftskorrigerede) dollars offentlige FoU-udgifter</t>
  </si>
  <si>
    <t>Indgivne patentsøgninger</t>
  </si>
  <si>
    <t>*DNK: 2011, ESP: 2011, IRL: 2010, ITA: 2010, CHE: 2010, GBR 2009, CAN: 2009, USA: 2009, AUS: 2009</t>
  </si>
  <si>
    <t>Tabel 1.3.12. Kommercialisering af forskningsresultater fra offentlige forksningsinstitutioner i 2011 eller nyeste år* - nyetablerede spinoutvirksomheder, Antal per mia. PPP (købekraftskorrigerede) dollars offentlige FoU-udgifter</t>
  </si>
  <si>
    <t>Nyetablerede spinoutvirksomheder</t>
  </si>
  <si>
    <t>2. Den danske forskningsprofil</t>
  </si>
  <si>
    <t>Kapitel 2.1. Finansiering af dansk forskning</t>
  </si>
  <si>
    <t>1. Kvaliteten af dansk forskning</t>
  </si>
  <si>
    <t>Figur 2.1.1. Udgifter til FoU i andel af BNP, fordelt på udførende sektor, OECD-lande*, 2010 eller nyeste år**</t>
  </si>
  <si>
    <t>* Data ikke tilgængeligt for Grækenland og Mexico</t>
  </si>
  <si>
    <t>**AUS: 2008, CHL: 2008, IS: 2008, CHE: 2008, BEL: 2009, USA: 2009, NZL: 2009</t>
  </si>
  <si>
    <t>Kilde: OECD's Science, Technology and R&amp;D Statistics og Danmarks Statistik</t>
  </si>
  <si>
    <t>Private sektor</t>
  </si>
  <si>
    <t>offentlige sektor</t>
  </si>
  <si>
    <t xml:space="preserve">Polen </t>
  </si>
  <si>
    <t>Tykriet</t>
  </si>
  <si>
    <t>Luxemburg</t>
  </si>
  <si>
    <t>Figur 2.1.2. Offentlige FOU-udgifter fordelt på videnskabelige hovedområder, i mio. kr., 2010</t>
  </si>
  <si>
    <t>Kilde: Danmarks Statistik</t>
  </si>
  <si>
    <t>Humaniora</t>
  </si>
  <si>
    <t>Jordbrugs- og veterinærvidenskab</t>
  </si>
  <si>
    <t>Teknisk videnskab</t>
  </si>
  <si>
    <t>Samfundsvidenskab</t>
  </si>
  <si>
    <t>Naturvidenskab</t>
  </si>
  <si>
    <t>Sundhedsvidenskab</t>
  </si>
  <si>
    <t>Mio. kr.</t>
  </si>
  <si>
    <t>Område</t>
  </si>
  <si>
    <t>Figur 2.1.3. Offentlige FOU-udgifter for udvalgte strategiområder, i mio. kr., 2010</t>
  </si>
  <si>
    <t>Kønsforskning</t>
  </si>
  <si>
    <t>Integrationsforskning</t>
  </si>
  <si>
    <t>Forskning i oplevelsesøkonomi</t>
  </si>
  <si>
    <t>Demokratiforskning</t>
  </si>
  <si>
    <t>Forskning i fødevaresikkerhed</t>
  </si>
  <si>
    <t>Forskning i globalisering</t>
  </si>
  <si>
    <t>Velfærdsforskning</t>
  </si>
  <si>
    <t>Klimaforskning</t>
  </si>
  <si>
    <t>Nanoteknologisk forskning</t>
  </si>
  <si>
    <t>Fødevareforskning</t>
  </si>
  <si>
    <t>It forskning</t>
  </si>
  <si>
    <t>Miljøforskning</t>
  </si>
  <si>
    <t>Energiforskning</t>
  </si>
  <si>
    <t>Kræftforskning</t>
  </si>
  <si>
    <t>Tværvidenskabelig Forskning</t>
  </si>
  <si>
    <t>Bioteknologisk forskning</t>
  </si>
  <si>
    <t>Forebyggelse og sundhedsfremme</t>
  </si>
  <si>
    <t>Figur 2.1.4. Private FOU-udgifter fordelt på industrier, i mio. kr., 2010</t>
  </si>
  <si>
    <t>mio. kr.</t>
  </si>
  <si>
    <t>Grafisk industri, træ, papirindustri</t>
  </si>
  <si>
    <t>Fremstilling af land- og skovbrugsmaskiner</t>
  </si>
  <si>
    <t>Fremst. af maskiner til nærings- og nydelsesmiddelindustri</t>
  </si>
  <si>
    <t>Glas og keramisk industri, betonindustri, teglværker</t>
  </si>
  <si>
    <t>Fremstilling af biler, cykler, andre transportmidler</t>
  </si>
  <si>
    <t>Fremstilling af metal, jern- og metalvareindustri</t>
  </si>
  <si>
    <t>Fremstilling af telemateriel</t>
  </si>
  <si>
    <t>Fremstilling af andre maskiner t. generelle formål</t>
  </si>
  <si>
    <t>Maskinindustri i øvrigt</t>
  </si>
  <si>
    <t>Plast- og gummiindustri</t>
  </si>
  <si>
    <t>Nærings- og nydelsesmiddelindustri</t>
  </si>
  <si>
    <t>Fremstilling af kontormaskiner, edb-udstyr mv.</t>
  </si>
  <si>
    <t>Industri i øvrigt</t>
  </si>
  <si>
    <t>Fremstilling af medicinsk og kirurgisk udstyr</t>
  </si>
  <si>
    <t>Fremst. af måleinstrumenter, optisk og fotografisk udstyr</t>
  </si>
  <si>
    <t>Kemisk industri i øvrigt</t>
  </si>
  <si>
    <t>Fremstilling af motorer og motordele</t>
  </si>
  <si>
    <t>Fremst. af farmaceutiske råvarer, medicinalvareindustri</t>
  </si>
  <si>
    <t>Figur 2.1.5. Private FOU-udgifter fordelt på industribrancher i international sammenligning, 2010 eller nyeste år*</t>
  </si>
  <si>
    <t>*BEL: 2009, BGR: 2009, CZE: 2009, DNK 2010, GER: 2008, EST: 2009, IRL: 2009, GRC: 2007, ESP: 2009, FRA: 2007, ITA: 2008, CYP: 2009, LVA: 2009, LTU: 2009, LUX: 2007, NLD: 2007, AUT: 2009, POL: 2009, PRT: 2009, ROU: 2008, SVN: 2009, SVK: 2009, FIN: 2009, SWE: 2009, GBR: 2009, ISL: 2009, NOR: 2008, CHE: 2008, HRV: 2009, TUR: 2008, USA: 2007, JPN: 2008, KOR: 2008</t>
  </si>
  <si>
    <t>Kilde: Eurostat og Danmarks Statistik.</t>
  </si>
  <si>
    <t>DK RSI</t>
  </si>
  <si>
    <t>Biler, cykler og andre transportmidler</t>
  </si>
  <si>
    <t>Telemateriel</t>
  </si>
  <si>
    <t>Metal-, jern- og metalvareindustri</t>
  </si>
  <si>
    <t>Grafisk industri, træ- og papirindustri</t>
  </si>
  <si>
    <t>Sten-, ler- og glasindustri</t>
  </si>
  <si>
    <t>Måleinstrumenter, optisk og fotografisk udstyr</t>
  </si>
  <si>
    <t>Gummi- og plastindustri</t>
  </si>
  <si>
    <t>Kontormaskiner, edb-udstyr m.v.</t>
  </si>
  <si>
    <t>Kemisk industri</t>
  </si>
  <si>
    <t>Fremstilling af maskiner</t>
  </si>
  <si>
    <t>Farmaceutiske råvarer og medicinalvareindustri</t>
  </si>
  <si>
    <t>Medicinsk og kirurgisk udstyr</t>
  </si>
  <si>
    <t>Anden industri</t>
  </si>
  <si>
    <t>Figur 2.1.6. Private fondes bevillinger til forskning, i mio. kr., 2009-2011</t>
  </si>
  <si>
    <t>*Carlsbergfondets uddelinger omfatter desuden halvårlige bevillinger til Carlsberg Laboratorium, Tuborgfondet og Det Nationalhistoriske Museum på Frederiksborg. Hovedparten af disse bevillinger går også til forskning, og den faktiske procentdel er således væsentligt højere end anført.</t>
  </si>
  <si>
    <t>Kilde: DEA (2011): Private fonde - en unik aktør i dansk forskning", http://dea.nu/sites/default/files/baggrundsrapport_fondsanalyse.pdf</t>
  </si>
  <si>
    <t>Lauritzen fonden</t>
  </si>
  <si>
    <t>CoWifonden</t>
  </si>
  <si>
    <t>Fabrikant Mads Clausens fond</t>
  </si>
  <si>
    <t>Dansk Kræftforsknings Fond</t>
  </si>
  <si>
    <t>Den Danske Maritime Fond</t>
  </si>
  <si>
    <t>15. Juni Fonden</t>
  </si>
  <si>
    <t>Knud Højgaards Fond</t>
  </si>
  <si>
    <t>Nordea-fonden</t>
  </si>
  <si>
    <t>Otto Mønsteds Fond</t>
  </si>
  <si>
    <t>Gigtforeningen</t>
  </si>
  <si>
    <t>Mejeribrugets Forskningsfond</t>
  </si>
  <si>
    <t>Hjerteforeningen</t>
  </si>
  <si>
    <t>Rockwool Fonden</t>
  </si>
  <si>
    <t>Realdania</t>
  </si>
  <si>
    <t>Det Obelske Familiefond</t>
  </si>
  <si>
    <t>Trygfonden</t>
  </si>
  <si>
    <t>Carlsbergfondet*</t>
  </si>
  <si>
    <t>Velux Fondene</t>
  </si>
  <si>
    <t>Lundbeckfonden</t>
  </si>
  <si>
    <t>Novo Nordisk Fonden</t>
  </si>
  <si>
    <t>Figur 2.1.7. Strømme af midler fra finansierende til udførende i Danmark, mio. kr. og pct., 2009</t>
  </si>
  <si>
    <t>Tabel 2.1.1. Offentlige FOU-udgifter fordelt på videnskabelige hovedområder i international sammenligning, i pct., 2010 eller nyeste år*</t>
  </si>
  <si>
    <t>Korea</t>
  </si>
  <si>
    <t>Argentina</t>
  </si>
  <si>
    <t>Japan*</t>
  </si>
  <si>
    <t>-</t>
  </si>
  <si>
    <t>Singapore*</t>
  </si>
  <si>
    <t>*FIN:2009, GER: 2009, HUN: 2009, ISL:2007, IRE: 2009, ITA: 2009, JPN: 2009, LUX: 2009, NLD: 2009, NOR: 2009, POL:2009, PRT: 2009, SLO: 2009, ESP: 2009, AR: 2007, ROU: 2009, SGP: 2009, ZAF: 2008, TWN: 2009</t>
  </si>
  <si>
    <t>**Japan og Singapore har ikke opgjort udgifter til humaniora og samfundsvidenskab særskilt, hvorfor en andel ikke kan angives.</t>
  </si>
  <si>
    <t>Datakilde: OECD og Danmarks Statistik.</t>
  </si>
  <si>
    <t>Forskningsfinansierende/udførende</t>
  </si>
  <si>
    <t>Erhvervslivet</t>
  </si>
  <si>
    <t>Udlandet</t>
  </si>
  <si>
    <t>Offentlige kilder</t>
  </si>
  <si>
    <t>Offentlige forsknings institutioner</t>
  </si>
  <si>
    <t>Note: Procentangivelserne beskriver andelen af den samlede strøm af midler (pilene i figuren)</t>
  </si>
  <si>
    <t>Tabel 2.1.2. De 100 mest FOU aktive virksomheder i henhold til "The 2011 EU Industrial R&amp;D Investment Scoreboard", fordelt på lande</t>
  </si>
  <si>
    <t>Antal virksomheder i top 100</t>
  </si>
  <si>
    <t>Danske virksomheder i  top 100, 2011</t>
  </si>
  <si>
    <t>Novo Nordisk</t>
  </si>
  <si>
    <t>Lunbeck</t>
  </si>
  <si>
    <t>Vestas Wind Systems</t>
  </si>
  <si>
    <t>Danske Bank</t>
  </si>
  <si>
    <t>Datakilde: http://iri.jrc.ec.europa.eu/research/docs/2011/vol_II_1.pdf</t>
  </si>
  <si>
    <t>Figur 2.2.1. FOU-Personale og årsværk i den offentlige sektor fordelt på videnskabelige hovedområder, 2010</t>
  </si>
  <si>
    <t xml:space="preserve">Kilde: Danmarks Statistik </t>
  </si>
  <si>
    <t>Figur 2.2.2. Offentlige FOU-årsværk fordelt på sundhedsvidenskabelige fag, 2009</t>
  </si>
  <si>
    <t>Øvrig sundhedsvidenskab</t>
  </si>
  <si>
    <t>Pleje og omsorg</t>
  </si>
  <si>
    <t>Sundhedstjeneste</t>
  </si>
  <si>
    <t>Odontologi</t>
  </si>
  <si>
    <t>Farmaci, farmakologi</t>
  </si>
  <si>
    <t>Samfundsmedicin og folkesundhed</t>
  </si>
  <si>
    <t>Medicinsk bioteknologi</t>
  </si>
  <si>
    <t>Basal medicin</t>
  </si>
  <si>
    <t>Fag</t>
  </si>
  <si>
    <t>Årsværk</t>
  </si>
  <si>
    <t>Kapitel 2.2. Personer i dansk forskning</t>
  </si>
  <si>
    <t>Figur 2.2.3. Privat FOU-personale fordelt på industrier, 2010</t>
  </si>
  <si>
    <t>Fremstilling af maskiner til nærings- og nydelsesmiddelindustri</t>
  </si>
  <si>
    <t>Fremst. af kontormaskiner, edb-udstyr mv.</t>
  </si>
  <si>
    <t>Fremstilling af farmaceutiske råvarer, medicinalvareindustri</t>
  </si>
  <si>
    <t>Kilde: Danmarks Statistik 2012.</t>
  </si>
  <si>
    <t>Personale</t>
  </si>
  <si>
    <t>Industrier</t>
  </si>
  <si>
    <t>Figur 2.2.4. Privat FOU-personale fordelt på industrier i international sammenligning, 2010 eller nyeste år*</t>
  </si>
  <si>
    <t>Dansk Specialisering</t>
  </si>
  <si>
    <t>Industri</t>
  </si>
  <si>
    <t>*AUT: 2007, BEL: 2009, BGR: 2009, HRV: 2009, CYP: 2009, DNK: 2007, EST: 2009, FIN: 2009, DEU: 2007, GRC: 2007, HUN: 2009, IRL: 2008, ITA: 2007, LVA: 2009, LTU: 2009, MLT: 2009, NLD: 2007, NOR: 2008, POL: 2009, PRT: 2009, ROU: 2008, SVK: 2009, SVN: 2008, ESP: 2009, SWE: 2009, CHE: 2008, TUR: 2008, GBR: 2009. Der er ikke data for alle brancher</t>
  </si>
  <si>
    <t>Kilde: Eurostat 2012</t>
  </si>
  <si>
    <t>Tabel 2.2.1. FOU-årsværk i den offentlige sektor opgjort i antal  årsværk og årsværk per mio. indbyggere, 2010 eller nyeste år*</t>
  </si>
  <si>
    <t>Note: Indgår ikke pga manglende data: CAN, GRC, ISR, JPN, SWE, CHE, CHN
*AUS: 2006, AUT: 2006, BEL: 2006, FIN: 2006, GER: 2006, HUN: 2006, ITA: 2006, NLD: 2006, NOR: 2006, POL: 2006, PRT: 2006, SVN: 2006, ESP: 2006, ROU: 2009, CHL: 2008, ISL: 2005</t>
  </si>
  <si>
    <t>Tabel 2.2.2. FOU-personale i den offentlige sektor opgjort på årsværk fordelt på videnskabelige hovedområder i international sammenligning, 2010 eller nyeste år*</t>
  </si>
  <si>
    <t>Jordbrug- og veterinærvidenskab</t>
  </si>
  <si>
    <t>Tabel 2.2.3. Tildelte ph.d.-grader (ISCED 6), 2010 eller nyeste år*</t>
  </si>
  <si>
    <t>Antal ph.d.-grader</t>
  </si>
  <si>
    <t>Antal ph.d.-grader per mio. indbyggere</t>
  </si>
  <si>
    <t xml:space="preserve">Nederlandene </t>
  </si>
  <si>
    <t>Kroatien</t>
  </si>
  <si>
    <t>Bulgarien</t>
  </si>
  <si>
    <t xml:space="preserve">Litauen </t>
  </si>
  <si>
    <t>Letland</t>
  </si>
  <si>
    <t>Cypern</t>
  </si>
  <si>
    <t>Malta</t>
  </si>
  <si>
    <t xml:space="preserve">*Data for Frankrig er fra 2009 og for Italien fra 2008. </t>
  </si>
  <si>
    <t>Datakilde: Eurostat, http://epp.eurostat.ec.europa.eu/portal/page/portal/education/data/database</t>
  </si>
  <si>
    <t>Tabel 2.2.4. Ph.d.-grader (ISCED 6) fordelt på videnskabelige hovedområder, 2010 eller nyeste år*</t>
  </si>
  <si>
    <t>Humaniora + pædagogik</t>
  </si>
  <si>
    <t>Jordbrugs- og Veterinærvidenskab</t>
  </si>
  <si>
    <t>*Data fra Polen og Frankrig er fra 2009.</t>
  </si>
  <si>
    <t>** Det skal bemærkes, at de to kategorier ”Services” og ”Unknown” fra OECD’s opgørelse ikke er medtaget, hvorfor nogle landes andele ikke summer 100 på tværs af de seks områder.</t>
  </si>
  <si>
    <t>Figur 2.3.1. Danske videnskabelige publikationer fordelt på felter, antal i gennemsnit per år, 2007-2011</t>
  </si>
  <si>
    <t>Psykologi og psykiatri</t>
  </si>
  <si>
    <t>Økonomi og erhverv</t>
  </si>
  <si>
    <t>Molekylærbiologi og genetik</t>
  </si>
  <si>
    <t>Biologi og biokemi</t>
  </si>
  <si>
    <t>Felt</t>
  </si>
  <si>
    <t>Antal artikler per år</t>
  </si>
  <si>
    <t>Kapitel 2.3. Forskningsresultater</t>
  </si>
  <si>
    <t xml:space="preserve">Figur 2.3.2. Dansk publicering i international sammenligning, 2007-2011
</t>
  </si>
  <si>
    <t>Dansk specialisering</t>
  </si>
  <si>
    <t>Figur 2.3.3. Danske citationer per publikation i international sammenligning, 2007-2011</t>
  </si>
  <si>
    <t>Fagområde</t>
  </si>
  <si>
    <t xml:space="preserve">Dansk specialisering </t>
  </si>
  <si>
    <t>Immuniologi</t>
  </si>
  <si>
    <t>Kilde: NSI 2011, Standard Version.</t>
  </si>
  <si>
    <t>Figur 2.3.4. Andel af artikler med samarbejde, fordelt på hovedområder, 2010</t>
  </si>
  <si>
    <t>Ikke samarbejde</t>
  </si>
  <si>
    <t>Samarbejde</t>
  </si>
  <si>
    <t>HUM</t>
  </si>
  <si>
    <t>SUND</t>
  </si>
  <si>
    <t>NAT/TEK</t>
  </si>
  <si>
    <t>SAM</t>
  </si>
  <si>
    <t>Hovedtotal</t>
  </si>
  <si>
    <t>Artikler - samarbejde</t>
  </si>
  <si>
    <t>Artikler med forfattere fra flere institutioner</t>
  </si>
  <si>
    <t>Artikler med forfatter(e) fra samme institution</t>
  </si>
  <si>
    <t>Type af samarbejde</t>
  </si>
  <si>
    <t>Kun uni-samarbejdsartikler</t>
  </si>
  <si>
    <t>Erhvervsliv og/eller udland og kun ét dansk universitet</t>
  </si>
  <si>
    <t>Erhvervsliv og/eller udland og 2+ danske universiteter</t>
  </si>
  <si>
    <t>Datakilde: Den bibliometriske forskningsindikator</t>
  </si>
  <si>
    <t>Figur 2.3.5. Andel af artikler med samarbejde, fordelt på type af samarbejdspartner, 2010</t>
  </si>
  <si>
    <t>Samarbejde mellem to eller flere danske universiteter</t>
  </si>
  <si>
    <t>Tabel 2.3.1. Antal publikationer fra de otte universiteter fordelt på hovedområde og publikationstype, 2011</t>
  </si>
  <si>
    <t xml:space="preserve"> </t>
  </si>
  <si>
    <t>Monografi</t>
  </si>
  <si>
    <t>Artikler i tidsskrift niveau 1</t>
  </si>
  <si>
    <t>Artikler i tidsskrift niveau 2</t>
  </si>
  <si>
    <t>Bidrag til antologi</t>
  </si>
  <si>
    <t>Doktor-afhandlinger</t>
  </si>
  <si>
    <t>Patenter</t>
  </si>
  <si>
    <t>Kilde: Den bibliometriske forskningsindikator</t>
  </si>
  <si>
    <t>Tabel 2.3.2. Danske videnskabelige publikationer med internationalt samarbejde, fordelt på samarbejdsland, top 30, 2011</t>
  </si>
  <si>
    <t>Andel af internationalt samarbejde</t>
  </si>
  <si>
    <t>England</t>
  </si>
  <si>
    <t>Skotland</t>
  </si>
  <si>
    <t xml:space="preserve">Chile </t>
  </si>
  <si>
    <t>Datakilde: Web of Science, data udtrukket den 22. oktober 2012</t>
  </si>
  <si>
    <t>Tabel 3.1.1. FOU-personale, -årsværk og -udgifter inden for social- og velfærdsområdet fordelt på universitetsinstitutter, professionshøjskoler og andre institutioner i 2009. Antal, procent og mio. kr.</t>
  </si>
  <si>
    <t>Antal FOU-årsværk</t>
  </si>
  <si>
    <t xml:space="preserve">FOU-omkostninger i mio. kr. </t>
  </si>
  <si>
    <t>Antal FOU-personale</t>
  </si>
  <si>
    <t xml:space="preserve">Antal </t>
  </si>
  <si>
    <t>Procent</t>
  </si>
  <si>
    <t>Mio. kr</t>
  </si>
  <si>
    <t>Universitetsinstitutter</t>
  </si>
  <si>
    <t>Professionshøjskoler</t>
  </si>
  <si>
    <t>Andre institutioner</t>
  </si>
  <si>
    <t>Alle forskningsenheder</t>
  </si>
  <si>
    <r>
      <t xml:space="preserve">Kilde: Ministeriet for Forskning, Innovation og Videregående Uddannelser og Social- og Integrationsministeriet (2012) </t>
    </r>
    <r>
      <rPr>
        <i/>
        <sz val="11"/>
        <color theme="1"/>
        <rFont val="Times New Roman"/>
        <family val="1"/>
      </rPr>
      <t xml:space="preserve">”Kortlægning af dansk social- og velfærdsforskning” </t>
    </r>
  </si>
  <si>
    <t>3. Social- og velfærdsforskning i Danmark</t>
  </si>
  <si>
    <t>Tabel 3.1.2. Andel af forskningsenheder, som har modtaget midler til social- og velfærdsforskning fra eksterne kilder, i pct., 2009</t>
  </si>
  <si>
    <t>Kilde</t>
  </si>
  <si>
    <t>Andel forskningsenheder i pct.</t>
  </si>
  <si>
    <t>Ministerier &amp; styrelser</t>
  </si>
  <si>
    <t>Regioner &amp; kommuner</t>
  </si>
  <si>
    <t>Danske private kilder, fx fonde</t>
  </si>
  <si>
    <t>Det frie forskningsråd</t>
  </si>
  <si>
    <t>EU</t>
  </si>
  <si>
    <t>Det strategiske forskningsråd</t>
  </si>
  <si>
    <t>Andre eksterne statslige fonde</t>
  </si>
  <si>
    <t>Andre danske offentlige kilder</t>
  </si>
  <si>
    <t>Øvrige</t>
  </si>
  <si>
    <t>Danmarks grundforskningsfond</t>
  </si>
  <si>
    <t xml:space="preserve">Kilde: Ministeriet for Forskning, Innovation og Videregående Uddannelser og Social- og Integrationsministeriet (2012) ”Kortlægning af dansk social- og velfærdsforskning” </t>
  </si>
  <si>
    <t>Figur 3.1.1. Andel FOU-årsværk inden for social- og velfærdsforskning efter forskningstype fordelt på institutionstyper, 2009. Procent</t>
  </si>
  <si>
    <t>Alle</t>
  </si>
  <si>
    <t xml:space="preserve">Andre forskningsinstitutioner </t>
  </si>
  <si>
    <t>%</t>
  </si>
  <si>
    <t>Grundforskning</t>
  </si>
  <si>
    <t>Anvendt forskning</t>
  </si>
  <si>
    <t>Udviklingsarbejde</t>
  </si>
  <si>
    <t>Figur 3.1.2. Antal forskningsenheder fordelt på institutionstyper samt samlet der beskæftiger sig med specifikke tematiske områder i 2009. Antal</t>
  </si>
  <si>
    <t>Universiteter</t>
  </si>
  <si>
    <t>Kolonne1</t>
  </si>
  <si>
    <t>Procent2</t>
  </si>
  <si>
    <t>Antal3</t>
  </si>
  <si>
    <t>Procent4</t>
  </si>
  <si>
    <t>Antal5</t>
  </si>
  <si>
    <t>Procent6</t>
  </si>
  <si>
    <t>Antal7</t>
  </si>
  <si>
    <t>Frivilligt socialt arbejde</t>
  </si>
  <si>
    <t>Kriminalpræventiv indsats og kriminologi</t>
  </si>
  <si>
    <t>Socialt arbejde</t>
  </si>
  <si>
    <t>Sociale forhold inden for by- og boligområdet</t>
  </si>
  <si>
    <t>Sociale forhold for de ældre</t>
  </si>
  <si>
    <t>Personer med handicap</t>
  </si>
  <si>
    <t>Sociale forhold relateret til køn</t>
  </si>
  <si>
    <t>Sociale forhold i relation til uddannelse</t>
  </si>
  <si>
    <t>Sociale forhold i en international sammenhæng</t>
  </si>
  <si>
    <t>Udsatte voksne</t>
  </si>
  <si>
    <t>Levevilkår og fordeling af levevilkår</t>
  </si>
  <si>
    <t>Sociale forhold i relation til familier</t>
  </si>
  <si>
    <t>Sociale forhold i relation til sundhed</t>
  </si>
  <si>
    <t>Sociale forhold i relation til arbejdsmarked</t>
  </si>
  <si>
    <t>Sociale forhold og integration og etniske spørgsmål</t>
  </si>
  <si>
    <t>Befolkningens forhold, oplevelse, værdier og påvirkning i sociale og velfærdsmæssige spørgsmål</t>
  </si>
  <si>
    <t>Velfærdssamfundets generelle organisering, styring og lovgivning</t>
  </si>
  <si>
    <t>Udsatte børn og unge</t>
  </si>
  <si>
    <t>N</t>
  </si>
  <si>
    <t>Figur 3.2.1. Forskningspublikationer inden for social- og velfærdsforskning i perioden 2008-2010 fordelt efter sprog og publikationstyper. Procent</t>
  </si>
  <si>
    <t>Dansksprogede publikationer</t>
  </si>
  <si>
    <t>Engelsksprogede publikationer</t>
  </si>
  <si>
    <t>Publikationer med et andet sprog end dansk eller engelsk</t>
  </si>
  <si>
    <t>Samlet fordeling af publikation efter sprog</t>
  </si>
  <si>
    <t>Konferenceartikler</t>
  </si>
  <si>
    <t>Ph.d.-afhandlinger</t>
  </si>
  <si>
    <t>Tidsskriftsartikler</t>
  </si>
  <si>
    <t>Monografier</t>
  </si>
  <si>
    <t>Rapporter, arbejdspapirer, noter, bidrag til rapporter o.l.</t>
  </si>
  <si>
    <t>Antologier, bidrag til antologier*</t>
  </si>
  <si>
    <t>Kapitel 3.2. Forskningspublicering, videnspredning og samarbejde</t>
  </si>
  <si>
    <t>Kapitel 3.1. Profil af social- og velfærdsforskning i Danmark</t>
  </si>
  <si>
    <t>Tabel 3.2.1. Andel af pensumlitteratur for udvalgte fag på pædagog- og socialrådgiveruddannelserne, der relaterer sig til forskningsenhederne i kortlægningens bibliometriske analyse fordelt på forskningsenhederne. Procent</t>
  </si>
  <si>
    <t>Samlet anvendelse af litteratur fra udvalgte pensumlister fra pædagog- og socialrådgiveruddannelserne</t>
  </si>
  <si>
    <r>
      <t xml:space="preserve">Anvendelse af litteratur fra udvalgte pensumlister fra </t>
    </r>
    <r>
      <rPr>
        <i/>
        <sz val="11"/>
        <color rgb="FF000000"/>
        <rFont val="Calibri"/>
        <family val="2"/>
        <scheme val="minor"/>
      </rPr>
      <t>pædagoguddannelsen</t>
    </r>
  </si>
  <si>
    <r>
      <t xml:space="preserve">Anvendelse af litteratur fra udvalgte pensumlister fra </t>
    </r>
    <r>
      <rPr>
        <i/>
        <sz val="11"/>
        <color rgb="FF000000"/>
        <rFont val="Calibri"/>
        <family val="2"/>
        <scheme val="minor"/>
      </rPr>
      <t>socialrådgiveruddannelsen</t>
    </r>
  </si>
  <si>
    <t>Institut for Sociologi og Socialt Arbejde, AAU</t>
  </si>
  <si>
    <t>SFI - Det Nationale Forskningscenter for Velfærd</t>
  </si>
  <si>
    <t>Sociologisk Institut, KU</t>
  </si>
  <si>
    <t>Institut for Uddannelse og Pædagogik, AU</t>
  </si>
  <si>
    <t>Institut for Samfund og Globalisering, RUC</t>
  </si>
  <si>
    <t>AKF - Anvendt Kommunal Forskning</t>
  </si>
  <si>
    <t>CASA</t>
  </si>
  <si>
    <t>Institut for Statskundskab, AU</t>
  </si>
  <si>
    <t>Institut for Organisation, CBS</t>
  </si>
  <si>
    <t>Institut for Statskundskab, AAU</t>
  </si>
  <si>
    <t>Institut for Psykologi, KU</t>
  </si>
  <si>
    <t>Institut for Antropologi, KU</t>
  </si>
  <si>
    <t>Institut for Psykologi, AU</t>
  </si>
  <si>
    <t>Institut for Psykologi og Uddannelsesforskning, RUC</t>
  </si>
  <si>
    <t>Center for Rusmiddelforskning</t>
  </si>
  <si>
    <t>Institut for Folkesundhedsvidenskab, KU</t>
  </si>
  <si>
    <t>Rockwool Fondens Forskningsenhed</t>
  </si>
  <si>
    <t>SBi - Statens Byggeforskningsinstitut</t>
  </si>
  <si>
    <t>Institut for Statskundskab, KU</t>
  </si>
  <si>
    <t>Institut for Folkesundhed, AU</t>
  </si>
  <si>
    <t>Institut for Litteratur, Kultur og Medier, SDU</t>
  </si>
  <si>
    <t>Institut for Folkesundhed, SDU</t>
  </si>
  <si>
    <t>Institut for Statskundskab, SDU</t>
  </si>
  <si>
    <t>Institut for Økonomi, AU</t>
  </si>
  <si>
    <t>Institut for Historie, Internationale Studier ,,,, AAU</t>
  </si>
  <si>
    <t>Total andel af pensumlitteratur fra de 25 udvalgte forskningsinstitutioner</t>
  </si>
  <si>
    <t xml:space="preserve">Figur 3.2.2, 3.2.3 og 3.2.4 er figurer fra "Kortlægning af dansk social- og velfærdsforskning", Ministeriet for Forskning, Innovation og Videregående Uddannelser og Social- og Integrationsminsiteriet (2012). </t>
  </si>
  <si>
    <t>* Opgjort som antal ansøgninger i forhold til antal bevillinger for kontrakter med deltagelse fra det pågældende land. Succesrater er alene udregnet for EU's medlems- og udvalgte associerede lande - der kan søge FP7 på lige vilkår - og som figurerer med mindst 10 ansøgninger per tema. Island og Malta indgår derfor ikke i temaet "rummet" og Island ej heller i temaet "nano".</t>
  </si>
  <si>
    <t>Datakilde: Lister over bevillingsmodtagere udtrukket fra http://erc.europa.eu/project-and-results/statistics</t>
  </si>
  <si>
    <t>Verdensgennemsnit</t>
  </si>
  <si>
    <t>Ervhervsliv og/eller udland og to eller flere danske universiteter</t>
  </si>
  <si>
    <t>Ervhervsliv og/eller udland og kun ét dansk universitet</t>
  </si>
  <si>
    <t>*Da seks universiteter deler 15. pladsen overstiger summen 100</t>
  </si>
  <si>
    <t>Årsværk i alt</t>
  </si>
  <si>
    <t>Personale i alt</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</si>
</sst>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3" formatCode="_ * #,##0.00_ ;_ * \-#,##0.00_ ;_ * &quot;-&quot;??_ ;_ @_ "/>
    <numFmt numFmtId="164" formatCode="mmm/yyyy"/>
    <numFmt numFmtId="165" formatCode="#,##0.0"/>
    <numFmt numFmtId="166" formatCode="0.0%"/>
    <numFmt numFmtId="167" formatCode="0.0"/>
    <numFmt numFmtId="168" formatCode="_ * #,##0_ ;_ * \-#,##0_ ;_ * &quot;-&quot;??_ ;_ @_ "/>
  </numFmts>
  <fonts count="30" x14ac:knownFonts="1">
    <font>
      <sz val="11"/>
      <color theme="1"/>
      <name val="Calibri"/>
      <family val="2"/>
      <scheme val="minor"/>
    </font>
    <font>
      <sz val="11"/>
      <color theme="1"/>
      <name val="Calibri"/>
      <family val="2"/>
      <scheme val="minor"/>
    </font>
    <font>
      <b/>
      <sz val="11"/>
      <color theme="1"/>
      <name val="Calibri"/>
      <family val="2"/>
      <scheme val="minor"/>
    </font>
    <font>
      <sz val="11"/>
      <name val="Times New Roman"/>
      <family val="1"/>
    </font>
    <font>
      <b/>
      <sz val="11"/>
      <color theme="1"/>
      <name val="Times New Roman"/>
      <family val="1"/>
    </font>
    <font>
      <sz val="11"/>
      <color theme="1"/>
      <name val="Times New Roman"/>
      <family val="1"/>
    </font>
    <font>
      <b/>
      <sz val="11"/>
      <name val="Times New Roman"/>
      <family val="1"/>
    </font>
    <font>
      <u/>
      <sz val="11"/>
      <color theme="10"/>
      <name val="Calibri"/>
      <family val="2"/>
      <scheme val="minor"/>
    </font>
    <font>
      <b/>
      <u/>
      <sz val="11"/>
      <color theme="1"/>
      <name val="Times New Roman"/>
      <family val="1"/>
    </font>
    <font>
      <i/>
      <sz val="11"/>
      <color theme="1"/>
      <name val="Times New Roman"/>
      <family val="1"/>
    </font>
    <font>
      <b/>
      <sz val="11"/>
      <color indexed="9"/>
      <name val="Times New Roman"/>
      <family val="1"/>
    </font>
    <font>
      <i/>
      <sz val="11"/>
      <name val="Times New Roman"/>
      <family val="1"/>
    </font>
    <font>
      <sz val="10"/>
      <name val="Arial"/>
      <family val="2"/>
    </font>
    <font>
      <u/>
      <sz val="11"/>
      <color theme="10"/>
      <name val="Times New Roman"/>
      <family val="1"/>
    </font>
    <font>
      <sz val="11"/>
      <color rgb="FF505050"/>
      <name val="Times New Roman"/>
      <family val="1"/>
    </font>
    <font>
      <b/>
      <sz val="14"/>
      <color theme="1"/>
      <name val="Times New Roman"/>
      <family val="1"/>
    </font>
    <font>
      <b/>
      <sz val="12"/>
      <color theme="1"/>
      <name val="Times New Roman"/>
      <family val="1"/>
    </font>
    <font>
      <b/>
      <u/>
      <sz val="12"/>
      <color theme="1"/>
      <name val="Times New Roman"/>
      <family val="1"/>
    </font>
    <font>
      <sz val="10"/>
      <color theme="1"/>
      <name val="Arial"/>
      <family val="2"/>
    </font>
    <font>
      <sz val="11"/>
      <name val="Arial"/>
      <family val="2"/>
    </font>
    <font>
      <b/>
      <sz val="10"/>
      <color theme="1"/>
      <name val="Times New Roman"/>
      <family val="1"/>
    </font>
    <font>
      <sz val="11"/>
      <color indexed="8"/>
      <name val="Times New Roman"/>
      <family val="1"/>
    </font>
    <font>
      <sz val="11"/>
      <color rgb="FF000000"/>
      <name val="Calibri"/>
      <family val="2"/>
      <scheme val="minor"/>
    </font>
    <font>
      <b/>
      <sz val="11"/>
      <color rgb="FF000000"/>
      <name val="Times New Roman"/>
      <family val="1"/>
    </font>
    <font>
      <u/>
      <sz val="11"/>
      <name val="Times New Roman"/>
      <family val="1"/>
    </font>
    <font>
      <sz val="11"/>
      <color rgb="FFFF0000"/>
      <name val="Times New Roman"/>
      <family val="1"/>
    </font>
    <font>
      <sz val="11"/>
      <color rgb="FF000000"/>
      <name val="Times New Roman"/>
      <family val="1"/>
    </font>
    <font>
      <b/>
      <sz val="11"/>
      <color indexed="8"/>
      <name val="Times New Roman"/>
      <family val="1"/>
    </font>
    <font>
      <sz val="9"/>
      <color rgb="FF000000"/>
      <name val="Calibri"/>
      <family val="2"/>
      <scheme val="minor"/>
    </font>
    <font>
      <i/>
      <sz val="11"/>
      <color rgb="FF000000"/>
      <name val="Calibri"/>
      <family val="2"/>
      <scheme val="minor"/>
    </font>
  </fonts>
  <fills count="15">
    <fill>
      <patternFill patternType="none"/>
    </fill>
    <fill>
      <patternFill patternType="gray125"/>
    </fill>
    <fill>
      <patternFill patternType="solid">
        <fgColor theme="3" tint="0.59999389629810485"/>
        <bgColor indexed="64"/>
      </patternFill>
    </fill>
    <fill>
      <patternFill patternType="solid">
        <fgColor theme="3" tint="0.79998168889431442"/>
        <bgColor indexed="64"/>
      </patternFill>
    </fill>
    <fill>
      <patternFill patternType="solid">
        <fgColor theme="0"/>
        <bgColor indexed="64"/>
      </patternFill>
    </fill>
    <fill>
      <patternFill patternType="solid">
        <fgColor theme="9"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FFFFFF"/>
        <bgColor indexed="64"/>
      </patternFill>
    </fill>
    <fill>
      <patternFill patternType="solid">
        <fgColor theme="6" tint="0.79998168889431442"/>
        <bgColor indexed="64"/>
      </patternFill>
    </fill>
    <fill>
      <patternFill patternType="solid">
        <fgColor theme="4" tint="0.59999389629810485"/>
        <bgColor indexed="64"/>
      </patternFill>
    </fill>
  </fills>
  <borders count="52">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thin">
        <color theme="0" tint="-0.14996795556505021"/>
      </left>
      <right style="thin">
        <color theme="0" tint="-0.14996795556505021"/>
      </right>
      <top style="thin">
        <color indexed="64"/>
      </top>
      <bottom style="thin">
        <color theme="0" tint="-0.14996795556505021"/>
      </bottom>
      <diagonal/>
    </border>
    <border>
      <left style="thin">
        <color theme="0" tint="-0.14996795556505021"/>
      </left>
      <right style="thin">
        <color indexed="64"/>
      </right>
      <top style="thin">
        <color indexed="64"/>
      </top>
      <bottom style="thin">
        <color theme="0" tint="-0.1499679555650502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indexed="64"/>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thin">
        <color indexed="64"/>
      </bottom>
      <diagonal/>
    </border>
    <border>
      <left style="thin">
        <color theme="0" tint="-0.14996795556505021"/>
      </left>
      <right style="thin">
        <color indexed="64"/>
      </right>
      <top style="thin">
        <color theme="0" tint="-0.14996795556505021"/>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theme="8" tint="0.79998168889431442"/>
      </right>
      <top/>
      <bottom style="thin">
        <color auto="1"/>
      </bottom>
      <diagonal/>
    </border>
    <border>
      <left style="thin">
        <color theme="8" tint="0.79998168889431442"/>
      </left>
      <right style="thin">
        <color theme="8" tint="0.79998168889431442"/>
      </right>
      <top/>
      <bottom style="thin">
        <color auto="1"/>
      </bottom>
      <diagonal/>
    </border>
    <border>
      <left style="thin">
        <color theme="8" tint="0.79998168889431442"/>
      </left>
      <right style="thin">
        <color indexed="64"/>
      </right>
      <top/>
      <bottom style="thin">
        <color auto="1"/>
      </bottom>
      <diagonal/>
    </border>
    <border>
      <left/>
      <right style="thin">
        <color theme="8" tint="0.79998168889431442"/>
      </right>
      <top/>
      <bottom style="thin">
        <color auto="1"/>
      </bottom>
      <diagonal/>
    </border>
    <border>
      <left style="thin">
        <color theme="8" tint="0.79998168889431442"/>
      </left>
      <right/>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theme="0" tint="-0.24994659260841701"/>
      </right>
      <top style="thin">
        <color indexed="64"/>
      </top>
      <bottom style="thin">
        <color theme="0" tint="-0.24994659260841701"/>
      </bottom>
      <diagonal/>
    </border>
    <border>
      <left style="thin">
        <color theme="0" tint="-0.24994659260841701"/>
      </left>
      <right style="thin">
        <color theme="0" tint="-0.24994659260841701"/>
      </right>
      <top style="thin">
        <color indexed="64"/>
      </top>
      <bottom style="thin">
        <color theme="0" tint="-0.24994659260841701"/>
      </bottom>
      <diagonal/>
    </border>
    <border>
      <left style="thin">
        <color theme="0" tint="-0.24994659260841701"/>
      </left>
      <right style="thin">
        <color indexed="64"/>
      </right>
      <top style="thin">
        <color indexed="64"/>
      </top>
      <bottom style="thin">
        <color theme="0" tint="-0.24994659260841701"/>
      </bottom>
      <diagonal/>
    </border>
    <border>
      <left style="thin">
        <color indexed="64"/>
      </left>
      <right style="thin">
        <color theme="0" tint="-0.24994659260841701"/>
      </right>
      <top style="thin">
        <color theme="0" tint="-0.24994659260841701"/>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indexed="64"/>
      </right>
      <top style="thin">
        <color theme="0" tint="-0.24994659260841701"/>
      </top>
      <bottom style="thin">
        <color theme="0" tint="-0.24994659260841701"/>
      </bottom>
      <diagonal/>
    </border>
    <border>
      <left style="thin">
        <color indexed="64"/>
      </left>
      <right style="thin">
        <color theme="0" tint="-0.24994659260841701"/>
      </right>
      <top/>
      <bottom/>
      <diagonal/>
    </border>
    <border>
      <left style="thin">
        <color indexed="64"/>
      </left>
      <right style="thin">
        <color theme="0" tint="-0.24994659260841701"/>
      </right>
      <top/>
      <bottom style="thin">
        <color indexed="64"/>
      </bottom>
      <diagonal/>
    </border>
    <border>
      <left style="thin">
        <color theme="0" tint="-0.24994659260841701"/>
      </left>
      <right style="thin">
        <color theme="0" tint="-0.24994659260841701"/>
      </right>
      <top style="thin">
        <color theme="0" tint="-0.24994659260841701"/>
      </top>
      <bottom style="thin">
        <color indexed="64"/>
      </bottom>
      <diagonal/>
    </border>
    <border>
      <left style="thin">
        <color theme="0" tint="-0.24994659260841701"/>
      </left>
      <right style="thin">
        <color indexed="64"/>
      </right>
      <top style="thin">
        <color theme="0" tint="-0.24994659260841701"/>
      </top>
      <bottom style="thin">
        <color indexed="64"/>
      </bottom>
      <diagonal/>
    </border>
    <border>
      <left/>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right style="medium">
        <color indexed="64"/>
      </right>
      <top/>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s>
  <cellStyleXfs count="9">
    <xf numFmtId="0" fontId="0" fillId="0" borderId="0"/>
    <xf numFmtId="43" fontId="1" fillId="0" borderId="0" applyFont="0" applyFill="0" applyBorder="0" applyAlignment="0" applyProtection="0"/>
    <xf numFmtId="9" fontId="1" fillId="0" borderId="0" applyFont="0" applyFill="0" applyBorder="0" applyAlignment="0" applyProtection="0"/>
    <xf numFmtId="0" fontId="7" fillId="0" borderId="0" applyNumberFormat="0" applyFill="0" applyBorder="0" applyAlignment="0" applyProtection="0"/>
    <xf numFmtId="0" fontId="12" fillId="0" borderId="0"/>
    <xf numFmtId="0" fontId="12" fillId="0" borderId="0"/>
    <xf numFmtId="0" fontId="18" fillId="0" borderId="0"/>
    <xf numFmtId="0" fontId="19" fillId="0" borderId="0"/>
    <xf numFmtId="0" fontId="12" fillId="0" borderId="0">
      <alignment vertical="center"/>
    </xf>
  </cellStyleXfs>
  <cellXfs count="675">
    <xf numFmtId="0" fontId="0" fillId="0" borderId="0" xfId="0"/>
    <xf numFmtId="0" fontId="2" fillId="0" borderId="0" xfId="0" applyFont="1"/>
    <xf numFmtId="0" fontId="0" fillId="0" borderId="0" xfId="0" applyFont="1"/>
    <xf numFmtId="10" fontId="3" fillId="0" borderId="4" xfId="0" applyNumberFormat="1" applyFont="1" applyBorder="1"/>
    <xf numFmtId="0" fontId="4" fillId="0" borderId="0" xfId="0" applyFont="1"/>
    <xf numFmtId="0" fontId="5" fillId="0" borderId="0" xfId="0" applyFont="1"/>
    <xf numFmtId="0" fontId="3" fillId="0" borderId="1" xfId="0" applyFont="1" applyFill="1" applyBorder="1" applyAlignment="1">
      <alignment horizontal="center"/>
    </xf>
    <xf numFmtId="0" fontId="6" fillId="0" borderId="1" xfId="0" quotePrefix="1" applyFont="1" applyFill="1" applyBorder="1" applyAlignment="1">
      <alignment horizontal="center"/>
    </xf>
    <xf numFmtId="164" fontId="6" fillId="0" borderId="1" xfId="0" quotePrefix="1" applyNumberFormat="1" applyFont="1" applyFill="1" applyBorder="1" applyAlignment="1">
      <alignment horizontal="center"/>
    </xf>
    <xf numFmtId="49" fontId="6" fillId="0" borderId="1" xfId="0" applyNumberFormat="1" applyFont="1" applyFill="1" applyBorder="1" applyAlignment="1">
      <alignment horizontal="center"/>
    </xf>
    <xf numFmtId="0" fontId="6" fillId="0" borderId="2" xfId="0" applyFont="1" applyFill="1" applyBorder="1" applyAlignment="1">
      <alignment horizontal="left" wrapText="1"/>
    </xf>
    <xf numFmtId="165" fontId="3" fillId="0" borderId="3" xfId="0" applyNumberFormat="1" applyFont="1" applyBorder="1"/>
    <xf numFmtId="165" fontId="3" fillId="0" borderId="2" xfId="0" applyNumberFormat="1" applyFont="1" applyBorder="1"/>
    <xf numFmtId="0" fontId="6" fillId="0" borderId="4" xfId="0" applyFont="1" applyFill="1" applyBorder="1" applyAlignment="1">
      <alignment horizontal="left" wrapText="1"/>
    </xf>
    <xf numFmtId="10" fontId="3" fillId="0" borderId="5" xfId="2" applyNumberFormat="1" applyFont="1" applyBorder="1"/>
    <xf numFmtId="0" fontId="6" fillId="0" borderId="4" xfId="0" applyFont="1" applyFill="1" applyBorder="1" applyAlignment="1">
      <alignment horizontal="left" vertical="top" wrapText="1"/>
    </xf>
    <xf numFmtId="0" fontId="3" fillId="0" borderId="4" xfId="0" applyFont="1" applyBorder="1"/>
    <xf numFmtId="0" fontId="3" fillId="0" borderId="4" xfId="0" applyFont="1" applyFill="1" applyBorder="1" applyAlignment="1">
      <alignment horizontal="left" indent="10"/>
    </xf>
    <xf numFmtId="0" fontId="5" fillId="0" borderId="7" xfId="0" applyFont="1" applyBorder="1" applyAlignment="1"/>
    <xf numFmtId="0" fontId="5" fillId="0" borderId="0" xfId="0" applyFont="1" applyBorder="1"/>
    <xf numFmtId="0" fontId="0" fillId="0" borderId="0" xfId="0" applyFont="1" applyBorder="1"/>
    <xf numFmtId="0" fontId="0" fillId="0" borderId="19" xfId="0" applyFont="1" applyBorder="1"/>
    <xf numFmtId="0" fontId="5" fillId="0" borderId="8" xfId="0" applyFont="1" applyFill="1" applyBorder="1"/>
    <xf numFmtId="0" fontId="4" fillId="0" borderId="7" xfId="0" applyFont="1" applyFill="1" applyBorder="1" applyAlignment="1">
      <alignment horizontal="center"/>
    </xf>
    <xf numFmtId="0" fontId="4" fillId="0" borderId="7" xfId="0" applyFont="1" applyFill="1" applyBorder="1" applyAlignment="1"/>
    <xf numFmtId="0" fontId="5" fillId="3" borderId="7" xfId="0" applyFont="1" applyFill="1" applyBorder="1"/>
    <xf numFmtId="166" fontId="5" fillId="3" borderId="7" xfId="2" applyNumberFormat="1" applyFont="1" applyFill="1" applyBorder="1"/>
    <xf numFmtId="0" fontId="5" fillId="0" borderId="7" xfId="0" applyFont="1" applyBorder="1"/>
    <xf numFmtId="0" fontId="5" fillId="0" borderId="7" xfId="0" applyFont="1" applyFill="1" applyBorder="1" applyAlignment="1" applyProtection="1"/>
    <xf numFmtId="166" fontId="5" fillId="0" borderId="7" xfId="2" applyNumberFormat="1" applyFont="1" applyBorder="1"/>
    <xf numFmtId="166" fontId="5" fillId="0" borderId="0" xfId="2" applyNumberFormat="1" applyFont="1" applyBorder="1"/>
    <xf numFmtId="0" fontId="5" fillId="3" borderId="0" xfId="0" applyFont="1" applyFill="1" applyBorder="1"/>
    <xf numFmtId="166" fontId="5" fillId="3" borderId="0" xfId="2" applyNumberFormat="1" applyFont="1" applyFill="1" applyBorder="1"/>
    <xf numFmtId="0" fontId="5" fillId="0" borderId="0" xfId="0" applyFont="1" applyFill="1" applyBorder="1" applyAlignment="1" applyProtection="1"/>
    <xf numFmtId="166" fontId="5" fillId="4" borderId="0" xfId="2" applyNumberFormat="1" applyFont="1" applyFill="1" applyBorder="1"/>
    <xf numFmtId="0" fontId="5" fillId="4" borderId="0" xfId="0" applyFont="1" applyFill="1" applyBorder="1"/>
    <xf numFmtId="0" fontId="5" fillId="0" borderId="19" xfId="0" applyFont="1" applyBorder="1"/>
    <xf numFmtId="166" fontId="5" fillId="0" borderId="19" xfId="2" applyNumberFormat="1" applyFont="1" applyBorder="1"/>
    <xf numFmtId="0" fontId="5" fillId="0" borderId="19" xfId="0" applyFont="1" applyFill="1" applyBorder="1" applyAlignment="1" applyProtection="1"/>
    <xf numFmtId="0" fontId="9" fillId="0" borderId="0" xfId="0" applyFont="1" applyAlignment="1"/>
    <xf numFmtId="0" fontId="5" fillId="0" borderId="0" xfId="0" applyFont="1" applyAlignment="1"/>
    <xf numFmtId="0" fontId="4" fillId="2" borderId="7" xfId="0" applyFont="1" applyFill="1" applyBorder="1" applyAlignment="1">
      <alignment horizontal="center"/>
    </xf>
    <xf numFmtId="0" fontId="5" fillId="0" borderId="9" xfId="0" applyFont="1" applyBorder="1"/>
    <xf numFmtId="0" fontId="5" fillId="0" borderId="9" xfId="0" applyFont="1" applyFill="1" applyBorder="1" applyAlignment="1" applyProtection="1"/>
    <xf numFmtId="166" fontId="5" fillId="0" borderId="9" xfId="2" applyNumberFormat="1" applyFont="1" applyBorder="1"/>
    <xf numFmtId="166" fontId="5" fillId="0" borderId="10" xfId="2" applyNumberFormat="1" applyFont="1" applyBorder="1"/>
    <xf numFmtId="0" fontId="5" fillId="0" borderId="11" xfId="0" applyFont="1" applyBorder="1"/>
    <xf numFmtId="166" fontId="5" fillId="0" borderId="11" xfId="2" applyNumberFormat="1" applyFont="1" applyBorder="1"/>
    <xf numFmtId="166" fontId="5" fillId="0" borderId="12" xfId="2" applyNumberFormat="1" applyFont="1" applyBorder="1"/>
    <xf numFmtId="0" fontId="5" fillId="3" borderId="11" xfId="0" applyFont="1" applyFill="1" applyBorder="1"/>
    <xf numFmtId="166" fontId="5" fillId="3" borderId="11" xfId="2" applyNumberFormat="1" applyFont="1" applyFill="1" applyBorder="1"/>
    <xf numFmtId="166" fontId="5" fillId="3" borderId="12" xfId="2" applyNumberFormat="1" applyFont="1" applyFill="1" applyBorder="1"/>
    <xf numFmtId="0" fontId="5" fillId="0" borderId="11" xfId="0" applyFont="1" applyFill="1" applyBorder="1" applyAlignment="1" applyProtection="1"/>
    <xf numFmtId="0" fontId="5" fillId="0" borderId="13" xfId="0" applyFont="1" applyBorder="1"/>
    <xf numFmtId="0" fontId="5" fillId="0" borderId="13" xfId="0" applyFont="1" applyFill="1" applyBorder="1" applyAlignment="1" applyProtection="1"/>
    <xf numFmtId="166" fontId="5" fillId="0" borderId="13" xfId="2" applyNumberFormat="1" applyFont="1" applyBorder="1"/>
    <xf numFmtId="166" fontId="5" fillId="0" borderId="14" xfId="2" applyNumberFormat="1" applyFont="1" applyBorder="1"/>
    <xf numFmtId="0" fontId="5" fillId="0" borderId="20" xfId="0" applyFont="1" applyFill="1" applyBorder="1"/>
    <xf numFmtId="0" fontId="4" fillId="0" borderId="6" xfId="0" applyFont="1" applyFill="1" applyBorder="1" applyAlignment="1">
      <alignment horizontal="center"/>
    </xf>
    <xf numFmtId="0" fontId="4" fillId="0" borderId="6" xfId="0" applyFont="1" applyFill="1" applyBorder="1" applyAlignment="1"/>
    <xf numFmtId="0" fontId="4" fillId="0" borderId="16" xfId="0" applyFont="1" applyBorder="1" applyAlignment="1">
      <alignment horizontal="left"/>
    </xf>
    <xf numFmtId="0" fontId="5" fillId="5" borderId="0" xfId="0" applyFont="1" applyFill="1" applyBorder="1"/>
    <xf numFmtId="166" fontId="5" fillId="5" borderId="0" xfId="2" applyNumberFormat="1" applyFont="1" applyFill="1" applyBorder="1"/>
    <xf numFmtId="166" fontId="5" fillId="0" borderId="17" xfId="2" applyNumberFormat="1" applyFont="1" applyBorder="1"/>
    <xf numFmtId="166" fontId="5" fillId="5" borderId="17" xfId="2" applyNumberFormat="1" applyFont="1" applyFill="1" applyBorder="1"/>
    <xf numFmtId="0" fontId="4" fillId="0" borderId="18" xfId="0" applyFont="1" applyBorder="1" applyAlignment="1">
      <alignment horizontal="left"/>
    </xf>
    <xf numFmtId="166" fontId="5" fillId="0" borderId="3" xfId="2" applyNumberFormat="1" applyFont="1" applyBorder="1"/>
    <xf numFmtId="0" fontId="5" fillId="0" borderId="4" xfId="0" applyFont="1" applyFill="1" applyBorder="1"/>
    <xf numFmtId="0" fontId="5" fillId="0" borderId="21" xfId="0" applyFont="1" applyFill="1" applyBorder="1" applyAlignment="1">
      <alignment wrapText="1"/>
    </xf>
    <xf numFmtId="0" fontId="5" fillId="0" borderId="22" xfId="0" applyFont="1" applyFill="1" applyBorder="1" applyAlignment="1">
      <alignment wrapText="1"/>
    </xf>
    <xf numFmtId="0" fontId="5" fillId="0" borderId="23" xfId="0" applyFont="1" applyFill="1" applyBorder="1" applyAlignment="1">
      <alignment wrapText="1"/>
    </xf>
    <xf numFmtId="0" fontId="5" fillId="0" borderId="24" xfId="0" applyFont="1" applyFill="1" applyBorder="1" applyAlignment="1">
      <alignment wrapText="1"/>
    </xf>
    <xf numFmtId="0" fontId="5" fillId="0" borderId="25" xfId="0" applyFont="1" applyFill="1" applyBorder="1" applyAlignment="1">
      <alignment wrapText="1"/>
    </xf>
    <xf numFmtId="0" fontId="5" fillId="0" borderId="4" xfId="0" applyFont="1" applyFill="1" applyBorder="1" applyAlignment="1">
      <alignment wrapText="1"/>
    </xf>
    <xf numFmtId="0" fontId="5" fillId="0" borderId="26" xfId="0" applyFont="1" applyFill="1" applyBorder="1"/>
    <xf numFmtId="166" fontId="5" fillId="0" borderId="7" xfId="2" applyNumberFormat="1" applyFont="1" applyFill="1" applyBorder="1"/>
    <xf numFmtId="0" fontId="5" fillId="0" borderId="15" xfId="0" applyFont="1" applyFill="1" applyBorder="1"/>
    <xf numFmtId="3" fontId="5" fillId="0" borderId="7" xfId="0" applyNumberFormat="1" applyFont="1" applyFill="1" applyBorder="1"/>
    <xf numFmtId="10" fontId="5" fillId="0" borderId="15" xfId="2" applyNumberFormat="1" applyFont="1" applyFill="1" applyBorder="1"/>
    <xf numFmtId="0" fontId="5" fillId="0" borderId="27" xfId="0" applyFont="1" applyFill="1" applyBorder="1"/>
    <xf numFmtId="0" fontId="5" fillId="0" borderId="16" xfId="0" applyFont="1" applyFill="1" applyBorder="1"/>
    <xf numFmtId="166" fontId="5" fillId="0" borderId="0" xfId="2" applyNumberFormat="1" applyFont="1" applyFill="1" applyBorder="1"/>
    <xf numFmtId="0" fontId="5" fillId="0" borderId="17" xfId="0" applyFont="1" applyFill="1" applyBorder="1"/>
    <xf numFmtId="3" fontId="5" fillId="0" borderId="0" xfId="0" applyNumberFormat="1" applyFont="1" applyFill="1" applyBorder="1"/>
    <xf numFmtId="10" fontId="5" fillId="0" borderId="17" xfId="2" applyNumberFormat="1" applyFont="1" applyFill="1" applyBorder="1"/>
    <xf numFmtId="0" fontId="5" fillId="0" borderId="2" xfId="0" applyFont="1" applyFill="1" applyBorder="1"/>
    <xf numFmtId="0" fontId="5" fillId="0" borderId="18" xfId="0" applyFont="1" applyFill="1" applyBorder="1"/>
    <xf numFmtId="166" fontId="5" fillId="0" borderId="19" xfId="2" applyNumberFormat="1" applyFont="1" applyFill="1" applyBorder="1"/>
    <xf numFmtId="0" fontId="5" fillId="0" borderId="3" xfId="0" applyFont="1" applyFill="1" applyBorder="1"/>
    <xf numFmtId="3" fontId="5" fillId="0" borderId="19" xfId="0" applyNumberFormat="1" applyFont="1" applyFill="1" applyBorder="1"/>
    <xf numFmtId="10" fontId="5" fillId="0" borderId="3" xfId="2" applyNumberFormat="1" applyFont="1" applyFill="1" applyBorder="1"/>
    <xf numFmtId="0" fontId="6" fillId="0" borderId="0" xfId="0" applyFont="1"/>
    <xf numFmtId="0" fontId="6" fillId="0" borderId="29" xfId="0" applyFont="1" applyFill="1" applyBorder="1" applyAlignment="1">
      <alignment horizontal="center" wrapText="1"/>
    </xf>
    <xf numFmtId="0" fontId="6" fillId="0" borderId="30" xfId="0" applyFont="1" applyFill="1" applyBorder="1" applyAlignment="1">
      <alignment horizontal="center"/>
    </xf>
    <xf numFmtId="0" fontId="3" fillId="0" borderId="32" xfId="0" applyFont="1" applyFill="1" applyBorder="1" applyAlignment="1">
      <alignment wrapText="1"/>
    </xf>
    <xf numFmtId="10" fontId="11" fillId="0" borderId="32" xfId="2" applyNumberFormat="1" applyFont="1" applyFill="1" applyBorder="1" applyAlignment="1">
      <alignment horizontal="right" vertical="center"/>
    </xf>
    <xf numFmtId="10" fontId="11" fillId="0" borderId="33" xfId="2" applyNumberFormat="1" applyFont="1" applyFill="1" applyBorder="1" applyAlignment="1">
      <alignment horizontal="right" vertical="center"/>
    </xf>
    <xf numFmtId="0" fontId="3" fillId="0" borderId="32" xfId="0" quotePrefix="1" applyFont="1" applyFill="1" applyBorder="1" applyAlignment="1">
      <alignment vertical="center" wrapText="1"/>
    </xf>
    <xf numFmtId="0" fontId="3" fillId="0" borderId="36" xfId="0" quotePrefix="1" applyFont="1" applyFill="1" applyBorder="1" applyAlignment="1">
      <alignment vertical="center" wrapText="1"/>
    </xf>
    <xf numFmtId="10" fontId="11" fillId="0" borderId="36" xfId="2" applyNumberFormat="1" applyFont="1" applyFill="1" applyBorder="1" applyAlignment="1">
      <alignment horizontal="right" vertical="center"/>
    </xf>
    <xf numFmtId="10" fontId="11" fillId="0" borderId="37" xfId="2" applyNumberFormat="1" applyFont="1" applyFill="1" applyBorder="1" applyAlignment="1">
      <alignment horizontal="right" vertical="center"/>
    </xf>
    <xf numFmtId="0" fontId="3" fillId="0" borderId="0" xfId="0" applyFont="1"/>
    <xf numFmtId="0" fontId="0" fillId="6" borderId="0" xfId="0" applyFont="1" applyFill="1" applyBorder="1"/>
    <xf numFmtId="0" fontId="4" fillId="0" borderId="15" xfId="0" applyFont="1" applyBorder="1" applyAlignment="1">
      <alignment horizontal="left"/>
    </xf>
    <xf numFmtId="0" fontId="4" fillId="0" borderId="17" xfId="0" applyFont="1" applyBorder="1" applyAlignment="1">
      <alignment horizontal="left"/>
    </xf>
    <xf numFmtId="0" fontId="4" fillId="0" borderId="3" xfId="0" applyFont="1" applyBorder="1" applyAlignment="1">
      <alignment horizontal="left"/>
    </xf>
    <xf numFmtId="0" fontId="0" fillId="6" borderId="27" xfId="0" applyFont="1" applyFill="1" applyBorder="1"/>
    <xf numFmtId="0" fontId="0" fillId="0" borderId="27" xfId="0" applyFont="1" applyBorder="1"/>
    <xf numFmtId="0" fontId="0" fillId="0" borderId="2" xfId="0" applyFont="1" applyBorder="1"/>
    <xf numFmtId="3" fontId="0" fillId="0" borderId="17" xfId="0" applyNumberFormat="1" applyFont="1" applyBorder="1"/>
    <xf numFmtId="3" fontId="0" fillId="6" borderId="17" xfId="0" applyNumberFormat="1" applyFont="1" applyFill="1" applyBorder="1"/>
    <xf numFmtId="3" fontId="0" fillId="0" borderId="3" xfId="0" applyNumberFormat="1" applyFont="1" applyBorder="1"/>
    <xf numFmtId="0" fontId="0" fillId="0" borderId="26" xfId="0" applyFont="1" applyBorder="1"/>
    <xf numFmtId="10" fontId="5" fillId="0" borderId="4" xfId="2" applyNumberFormat="1" applyFont="1" applyBorder="1"/>
    <xf numFmtId="0" fontId="6" fillId="0" borderId="0" xfId="4" applyFont="1"/>
    <xf numFmtId="0" fontId="3" fillId="0" borderId="0" xfId="4" applyFont="1" applyFill="1"/>
    <xf numFmtId="0" fontId="3" fillId="0" borderId="4" xfId="4" applyFont="1" applyBorder="1"/>
    <xf numFmtId="0" fontId="3" fillId="0" borderId="0" xfId="0" applyFont="1" applyFill="1"/>
    <xf numFmtId="43" fontId="5" fillId="0" borderId="4" xfId="1" applyFont="1" applyFill="1" applyBorder="1"/>
    <xf numFmtId="9" fontId="5" fillId="0" borderId="4" xfId="2" applyFont="1" applyFill="1" applyBorder="1"/>
    <xf numFmtId="9" fontId="5" fillId="0" borderId="4" xfId="2" applyNumberFormat="1" applyFont="1" applyFill="1" applyBorder="1"/>
    <xf numFmtId="0" fontId="6" fillId="0" borderId="0" xfId="4" applyFont="1" applyFill="1"/>
    <xf numFmtId="43" fontId="6" fillId="0" borderId="4" xfId="1" applyFont="1" applyFill="1" applyBorder="1"/>
    <xf numFmtId="0" fontId="5" fillId="0" borderId="26" xfId="0" applyFont="1" applyBorder="1"/>
    <xf numFmtId="3" fontId="5" fillId="0" borderId="17" xfId="0" applyNumberFormat="1" applyFont="1" applyBorder="1"/>
    <xf numFmtId="0" fontId="5" fillId="0" borderId="27" xfId="0" applyFont="1" applyBorder="1"/>
    <xf numFmtId="0" fontId="5" fillId="6" borderId="27" xfId="0" applyFont="1" applyFill="1" applyBorder="1"/>
    <xf numFmtId="0" fontId="5" fillId="6" borderId="0" xfId="0" applyFont="1" applyFill="1" applyBorder="1"/>
    <xf numFmtId="3" fontId="5" fillId="6" borderId="17" xfId="0" applyNumberFormat="1" applyFont="1" applyFill="1" applyBorder="1"/>
    <xf numFmtId="0" fontId="5" fillId="0" borderId="2" xfId="0" applyFont="1" applyBorder="1"/>
    <xf numFmtId="3" fontId="5" fillId="0" borderId="3" xfId="0" applyNumberFormat="1" applyFont="1" applyBorder="1"/>
    <xf numFmtId="3" fontId="5" fillId="0" borderId="0" xfId="0" applyNumberFormat="1" applyFont="1"/>
    <xf numFmtId="0" fontId="5" fillId="0" borderId="17" xfId="0" applyFont="1" applyBorder="1"/>
    <xf numFmtId="0" fontId="5" fillId="0" borderId="0" xfId="0" applyFont="1" applyFill="1" applyBorder="1"/>
    <xf numFmtId="3" fontId="5" fillId="0" borderId="17" xfId="0" applyNumberFormat="1" applyFont="1" applyFill="1" applyBorder="1"/>
    <xf numFmtId="0" fontId="4" fillId="0" borderId="0" xfId="0" applyFont="1" applyBorder="1" applyAlignment="1">
      <alignment horizontal="left" vertical="center"/>
    </xf>
    <xf numFmtId="0" fontId="4" fillId="0" borderId="8" xfId="0" applyFont="1" applyBorder="1"/>
    <xf numFmtId="0" fontId="5" fillId="0" borderId="15" xfId="0" applyFont="1" applyBorder="1"/>
    <xf numFmtId="0" fontId="4" fillId="0" borderId="18" xfId="0" applyFont="1" applyBorder="1"/>
    <xf numFmtId="0" fontId="4" fillId="0" borderId="3" xfId="0" applyFont="1" applyBorder="1"/>
    <xf numFmtId="0" fontId="5" fillId="0" borderId="3" xfId="0" applyFont="1" applyBorder="1"/>
    <xf numFmtId="0" fontId="4" fillId="0" borderId="8" xfId="0" applyFont="1" applyFill="1" applyBorder="1"/>
    <xf numFmtId="0" fontId="4" fillId="0" borderId="7" xfId="0" applyFont="1" applyFill="1" applyBorder="1"/>
    <xf numFmtId="0" fontId="4" fillId="0" borderId="15" xfId="0" applyFont="1" applyFill="1" applyBorder="1"/>
    <xf numFmtId="0" fontId="4" fillId="0" borderId="18" xfId="0" applyFont="1" applyFill="1" applyBorder="1"/>
    <xf numFmtId="0" fontId="4" fillId="0" borderId="19" xfId="0" applyFont="1" applyFill="1" applyBorder="1"/>
    <xf numFmtId="0" fontId="4" fillId="0" borderId="3" xfId="0" applyFont="1" applyFill="1" applyBorder="1"/>
    <xf numFmtId="0" fontId="4" fillId="0" borderId="26" xfId="0" applyFont="1" applyFill="1" applyBorder="1"/>
    <xf numFmtId="0" fontId="5" fillId="0" borderId="7" xfId="0" applyFont="1" applyFill="1" applyBorder="1"/>
    <xf numFmtId="167" fontId="5" fillId="0" borderId="7" xfId="0" applyNumberFormat="1" applyFont="1" applyFill="1" applyBorder="1"/>
    <xf numFmtId="167" fontId="5" fillId="0" borderId="15" xfId="0" applyNumberFormat="1" applyFont="1" applyFill="1" applyBorder="1"/>
    <xf numFmtId="0" fontId="4" fillId="0" borderId="27" xfId="0" applyFont="1" applyFill="1" applyBorder="1"/>
    <xf numFmtId="167" fontId="5" fillId="0" borderId="0" xfId="0" applyNumberFormat="1" applyFont="1" applyFill="1" applyBorder="1"/>
    <xf numFmtId="167" fontId="5" fillId="0" borderId="17" xfId="0" applyNumberFormat="1" applyFont="1" applyFill="1" applyBorder="1"/>
    <xf numFmtId="0" fontId="4" fillId="6" borderId="27" xfId="0" applyFont="1" applyFill="1" applyBorder="1"/>
    <xf numFmtId="167" fontId="5" fillId="6" borderId="17" xfId="0" applyNumberFormat="1" applyFont="1" applyFill="1" applyBorder="1"/>
    <xf numFmtId="167" fontId="5" fillId="6" borderId="0" xfId="0" applyNumberFormat="1" applyFont="1" applyFill="1" applyBorder="1"/>
    <xf numFmtId="166" fontId="5" fillId="6" borderId="0" xfId="2" applyNumberFormat="1" applyFont="1" applyFill="1" applyBorder="1"/>
    <xf numFmtId="0" fontId="4" fillId="0" borderId="2" xfId="0" applyFont="1" applyFill="1" applyBorder="1"/>
    <xf numFmtId="0" fontId="5" fillId="0" borderId="19" xfId="0" applyFont="1" applyFill="1" applyBorder="1"/>
    <xf numFmtId="167" fontId="5" fillId="0" borderId="19" xfId="0" applyNumberFormat="1" applyFont="1" applyFill="1" applyBorder="1"/>
    <xf numFmtId="167" fontId="5" fillId="0" borderId="3" xfId="0" applyNumberFormat="1" applyFont="1" applyFill="1" applyBorder="1"/>
    <xf numFmtId="0" fontId="5" fillId="0" borderId="0" xfId="0" applyFont="1" applyFill="1"/>
    <xf numFmtId="166" fontId="5" fillId="0" borderId="0" xfId="2" applyNumberFormat="1" applyFont="1" applyFill="1"/>
    <xf numFmtId="167" fontId="5" fillId="0" borderId="0" xfId="0" applyNumberFormat="1" applyFont="1" applyFill="1"/>
    <xf numFmtId="166" fontId="5" fillId="0" borderId="17" xfId="2" applyNumberFormat="1" applyFont="1" applyFill="1" applyBorder="1"/>
    <xf numFmtId="166" fontId="5" fillId="6" borderId="17" xfId="2" applyNumberFormat="1" applyFont="1" applyFill="1" applyBorder="1"/>
    <xf numFmtId="166" fontId="5" fillId="0" borderId="3" xfId="2" applyNumberFormat="1" applyFont="1" applyFill="1" applyBorder="1"/>
    <xf numFmtId="0" fontId="5" fillId="0" borderId="4" xfId="0" applyFont="1" applyBorder="1"/>
    <xf numFmtId="10" fontId="5" fillId="4" borderId="4" xfId="2" applyNumberFormat="1" applyFont="1" applyFill="1" applyBorder="1"/>
    <xf numFmtId="0" fontId="5" fillId="0" borderId="20" xfId="0" applyFont="1" applyBorder="1" applyAlignment="1"/>
    <xf numFmtId="0" fontId="5" fillId="0" borderId="6" xfId="0" applyFont="1" applyBorder="1"/>
    <xf numFmtId="0" fontId="5" fillId="0" borderId="5" xfId="0" applyFont="1" applyBorder="1"/>
    <xf numFmtId="0" fontId="3" fillId="0" borderId="20" xfId="0" applyFont="1" applyBorder="1"/>
    <xf numFmtId="0" fontId="6" fillId="0" borderId="6" xfId="0" applyFont="1" applyBorder="1" applyAlignment="1">
      <alignment horizontal="center"/>
    </xf>
    <xf numFmtId="0" fontId="6" fillId="0" borderId="6" xfId="0" applyFont="1" applyFill="1" applyBorder="1" applyAlignment="1">
      <alignment horizontal="center"/>
    </xf>
    <xf numFmtId="0" fontId="4" fillId="0" borderId="5" xfId="0" applyFont="1" applyBorder="1" applyAlignment="1">
      <alignment wrapText="1"/>
    </xf>
    <xf numFmtId="0" fontId="3" fillId="0" borderId="26" xfId="0" applyFont="1" applyBorder="1"/>
    <xf numFmtId="0" fontId="3" fillId="0" borderId="7" xfId="0" applyFont="1" applyBorder="1" applyAlignment="1">
      <alignment horizontal="center"/>
    </xf>
    <xf numFmtId="0" fontId="3" fillId="0" borderId="7" xfId="0" applyFont="1" applyFill="1" applyBorder="1" applyAlignment="1">
      <alignment horizontal="center"/>
    </xf>
    <xf numFmtId="0" fontId="6" fillId="0" borderId="7" xfId="0" applyFont="1" applyFill="1" applyBorder="1" applyAlignment="1">
      <alignment horizontal="center"/>
    </xf>
    <xf numFmtId="0" fontId="3" fillId="0" borderId="15" xfId="0" applyFont="1" applyFill="1" applyBorder="1" applyAlignment="1">
      <alignment horizontal="center"/>
    </xf>
    <xf numFmtId="0" fontId="3" fillId="0" borderId="27" xfId="0" applyFont="1" applyBorder="1"/>
    <xf numFmtId="0" fontId="3" fillId="0" borderId="0" xfId="0" applyFont="1" applyBorder="1" applyAlignment="1">
      <alignment horizontal="center"/>
    </xf>
    <xf numFmtId="0" fontId="3" fillId="0" borderId="0" xfId="0" applyFont="1" applyFill="1" applyBorder="1" applyAlignment="1">
      <alignment horizontal="center"/>
    </xf>
    <xf numFmtId="0" fontId="6" fillId="0" borderId="0" xfId="0" applyFont="1" applyFill="1" applyBorder="1" applyAlignment="1">
      <alignment horizontal="center"/>
    </xf>
    <xf numFmtId="0" fontId="3" fillId="0" borderId="17" xfId="0" applyFont="1" applyFill="1" applyBorder="1" applyAlignment="1">
      <alignment horizontal="center"/>
    </xf>
    <xf numFmtId="0" fontId="3" fillId="7" borderId="27" xfId="0" applyFont="1" applyFill="1" applyBorder="1"/>
    <xf numFmtId="0" fontId="3" fillId="7" borderId="0" xfId="0" applyFont="1" applyFill="1" applyBorder="1" applyAlignment="1">
      <alignment horizontal="center"/>
    </xf>
    <xf numFmtId="0" fontId="6" fillId="7" borderId="0" xfId="0" applyFont="1" applyFill="1" applyBorder="1" applyAlignment="1">
      <alignment horizontal="center"/>
    </xf>
    <xf numFmtId="0" fontId="3" fillId="7" borderId="17" xfId="0" applyFont="1" applyFill="1" applyBorder="1" applyAlignment="1">
      <alignment horizontal="center"/>
    </xf>
    <xf numFmtId="0" fontId="3" fillId="0" borderId="19" xfId="0" applyFont="1" applyBorder="1" applyAlignment="1">
      <alignment horizontal="center"/>
    </xf>
    <xf numFmtId="0" fontId="3" fillId="0" borderId="19" xfId="0" applyFont="1" applyFill="1" applyBorder="1" applyAlignment="1">
      <alignment horizontal="center"/>
    </xf>
    <xf numFmtId="0" fontId="3" fillId="0" borderId="7" xfId="0" applyFont="1" applyBorder="1"/>
    <xf numFmtId="0" fontId="4" fillId="0" borderId="20" xfId="0" applyFont="1" applyBorder="1"/>
    <xf numFmtId="0" fontId="4" fillId="0" borderId="20" xfId="0" applyFont="1" applyFill="1" applyBorder="1"/>
    <xf numFmtId="0" fontId="5" fillId="0" borderId="6" xfId="0" applyFont="1" applyFill="1" applyBorder="1"/>
    <xf numFmtId="0" fontId="5" fillId="0" borderId="5" xfId="0" applyFont="1" applyFill="1" applyBorder="1"/>
    <xf numFmtId="0" fontId="3" fillId="0" borderId="26" xfId="0" applyFont="1" applyFill="1" applyBorder="1"/>
    <xf numFmtId="0" fontId="3" fillId="0" borderId="0" xfId="0" applyFont="1" applyFill="1" applyBorder="1"/>
    <xf numFmtId="0" fontId="3" fillId="0" borderId="27" xfId="0" applyFont="1" applyFill="1" applyBorder="1"/>
    <xf numFmtId="0" fontId="5" fillId="0" borderId="0" xfId="0" applyFont="1" applyBorder="1" applyAlignment="1">
      <alignment horizontal="center"/>
    </xf>
    <xf numFmtId="0" fontId="3" fillId="0" borderId="2" xfId="0" applyFont="1" applyFill="1" applyBorder="1"/>
    <xf numFmtId="0" fontId="3" fillId="0" borderId="3" xfId="0" applyFont="1" applyFill="1" applyBorder="1" applyAlignment="1">
      <alignment horizontal="center"/>
    </xf>
    <xf numFmtId="0" fontId="4" fillId="0" borderId="20" xfId="0" applyFont="1" applyBorder="1" applyAlignment="1"/>
    <xf numFmtId="0" fontId="4" fillId="0" borderId="6" xfId="0" applyFont="1" applyBorder="1"/>
    <xf numFmtId="0" fontId="4" fillId="0" borderId="5" xfId="0" applyFont="1" applyBorder="1"/>
    <xf numFmtId="0" fontId="5" fillId="0" borderId="16" xfId="0" applyFont="1" applyBorder="1" applyAlignment="1">
      <alignment horizontal="left"/>
    </xf>
    <xf numFmtId="0" fontId="5" fillId="0" borderId="0" xfId="0" applyNumberFormat="1" applyFont="1" applyBorder="1"/>
    <xf numFmtId="0" fontId="5" fillId="6" borderId="16" xfId="0" applyFont="1" applyFill="1" applyBorder="1" applyAlignment="1">
      <alignment horizontal="left"/>
    </xf>
    <xf numFmtId="0" fontId="5" fillId="6" borderId="0" xfId="0" applyNumberFormat="1" applyFont="1" applyFill="1" applyBorder="1"/>
    <xf numFmtId="0" fontId="5" fillId="6" borderId="17" xfId="0" applyFont="1" applyFill="1" applyBorder="1"/>
    <xf numFmtId="0" fontId="5" fillId="0" borderId="18" xfId="0" applyFont="1" applyBorder="1" applyAlignment="1">
      <alignment horizontal="left"/>
    </xf>
    <xf numFmtId="0" fontId="5" fillId="0" borderId="19" xfId="0" applyNumberFormat="1" applyFont="1" applyBorder="1"/>
    <xf numFmtId="0" fontId="5" fillId="0" borderId="0" xfId="0" applyFont="1" applyAlignment="1">
      <alignment horizontal="left"/>
    </xf>
    <xf numFmtId="0" fontId="4" fillId="0" borderId="26" xfId="0" applyFont="1" applyBorder="1"/>
    <xf numFmtId="0" fontId="5" fillId="0" borderId="0" xfId="0" applyFont="1" applyBorder="1" applyAlignment="1">
      <alignment horizontal="left"/>
    </xf>
    <xf numFmtId="0" fontId="4" fillId="0" borderId="27" xfId="0" applyFont="1" applyBorder="1"/>
    <xf numFmtId="0" fontId="5" fillId="7" borderId="0" xfId="0" applyFont="1" applyFill="1" applyBorder="1" applyAlignment="1">
      <alignment horizontal="left"/>
    </xf>
    <xf numFmtId="0" fontId="5" fillId="7" borderId="0" xfId="0" applyNumberFormat="1" applyFont="1" applyFill="1" applyBorder="1"/>
    <xf numFmtId="0" fontId="5" fillId="7" borderId="0" xfId="0" applyFont="1" applyFill="1" applyBorder="1"/>
    <xf numFmtId="0" fontId="5" fillId="7" borderId="17" xfId="0" applyFont="1" applyFill="1" applyBorder="1"/>
    <xf numFmtId="0" fontId="4" fillId="0" borderId="2" xfId="0" applyFont="1" applyBorder="1"/>
    <xf numFmtId="0" fontId="5" fillId="0" borderId="19" xfId="0" applyFont="1" applyBorder="1" applyAlignment="1">
      <alignment horizontal="left"/>
    </xf>
    <xf numFmtId="0" fontId="5" fillId="0" borderId="18" xfId="0" applyFont="1" applyBorder="1"/>
    <xf numFmtId="0" fontId="5" fillId="0" borderId="16" xfId="0" applyFont="1" applyBorder="1"/>
    <xf numFmtId="0" fontId="4" fillId="0" borderId="5" xfId="0" applyFont="1" applyFill="1" applyBorder="1"/>
    <xf numFmtId="0" fontId="4" fillId="0" borderId="15" xfId="0" applyFont="1" applyBorder="1" applyAlignment="1">
      <alignment wrapText="1"/>
    </xf>
    <xf numFmtId="0" fontId="5" fillId="0" borderId="42" xfId="0" applyFont="1" applyBorder="1"/>
    <xf numFmtId="0" fontId="5" fillId="0" borderId="43" xfId="0" applyFont="1" applyBorder="1"/>
    <xf numFmtId="0" fontId="5" fillId="0" borderId="44" xfId="0" applyFont="1" applyBorder="1"/>
    <xf numFmtId="0" fontId="5" fillId="8" borderId="45" xfId="0" applyFont="1" applyFill="1" applyBorder="1"/>
    <xf numFmtId="0" fontId="5" fillId="0" borderId="46" xfId="0" applyFont="1" applyBorder="1"/>
    <xf numFmtId="0" fontId="5" fillId="8" borderId="27" xfId="0" applyFont="1" applyFill="1" applyBorder="1"/>
    <xf numFmtId="0" fontId="5" fillId="9" borderId="27" xfId="0" applyFont="1" applyFill="1" applyBorder="1"/>
    <xf numFmtId="0" fontId="5" fillId="10" borderId="27" xfId="0" applyFont="1" applyFill="1" applyBorder="1"/>
    <xf numFmtId="0" fontId="5" fillId="11" borderId="27" xfId="0" applyFont="1" applyFill="1" applyBorder="1"/>
    <xf numFmtId="0" fontId="5" fillId="11" borderId="47" xfId="0" applyFont="1" applyFill="1" applyBorder="1"/>
    <xf numFmtId="0" fontId="5" fillId="0" borderId="38" xfId="0" applyFont="1" applyBorder="1"/>
    <xf numFmtId="0" fontId="5" fillId="0" borderId="48" xfId="0" applyFont="1" applyBorder="1"/>
    <xf numFmtId="0" fontId="5" fillId="0" borderId="20" xfId="0" applyFont="1" applyBorder="1"/>
    <xf numFmtId="0" fontId="5" fillId="0" borderId="5" xfId="0" applyFont="1" applyBorder="1" applyAlignment="1">
      <alignment horizontal="right"/>
    </xf>
    <xf numFmtId="0" fontId="4" fillId="0" borderId="4" xfId="0" applyFont="1" applyBorder="1"/>
    <xf numFmtId="0" fontId="4" fillId="0" borderId="0" xfId="0" applyFont="1" applyFill="1"/>
    <xf numFmtId="0" fontId="4" fillId="0" borderId="6" xfId="0" applyFont="1" applyFill="1" applyBorder="1"/>
    <xf numFmtId="0" fontId="4" fillId="0" borderId="0" xfId="0" applyFont="1" applyBorder="1"/>
    <xf numFmtId="0" fontId="5" fillId="0" borderId="8" xfId="0" applyFont="1" applyBorder="1" applyAlignment="1">
      <alignment horizontal="left"/>
    </xf>
    <xf numFmtId="0" fontId="5" fillId="0" borderId="15" xfId="0" applyNumberFormat="1" applyFont="1" applyBorder="1"/>
    <xf numFmtId="0" fontId="5" fillId="0" borderId="17" xfId="0" applyNumberFormat="1" applyFont="1" applyBorder="1"/>
    <xf numFmtId="0" fontId="4" fillId="7" borderId="27" xfId="0" applyFont="1" applyFill="1" applyBorder="1"/>
    <xf numFmtId="0" fontId="5" fillId="7" borderId="16" xfId="0" applyFont="1" applyFill="1" applyBorder="1"/>
    <xf numFmtId="0" fontId="5" fillId="7" borderId="17" xfId="0" applyNumberFormat="1" applyFont="1" applyFill="1" applyBorder="1"/>
    <xf numFmtId="0" fontId="4" fillId="0" borderId="4" xfId="0" applyFont="1" applyBorder="1" applyAlignment="1">
      <alignment horizontal="left"/>
    </xf>
    <xf numFmtId="0" fontId="5" fillId="0" borderId="20" xfId="0" applyFont="1" applyBorder="1" applyAlignment="1">
      <alignment horizontal="left"/>
    </xf>
    <xf numFmtId="0" fontId="5" fillId="0" borderId="5" xfId="0" applyNumberFormat="1" applyFont="1" applyBorder="1"/>
    <xf numFmtId="10" fontId="5" fillId="0" borderId="4" xfId="0" applyNumberFormat="1" applyFont="1" applyFill="1" applyBorder="1"/>
    <xf numFmtId="0" fontId="5" fillId="0" borderId="16" xfId="0" applyFont="1" applyFill="1" applyBorder="1" applyAlignment="1">
      <alignment horizontal="left"/>
    </xf>
    <xf numFmtId="0" fontId="5" fillId="0" borderId="18" xfId="0" applyFont="1" applyFill="1" applyBorder="1" applyAlignment="1">
      <alignment horizontal="left"/>
    </xf>
    <xf numFmtId="0" fontId="5" fillId="0" borderId="0" xfId="0" applyNumberFormat="1" applyFont="1" applyFill="1" applyBorder="1"/>
    <xf numFmtId="0" fontId="5" fillId="0" borderId="17" xfId="0" applyNumberFormat="1" applyFont="1" applyFill="1" applyBorder="1"/>
    <xf numFmtId="0" fontId="5" fillId="0" borderId="19" xfId="0" applyNumberFormat="1" applyFont="1" applyFill="1" applyBorder="1"/>
    <xf numFmtId="0" fontId="5" fillId="0" borderId="3" xfId="0" applyNumberFormat="1" applyFont="1" applyFill="1" applyBorder="1"/>
    <xf numFmtId="168" fontId="5" fillId="0" borderId="17" xfId="1" applyNumberFormat="1" applyFont="1" applyBorder="1" applyAlignment="1">
      <alignment wrapText="1"/>
    </xf>
    <xf numFmtId="3" fontId="5" fillId="7" borderId="17" xfId="0" applyNumberFormat="1" applyFont="1" applyFill="1" applyBorder="1"/>
    <xf numFmtId="0" fontId="4" fillId="0" borderId="5" xfId="0" applyFont="1" applyBorder="1" applyAlignment="1">
      <alignment horizontal="right"/>
    </xf>
    <xf numFmtId="2" fontId="5" fillId="0" borderId="0" xfId="0" applyNumberFormat="1" applyFont="1"/>
    <xf numFmtId="3" fontId="5" fillId="0" borderId="0" xfId="0" applyNumberFormat="1" applyFont="1" applyBorder="1"/>
    <xf numFmtId="2" fontId="5" fillId="0" borderId="17" xfId="0" applyNumberFormat="1" applyFont="1" applyBorder="1"/>
    <xf numFmtId="2" fontId="5" fillId="7" borderId="17" xfId="0" applyNumberFormat="1" applyFont="1" applyFill="1" applyBorder="1"/>
    <xf numFmtId="2" fontId="5" fillId="0" borderId="3" xfId="0" applyNumberFormat="1" applyFont="1" applyBorder="1"/>
    <xf numFmtId="2" fontId="5" fillId="0" borderId="15" xfId="0" applyNumberFormat="1" applyFont="1" applyBorder="1"/>
    <xf numFmtId="2" fontId="5" fillId="7" borderId="3" xfId="0" applyNumberFormat="1" applyFont="1" applyFill="1" applyBorder="1"/>
    <xf numFmtId="3" fontId="5" fillId="0" borderId="15" xfId="0" applyNumberFormat="1" applyFont="1" applyBorder="1"/>
    <xf numFmtId="0" fontId="5" fillId="0" borderId="8" xfId="0" applyFont="1" applyBorder="1"/>
    <xf numFmtId="0" fontId="4" fillId="0" borderId="16" xfId="0" applyFont="1" applyBorder="1"/>
    <xf numFmtId="3" fontId="5" fillId="0" borderId="27" xfId="0" applyNumberFormat="1" applyFont="1" applyBorder="1"/>
    <xf numFmtId="43" fontId="5" fillId="0" borderId="17" xfId="1" applyNumberFormat="1" applyFont="1" applyFill="1" applyBorder="1" applyAlignment="1">
      <alignment horizontal="right" wrapText="1"/>
    </xf>
    <xf numFmtId="3" fontId="6" fillId="0" borderId="26" xfId="0" applyNumberFormat="1" applyFont="1" applyBorder="1"/>
    <xf numFmtId="3" fontId="6" fillId="0" borderId="27" xfId="0" applyNumberFormat="1" applyFont="1" applyBorder="1"/>
    <xf numFmtId="3" fontId="6" fillId="0" borderId="2" xfId="0" applyNumberFormat="1" applyFont="1" applyBorder="1"/>
    <xf numFmtId="0" fontId="3" fillId="0" borderId="19" xfId="0" applyFont="1" applyFill="1" applyBorder="1"/>
    <xf numFmtId="3" fontId="6" fillId="7" borderId="27" xfId="0" applyNumberFormat="1" applyFont="1" applyFill="1" applyBorder="1"/>
    <xf numFmtId="0" fontId="3" fillId="7" borderId="0" xfId="0" applyFont="1" applyFill="1" applyBorder="1"/>
    <xf numFmtId="0" fontId="3" fillId="0" borderId="16" xfId="0" applyFont="1" applyFill="1" applyBorder="1"/>
    <xf numFmtId="0" fontId="3" fillId="0" borderId="18" xfId="0" applyFont="1" applyFill="1" applyBorder="1"/>
    <xf numFmtId="0" fontId="3" fillId="7" borderId="16" xfId="0" applyFont="1" applyFill="1" applyBorder="1"/>
    <xf numFmtId="0" fontId="4" fillId="7" borderId="16" xfId="0" applyFont="1" applyFill="1" applyBorder="1"/>
    <xf numFmtId="0" fontId="3" fillId="0" borderId="8" xfId="0" applyFont="1" applyFill="1" applyBorder="1"/>
    <xf numFmtId="3" fontId="6" fillId="0" borderId="8" xfId="0" applyNumberFormat="1" applyFont="1" applyBorder="1"/>
    <xf numFmtId="3" fontId="6" fillId="0" borderId="16" xfId="0" applyNumberFormat="1" applyFont="1" applyBorder="1"/>
    <xf numFmtId="3" fontId="6" fillId="0" borderId="18" xfId="0" applyNumberFormat="1" applyFont="1" applyBorder="1"/>
    <xf numFmtId="3" fontId="6" fillId="7" borderId="16" xfId="0" applyNumberFormat="1" applyFont="1" applyFill="1" applyBorder="1"/>
    <xf numFmtId="0" fontId="3" fillId="0" borderId="7" xfId="0" applyFont="1" applyFill="1" applyBorder="1"/>
    <xf numFmtId="0" fontId="3" fillId="7" borderId="19" xfId="0" applyFont="1" applyFill="1" applyBorder="1"/>
    <xf numFmtId="0" fontId="4" fillId="7" borderId="2" xfId="0" applyFont="1" applyFill="1" applyBorder="1"/>
    <xf numFmtId="3" fontId="5" fillId="0" borderId="3" xfId="0" applyNumberFormat="1" applyFont="1" applyFill="1" applyBorder="1"/>
    <xf numFmtId="0" fontId="5" fillId="0" borderId="0" xfId="0" applyFont="1" applyFill="1" applyBorder="1" applyAlignment="1"/>
    <xf numFmtId="167" fontId="5" fillId="0" borderId="17" xfId="0" applyNumberFormat="1" applyFont="1" applyBorder="1"/>
    <xf numFmtId="167" fontId="5" fillId="0" borderId="3" xfId="0" applyNumberFormat="1" applyFont="1" applyBorder="1"/>
    <xf numFmtId="0" fontId="5" fillId="6" borderId="19" xfId="0" applyFont="1" applyFill="1" applyBorder="1"/>
    <xf numFmtId="167" fontId="5" fillId="6" borderId="3" xfId="0" applyNumberFormat="1" applyFont="1" applyFill="1" applyBorder="1"/>
    <xf numFmtId="0" fontId="4" fillId="6" borderId="2" xfId="0" applyFont="1" applyFill="1" applyBorder="1"/>
    <xf numFmtId="0" fontId="4" fillId="0" borderId="0" xfId="0" applyFont="1" applyAlignment="1">
      <alignment horizontal="left"/>
    </xf>
    <xf numFmtId="0" fontId="17" fillId="0" borderId="0" xfId="0" applyFont="1" applyAlignment="1">
      <alignment horizontal="left"/>
    </xf>
    <xf numFmtId="0" fontId="17" fillId="0" borderId="0" xfId="0" applyFont="1"/>
    <xf numFmtId="0" fontId="3" fillId="0" borderId="6" xfId="5" applyFont="1" applyBorder="1"/>
    <xf numFmtId="0" fontId="3" fillId="0" borderId="5" xfId="5" applyFont="1" applyBorder="1"/>
    <xf numFmtId="0" fontId="3" fillId="0" borderId="0" xfId="5" applyFont="1" applyBorder="1"/>
    <xf numFmtId="0" fontId="3" fillId="0" borderId="0" xfId="4" applyFont="1"/>
    <xf numFmtId="0" fontId="6" fillId="0" borderId="20" xfId="4" applyFont="1" applyBorder="1"/>
    <xf numFmtId="0" fontId="6" fillId="0" borderId="5" xfId="4" applyFont="1" applyBorder="1"/>
    <xf numFmtId="0" fontId="3" fillId="0" borderId="8" xfId="4" applyFont="1" applyBorder="1"/>
    <xf numFmtId="0" fontId="3" fillId="0" borderId="16" xfId="4" applyFont="1" applyBorder="1"/>
    <xf numFmtId="3" fontId="3" fillId="0" borderId="17" xfId="4" applyNumberFormat="1" applyFont="1" applyBorder="1"/>
    <xf numFmtId="0" fontId="3" fillId="0" borderId="18" xfId="4" applyFont="1" applyBorder="1"/>
    <xf numFmtId="3" fontId="3" fillId="0" borderId="3" xfId="4" applyNumberFormat="1" applyFont="1" applyBorder="1"/>
    <xf numFmtId="0" fontId="5" fillId="0" borderId="16" xfId="0" applyFont="1" applyBorder="1" applyAlignment="1" applyProtection="1">
      <alignment horizontal="left"/>
      <protection locked="0"/>
    </xf>
    <xf numFmtId="0" fontId="5" fillId="0" borderId="18" xfId="0" applyFont="1" applyBorder="1" applyAlignment="1" applyProtection="1">
      <alignment horizontal="left"/>
      <protection locked="0"/>
    </xf>
    <xf numFmtId="0" fontId="20" fillId="0" borderId="0" xfId="6" applyFont="1" applyFill="1" applyBorder="1" applyAlignment="1">
      <alignment horizontal="left"/>
    </xf>
    <xf numFmtId="0" fontId="3" fillId="0" borderId="0" xfId="7" applyFont="1"/>
    <xf numFmtId="0" fontId="3" fillId="0" borderId="20" xfId="7" applyFont="1" applyBorder="1"/>
    <xf numFmtId="0" fontId="6" fillId="0" borderId="0" xfId="7" applyFont="1"/>
    <xf numFmtId="0" fontId="3" fillId="0" borderId="16" xfId="7" applyFont="1" applyBorder="1"/>
    <xf numFmtId="0" fontId="3" fillId="0" borderId="0" xfId="7" applyFont="1" applyBorder="1"/>
    <xf numFmtId="0" fontId="3" fillId="0" borderId="18" xfId="7" applyFont="1" applyBorder="1"/>
    <xf numFmtId="0" fontId="3" fillId="0" borderId="19" xfId="7" applyFont="1" applyBorder="1"/>
    <xf numFmtId="0" fontId="3" fillId="0" borderId="0" xfId="7" applyNumberFormat="1" applyFont="1" applyFill="1" applyBorder="1" applyAlignment="1"/>
    <xf numFmtId="166" fontId="5" fillId="0" borderId="0" xfId="0" applyNumberFormat="1" applyFont="1"/>
    <xf numFmtId="166" fontId="5" fillId="0" borderId="0" xfId="0" applyNumberFormat="1" applyFont="1" applyFill="1"/>
    <xf numFmtId="0" fontId="6" fillId="0" borderId="16" xfId="0" applyFont="1" applyBorder="1"/>
    <xf numFmtId="166" fontId="5" fillId="0" borderId="17" xfId="0" applyNumberFormat="1" applyFont="1" applyBorder="1"/>
    <xf numFmtId="0" fontId="6" fillId="7" borderId="16" xfId="0" applyFont="1" applyFill="1" applyBorder="1"/>
    <xf numFmtId="166" fontId="5" fillId="7" borderId="17" xfId="0" applyNumberFormat="1" applyFont="1" applyFill="1" applyBorder="1"/>
    <xf numFmtId="0" fontId="6" fillId="4" borderId="16" xfId="0" applyFont="1" applyFill="1" applyBorder="1"/>
    <xf numFmtId="0" fontId="6" fillId="0" borderId="16" xfId="0" applyFont="1" applyFill="1" applyBorder="1"/>
    <xf numFmtId="166" fontId="5" fillId="0" borderId="17" xfId="0" applyNumberFormat="1" applyFont="1" applyFill="1" applyBorder="1"/>
    <xf numFmtId="0" fontId="6" fillId="0" borderId="18" xfId="0" applyFont="1" applyFill="1" applyBorder="1"/>
    <xf numFmtId="166" fontId="5" fillId="0" borderId="3" xfId="0" applyNumberFormat="1" applyFont="1" applyFill="1" applyBorder="1"/>
    <xf numFmtId="0" fontId="6" fillId="0" borderId="26" xfId="0" applyFont="1" applyBorder="1"/>
    <xf numFmtId="0" fontId="6" fillId="0" borderId="27" xfId="0" applyFont="1" applyBorder="1"/>
    <xf numFmtId="0" fontId="6" fillId="7" borderId="27" xfId="0" applyFont="1" applyFill="1" applyBorder="1"/>
    <xf numFmtId="0" fontId="6" fillId="4" borderId="27" xfId="0" applyFont="1" applyFill="1" applyBorder="1"/>
    <xf numFmtId="0" fontId="6" fillId="0" borderId="27" xfId="0" applyFont="1" applyFill="1" applyBorder="1"/>
    <xf numFmtId="0" fontId="6" fillId="0" borderId="2" xfId="0" applyFont="1" applyFill="1" applyBorder="1"/>
    <xf numFmtId="166" fontId="5" fillId="0" borderId="0" xfId="0" applyNumberFormat="1" applyFont="1" applyBorder="1"/>
    <xf numFmtId="166" fontId="5" fillId="7" borderId="0" xfId="0" applyNumberFormat="1" applyFont="1" applyFill="1" applyBorder="1"/>
    <xf numFmtId="166" fontId="5" fillId="0" borderId="0" xfId="0" applyNumberFormat="1" applyFont="1" applyFill="1" applyBorder="1"/>
    <xf numFmtId="166" fontId="5" fillId="0" borderId="3" xfId="0" applyNumberFormat="1" applyFont="1" applyFill="1" applyBorder="1" applyAlignment="1">
      <alignment horizontal="right"/>
    </xf>
    <xf numFmtId="166" fontId="5" fillId="0" borderId="17" xfId="0" applyNumberFormat="1" applyFont="1" applyFill="1" applyBorder="1" applyAlignment="1">
      <alignment horizontal="right"/>
    </xf>
    <xf numFmtId="166" fontId="5" fillId="0" borderId="0" xfId="0" applyNumberFormat="1" applyFont="1" applyFill="1" applyBorder="1" applyAlignment="1">
      <alignment horizontal="right"/>
    </xf>
    <xf numFmtId="166" fontId="5" fillId="0" borderId="19" xfId="0" applyNumberFormat="1" applyFont="1" applyFill="1" applyBorder="1" applyAlignment="1">
      <alignment horizontal="right"/>
    </xf>
    <xf numFmtId="0" fontId="6" fillId="4" borderId="26" xfId="0" applyFont="1" applyFill="1" applyBorder="1"/>
    <xf numFmtId="10" fontId="5" fillId="0" borderId="26" xfId="0" applyNumberFormat="1" applyFont="1" applyFill="1" applyBorder="1"/>
    <xf numFmtId="10" fontId="5" fillId="0" borderId="27" xfId="0" applyNumberFormat="1" applyFont="1" applyFill="1" applyBorder="1"/>
    <xf numFmtId="10" fontId="5" fillId="0" borderId="2" xfId="0" applyNumberFormat="1" applyFont="1" applyFill="1" applyBorder="1"/>
    <xf numFmtId="43" fontId="6" fillId="0" borderId="4" xfId="1" applyFont="1" applyFill="1" applyBorder="1" applyAlignment="1">
      <alignment horizontal="right"/>
    </xf>
    <xf numFmtId="0" fontId="6" fillId="0" borderId="4" xfId="4" applyFont="1" applyBorder="1" applyAlignment="1">
      <alignment horizontal="right"/>
    </xf>
    <xf numFmtId="0" fontId="4" fillId="0" borderId="4" xfId="0" applyFont="1" applyBorder="1" applyAlignment="1">
      <alignment horizontal="right"/>
    </xf>
    <xf numFmtId="0" fontId="6" fillId="0" borderId="6" xfId="5" applyFont="1" applyBorder="1" applyAlignment="1">
      <alignment horizontal="right"/>
    </xf>
    <xf numFmtId="0" fontId="6" fillId="0" borderId="5" xfId="5" applyFont="1" applyBorder="1" applyAlignment="1">
      <alignment horizontal="right"/>
    </xf>
    <xf numFmtId="0" fontId="6" fillId="0" borderId="5" xfId="7" applyFont="1" applyBorder="1"/>
    <xf numFmtId="0" fontId="6" fillId="0" borderId="20" xfId="7" applyFont="1" applyBorder="1"/>
    <xf numFmtId="0" fontId="6" fillId="0" borderId="6" xfId="7" applyFont="1" applyBorder="1"/>
    <xf numFmtId="0" fontId="6" fillId="0" borderId="6" xfId="7" applyFont="1" applyBorder="1" applyAlignment="1">
      <alignment horizontal="right"/>
    </xf>
    <xf numFmtId="0" fontId="6" fillId="0" borderId="5" xfId="7" applyFont="1" applyBorder="1" applyAlignment="1">
      <alignment horizontal="right"/>
    </xf>
    <xf numFmtId="0" fontId="21" fillId="12" borderId="4" xfId="0" applyFont="1" applyFill="1" applyBorder="1" applyAlignment="1">
      <alignment horizontal="left" vertical="top" wrapText="1"/>
    </xf>
    <xf numFmtId="0" fontId="6" fillId="0" borderId="20" xfId="0" applyFont="1" applyFill="1" applyBorder="1" applyAlignment="1">
      <alignment horizontal="left"/>
    </xf>
    <xf numFmtId="0" fontId="6" fillId="0" borderId="6" xfId="0" applyFont="1" applyFill="1" applyBorder="1" applyAlignment="1">
      <alignment horizontal="left"/>
    </xf>
    <xf numFmtId="3" fontId="6" fillId="0" borderId="6" xfId="0" applyNumberFormat="1" applyFont="1" applyFill="1" applyBorder="1" applyAlignment="1">
      <alignment horizontal="right"/>
    </xf>
    <xf numFmtId="3" fontId="6" fillId="0" borderId="5" xfId="0" applyNumberFormat="1" applyFont="1" applyFill="1" applyBorder="1" applyAlignment="1">
      <alignment horizontal="right"/>
    </xf>
    <xf numFmtId="0" fontId="3" fillId="0" borderId="16" xfId="0" applyFont="1" applyFill="1" applyBorder="1" applyAlignment="1">
      <alignment horizontal="left"/>
    </xf>
    <xf numFmtId="0" fontId="3" fillId="0" borderId="0" xfId="0" applyFont="1" applyFill="1" applyBorder="1" applyAlignment="1">
      <alignment horizontal="left"/>
    </xf>
    <xf numFmtId="0" fontId="3" fillId="0" borderId="18" xfId="0" applyFont="1" applyFill="1" applyBorder="1" applyAlignment="1">
      <alignment horizontal="left"/>
    </xf>
    <xf numFmtId="0" fontId="3" fillId="0" borderId="19" xfId="0" applyFont="1" applyFill="1" applyBorder="1" applyAlignment="1">
      <alignment horizontal="left"/>
    </xf>
    <xf numFmtId="0" fontId="5" fillId="0" borderId="0" xfId="0" applyFont="1" applyFill="1" applyBorder="1" applyAlignment="1">
      <alignment horizontal="left"/>
    </xf>
    <xf numFmtId="2" fontId="5" fillId="0" borderId="17" xfId="0" applyNumberFormat="1" applyFont="1" applyFill="1" applyBorder="1"/>
    <xf numFmtId="0" fontId="5" fillId="0" borderId="19" xfId="0" applyFont="1" applyFill="1" applyBorder="1" applyAlignment="1">
      <alignment horizontal="left"/>
    </xf>
    <xf numFmtId="2" fontId="5" fillId="0" borderId="3" xfId="0" applyNumberFormat="1" applyFont="1" applyFill="1" applyBorder="1"/>
    <xf numFmtId="0" fontId="5" fillId="0" borderId="8" xfId="0" applyFont="1" applyBorder="1" applyAlignment="1" applyProtection="1">
      <alignment horizontal="left"/>
      <protection locked="0"/>
    </xf>
    <xf numFmtId="0" fontId="5" fillId="0" borderId="8" xfId="6" applyFont="1" applyFill="1" applyBorder="1" applyAlignment="1">
      <alignment horizontal="left"/>
    </xf>
    <xf numFmtId="3" fontId="5" fillId="0" borderId="15" xfId="6" applyNumberFormat="1" applyFont="1" applyFill="1" applyBorder="1" applyAlignment="1">
      <alignment horizontal="right"/>
    </xf>
    <xf numFmtId="0" fontId="5" fillId="0" borderId="16" xfId="6" applyFont="1" applyFill="1" applyBorder="1" applyAlignment="1">
      <alignment horizontal="left"/>
    </xf>
    <xf numFmtId="3" fontId="5" fillId="0" borderId="17" xfId="6" applyNumberFormat="1" applyFont="1" applyFill="1" applyBorder="1" applyAlignment="1">
      <alignment horizontal="right"/>
    </xf>
    <xf numFmtId="0" fontId="5" fillId="0" borderId="18" xfId="6" applyFont="1" applyFill="1" applyBorder="1" applyAlignment="1">
      <alignment horizontal="left"/>
    </xf>
    <xf numFmtId="3" fontId="5" fillId="0" borderId="3" xfId="6" applyNumberFormat="1" applyFont="1" applyFill="1" applyBorder="1" applyAlignment="1">
      <alignment horizontal="right"/>
    </xf>
    <xf numFmtId="0" fontId="3" fillId="0" borderId="16" xfId="7" applyNumberFormat="1" applyFont="1" applyFill="1" applyBorder="1" applyAlignment="1"/>
    <xf numFmtId="0" fontId="3" fillId="0" borderId="18" xfId="7" applyNumberFormat="1" applyFont="1" applyFill="1" applyBorder="1" applyAlignment="1"/>
    <xf numFmtId="0" fontId="5" fillId="0" borderId="0" xfId="0" applyFont="1" applyBorder="1" applyAlignment="1"/>
    <xf numFmtId="0" fontId="23" fillId="0" borderId="6" xfId="6" applyFont="1" applyBorder="1"/>
    <xf numFmtId="0" fontId="23" fillId="0" borderId="5" xfId="6" applyFont="1" applyBorder="1" applyAlignment="1">
      <alignment horizontal="right"/>
    </xf>
    <xf numFmtId="168" fontId="5" fillId="0" borderId="0" xfId="1" applyNumberFormat="1" applyFont="1"/>
    <xf numFmtId="168" fontId="5" fillId="0" borderId="8" xfId="1" applyNumberFormat="1" applyFont="1" applyBorder="1"/>
    <xf numFmtId="168" fontId="5" fillId="0" borderId="16" xfId="1" applyNumberFormat="1" applyFont="1" applyBorder="1"/>
    <xf numFmtId="168" fontId="5" fillId="0" borderId="18" xfId="1" applyNumberFormat="1" applyFont="1" applyBorder="1"/>
    <xf numFmtId="0" fontId="6" fillId="0" borderId="8" xfId="0" applyFont="1" applyBorder="1"/>
    <xf numFmtId="0" fontId="5" fillId="0" borderId="0" xfId="6" applyFont="1" applyBorder="1"/>
    <xf numFmtId="168" fontId="5" fillId="0" borderId="17" xfId="1" applyNumberFormat="1" applyFont="1" applyBorder="1"/>
    <xf numFmtId="168" fontId="5" fillId="0" borderId="15" xfId="1" applyNumberFormat="1" applyFont="1" applyBorder="1"/>
    <xf numFmtId="0" fontId="5" fillId="0" borderId="19" xfId="6" applyFont="1" applyBorder="1"/>
    <xf numFmtId="168" fontId="5" fillId="0" borderId="3" xfId="1" applyNumberFormat="1" applyFont="1" applyBorder="1"/>
    <xf numFmtId="0" fontId="3" fillId="0" borderId="0" xfId="0" applyFont="1" applyAlignment="1"/>
    <xf numFmtId="0" fontId="5" fillId="0" borderId="0" xfId="0" applyFont="1" applyFill="1" applyAlignment="1">
      <alignment wrapText="1"/>
    </xf>
    <xf numFmtId="0" fontId="24" fillId="0" borderId="0" xfId="0" applyFont="1" applyFill="1" applyAlignment="1">
      <alignment wrapText="1"/>
    </xf>
    <xf numFmtId="0" fontId="3" fillId="0" borderId="0" xfId="0" applyFont="1" applyBorder="1"/>
    <xf numFmtId="0" fontId="3" fillId="0" borderId="8" xfId="0" applyFont="1" applyBorder="1"/>
    <xf numFmtId="166" fontId="5" fillId="0" borderId="15" xfId="0" applyNumberFormat="1" applyFont="1" applyBorder="1"/>
    <xf numFmtId="0" fontId="6" fillId="7" borderId="26" xfId="0" applyFont="1" applyFill="1" applyBorder="1"/>
    <xf numFmtId="0" fontId="3" fillId="7" borderId="8" xfId="0" applyFont="1" applyFill="1" applyBorder="1"/>
    <xf numFmtId="166" fontId="5" fillId="7" borderId="15" xfId="0" applyNumberFormat="1" applyFont="1" applyFill="1" applyBorder="1"/>
    <xf numFmtId="166" fontId="24" fillId="0" borderId="0" xfId="0" applyNumberFormat="1" applyFont="1" applyFill="1"/>
    <xf numFmtId="0" fontId="3" fillId="0" borderId="16" xfId="0" applyFont="1" applyBorder="1"/>
    <xf numFmtId="0" fontId="6" fillId="0" borderId="2" xfId="0" applyFont="1" applyBorder="1"/>
    <xf numFmtId="0" fontId="3" fillId="0" borderId="19" xfId="0" applyFont="1" applyBorder="1"/>
    <xf numFmtId="166" fontId="5" fillId="0" borderId="3" xfId="0" applyNumberFormat="1" applyFont="1" applyBorder="1"/>
    <xf numFmtId="0" fontId="3" fillId="0" borderId="18" xfId="0" applyFont="1" applyBorder="1"/>
    <xf numFmtId="0" fontId="24" fillId="0" borderId="0" xfId="0" applyFont="1" applyFill="1"/>
    <xf numFmtId="1" fontId="5" fillId="0" borderId="15" xfId="0" applyNumberFormat="1" applyFont="1" applyFill="1" applyBorder="1"/>
    <xf numFmtId="1" fontId="5" fillId="0" borderId="17" xfId="0" applyNumberFormat="1" applyFont="1" applyBorder="1"/>
    <xf numFmtId="0" fontId="4" fillId="13" borderId="27" xfId="0" applyFont="1" applyFill="1" applyBorder="1"/>
    <xf numFmtId="0" fontId="3" fillId="13" borderId="16" xfId="0" applyFont="1" applyFill="1" applyBorder="1"/>
    <xf numFmtId="1" fontId="5" fillId="13" borderId="17" xfId="0" applyNumberFormat="1" applyFont="1" applyFill="1" applyBorder="1"/>
    <xf numFmtId="3" fontId="3" fillId="0" borderId="17" xfId="6" applyNumberFormat="1" applyFont="1" applyFill="1" applyBorder="1" applyAlignment="1"/>
    <xf numFmtId="3" fontId="5" fillId="13" borderId="17" xfId="0" applyNumberFormat="1" applyFont="1" applyFill="1" applyBorder="1"/>
    <xf numFmtId="1" fontId="5" fillId="0" borderId="3" xfId="0" applyNumberFormat="1" applyFont="1" applyBorder="1"/>
    <xf numFmtId="0" fontId="3" fillId="0" borderId="0" xfId="0" applyFont="1" applyBorder="1" applyAlignment="1">
      <alignment vertical="center"/>
    </xf>
    <xf numFmtId="0" fontId="25" fillId="4" borderId="0" xfId="0" applyFont="1" applyFill="1"/>
    <xf numFmtId="0" fontId="5" fillId="4" borderId="0" xfId="0" applyFont="1" applyFill="1"/>
    <xf numFmtId="9" fontId="5" fillId="0" borderId="15" xfId="2" applyFont="1" applyBorder="1"/>
    <xf numFmtId="9" fontId="5" fillId="0" borderId="0" xfId="2" applyFont="1"/>
    <xf numFmtId="0" fontId="3" fillId="6" borderId="16" xfId="0" applyFont="1" applyFill="1" applyBorder="1"/>
    <xf numFmtId="9" fontId="5" fillId="6" borderId="17" xfId="2" applyFont="1" applyFill="1" applyBorder="1"/>
    <xf numFmtId="9" fontId="5" fillId="0" borderId="17" xfId="2" applyFont="1" applyBorder="1"/>
    <xf numFmtId="9" fontId="5" fillId="0" borderId="3" xfId="2" applyFont="1" applyBorder="1"/>
    <xf numFmtId="0" fontId="3" fillId="0" borderId="0" xfId="0" applyFont="1" applyAlignment="1">
      <alignment vertical="center"/>
    </xf>
    <xf numFmtId="0" fontId="4" fillId="0" borderId="5" xfId="0" applyFont="1" applyFill="1" applyBorder="1" applyAlignment="1">
      <alignment horizontal="right"/>
    </xf>
    <xf numFmtId="0" fontId="4" fillId="0" borderId="0" xfId="0" applyFont="1" applyAlignment="1"/>
    <xf numFmtId="0" fontId="4" fillId="0" borderId="20" xfId="0" applyFont="1" applyFill="1" applyBorder="1" applyAlignment="1">
      <alignment horizontal="center"/>
    </xf>
    <xf numFmtId="0" fontId="4" fillId="0" borderId="5" xfId="0" applyFont="1" applyFill="1" applyBorder="1" applyAlignment="1">
      <alignment horizontal="center"/>
    </xf>
    <xf numFmtId="0" fontId="6" fillId="0" borderId="0" xfId="5" applyFont="1"/>
    <xf numFmtId="0" fontId="4" fillId="0" borderId="20" xfId="5" applyFont="1" applyFill="1" applyBorder="1" applyAlignment="1">
      <alignment horizontal="right"/>
    </xf>
    <xf numFmtId="0" fontId="4" fillId="0" borderId="6" xfId="5" applyFont="1" applyFill="1" applyBorder="1" applyAlignment="1">
      <alignment horizontal="right"/>
    </xf>
    <xf numFmtId="0" fontId="4" fillId="0" borderId="5" xfId="5" applyFont="1" applyFill="1" applyBorder="1" applyAlignment="1">
      <alignment horizontal="right"/>
    </xf>
    <xf numFmtId="0" fontId="3" fillId="0" borderId="8" xfId="5" applyFont="1" applyFill="1" applyBorder="1" applyAlignment="1">
      <alignment horizontal="left"/>
    </xf>
    <xf numFmtId="0" fontId="3" fillId="0" borderId="16" xfId="5" applyFont="1" applyFill="1" applyBorder="1" applyAlignment="1">
      <alignment horizontal="left"/>
    </xf>
    <xf numFmtId="0" fontId="4" fillId="0" borderId="20" xfId="5" applyFont="1" applyFill="1" applyBorder="1" applyAlignment="1">
      <alignment horizontal="left"/>
    </xf>
    <xf numFmtId="0" fontId="6" fillId="0" borderId="20" xfId="5" applyFont="1" applyBorder="1"/>
    <xf numFmtId="0" fontId="6" fillId="0" borderId="20" xfId="5" applyFont="1" applyBorder="1" applyAlignment="1">
      <alignment horizontal="right"/>
    </xf>
    <xf numFmtId="0" fontId="3" fillId="0" borderId="8" xfId="5" applyFont="1" applyBorder="1"/>
    <xf numFmtId="0" fontId="3" fillId="0" borderId="7" xfId="5" applyNumberFormat="1" applyFont="1" applyBorder="1"/>
    <xf numFmtId="0" fontId="3" fillId="0" borderId="15" xfId="5" applyNumberFormat="1" applyFont="1" applyBorder="1"/>
    <xf numFmtId="0" fontId="3" fillId="0" borderId="18" xfId="5" applyFont="1" applyBorder="1"/>
    <xf numFmtId="0" fontId="3" fillId="0" borderId="19" xfId="5" applyNumberFormat="1" applyFont="1" applyBorder="1"/>
    <xf numFmtId="0" fontId="3" fillId="0" borderId="3" xfId="5" applyNumberFormat="1" applyFont="1" applyBorder="1"/>
    <xf numFmtId="0" fontId="3" fillId="0" borderId="20" xfId="5" applyFont="1" applyBorder="1" applyAlignment="1">
      <alignment horizontal="right"/>
    </xf>
    <xf numFmtId="0" fontId="3" fillId="0" borderId="16" xfId="5" applyFont="1" applyBorder="1"/>
    <xf numFmtId="0" fontId="3" fillId="0" borderId="0" xfId="5" applyNumberFormat="1" applyFont="1" applyBorder="1"/>
    <xf numFmtId="0" fontId="3" fillId="0" borderId="0" xfId="5" applyFont="1" applyFill="1"/>
    <xf numFmtId="0" fontId="3" fillId="0" borderId="0" xfId="5" applyFont="1"/>
    <xf numFmtId="0" fontId="6" fillId="0" borderId="8" xfId="5" applyFont="1" applyBorder="1"/>
    <xf numFmtId="0" fontId="6" fillId="0" borderId="39" xfId="0" applyFont="1" applyFill="1" applyBorder="1"/>
    <xf numFmtId="0" fontId="6" fillId="0" borderId="40" xfId="0" applyFont="1" applyFill="1" applyBorder="1" applyAlignment="1">
      <alignment horizontal="right" wrapText="1"/>
    </xf>
    <xf numFmtId="3" fontId="5" fillId="0" borderId="19" xfId="0" applyNumberFormat="1" applyFont="1" applyBorder="1"/>
    <xf numFmtId="167" fontId="5" fillId="0" borderId="15" xfId="0" applyNumberFormat="1" applyFont="1" applyBorder="1"/>
    <xf numFmtId="167" fontId="5" fillId="0" borderId="0" xfId="0" applyNumberFormat="1" applyFont="1"/>
    <xf numFmtId="0" fontId="5" fillId="0" borderId="0" xfId="0" applyFont="1" applyAlignment="1">
      <alignment vertical="center"/>
    </xf>
    <xf numFmtId="0" fontId="26" fillId="0" borderId="0" xfId="0" applyFont="1" applyBorder="1" applyAlignment="1">
      <alignment vertical="center"/>
    </xf>
    <xf numFmtId="0" fontId="26" fillId="0" borderId="0" xfId="0" applyFont="1" applyBorder="1" applyAlignment="1">
      <alignment vertical="center" wrapText="1"/>
    </xf>
    <xf numFmtId="0" fontId="26" fillId="0" borderId="8" xfId="0" applyFont="1" applyBorder="1" applyAlignment="1">
      <alignment vertical="center"/>
    </xf>
    <xf numFmtId="0" fontId="26" fillId="0" borderId="7" xfId="0" applyFont="1" applyBorder="1" applyAlignment="1">
      <alignment vertical="center" wrapText="1"/>
    </xf>
    <xf numFmtId="0" fontId="26" fillId="0" borderId="15" xfId="0" applyFont="1" applyBorder="1" applyAlignment="1">
      <alignment vertical="center" wrapText="1"/>
    </xf>
    <xf numFmtId="0" fontId="26" fillId="0" borderId="17" xfId="0" applyFont="1" applyBorder="1" applyAlignment="1">
      <alignment vertical="center" wrapText="1"/>
    </xf>
    <xf numFmtId="0" fontId="26" fillId="0" borderId="16" xfId="0" applyFont="1" applyBorder="1" applyAlignment="1">
      <alignment vertical="center" wrapText="1"/>
    </xf>
    <xf numFmtId="0" fontId="26" fillId="0" borderId="18" xfId="0" applyFont="1" applyBorder="1" applyAlignment="1">
      <alignment vertical="center" wrapText="1"/>
    </xf>
    <xf numFmtId="0" fontId="26" fillId="0" borderId="19" xfId="0" applyFont="1" applyBorder="1" applyAlignment="1">
      <alignment vertical="center" wrapText="1"/>
    </xf>
    <xf numFmtId="0" fontId="26" fillId="0" borderId="19" xfId="0" applyFont="1" applyBorder="1" applyAlignment="1">
      <alignment vertical="center"/>
    </xf>
    <xf numFmtId="3" fontId="26" fillId="0" borderId="3" xfId="0" applyNumberFormat="1" applyFont="1" applyBorder="1" applyAlignment="1">
      <alignment vertical="center" wrapText="1"/>
    </xf>
    <xf numFmtId="0" fontId="26" fillId="0" borderId="20" xfId="0" applyFont="1" applyBorder="1" applyAlignment="1">
      <alignment vertical="center"/>
    </xf>
    <xf numFmtId="0" fontId="26" fillId="0" borderId="6" xfId="0" applyFont="1" applyBorder="1" applyAlignment="1">
      <alignment vertical="center" wrapText="1"/>
    </xf>
    <xf numFmtId="0" fontId="26" fillId="0" borderId="5" xfId="0" applyFont="1" applyBorder="1" applyAlignment="1">
      <alignment vertical="center" wrapText="1"/>
    </xf>
    <xf numFmtId="0" fontId="16" fillId="0" borderId="0" xfId="0" applyFont="1"/>
    <xf numFmtId="0" fontId="23" fillId="0" borderId="20" xfId="0" applyFont="1" applyBorder="1" applyAlignment="1">
      <alignment vertical="center" wrapText="1"/>
    </xf>
    <xf numFmtId="0" fontId="23" fillId="0" borderId="5" xfId="0" applyFont="1" applyBorder="1" applyAlignment="1">
      <alignment horizontal="right" vertical="center"/>
    </xf>
    <xf numFmtId="0" fontId="26" fillId="0" borderId="17" xfId="0" applyFont="1" applyBorder="1" applyAlignment="1">
      <alignment horizontal="center" vertical="center"/>
    </xf>
    <xf numFmtId="0" fontId="26" fillId="0" borderId="3" xfId="0" applyFont="1" applyBorder="1" applyAlignment="1">
      <alignment horizontal="center" vertical="center"/>
    </xf>
    <xf numFmtId="0" fontId="5" fillId="0" borderId="0" xfId="6" applyFont="1" applyAlignment="1">
      <alignment vertical="center"/>
    </xf>
    <xf numFmtId="0" fontId="5" fillId="0" borderId="6" xfId="0" applyFont="1" applyBorder="1" applyAlignment="1">
      <alignment horizontal="right" wrapText="1"/>
    </xf>
    <xf numFmtId="0" fontId="5" fillId="0" borderId="5" xfId="0" applyFont="1" applyBorder="1" applyAlignment="1">
      <alignment horizontal="right" wrapText="1"/>
    </xf>
    <xf numFmtId="1" fontId="5" fillId="0" borderId="0" xfId="0" applyNumberFormat="1" applyFont="1" applyBorder="1"/>
    <xf numFmtId="1" fontId="5" fillId="0" borderId="19" xfId="0" applyNumberFormat="1" applyFont="1" applyBorder="1"/>
    <xf numFmtId="0" fontId="27" fillId="0" borderId="19" xfId="8" applyNumberFormat="1" applyFont="1" applyFill="1" applyBorder="1" applyAlignment="1">
      <alignment horizontal="right" wrapText="1"/>
    </xf>
    <xf numFmtId="0" fontId="27" fillId="0" borderId="3" xfId="8" applyNumberFormat="1" applyFont="1" applyFill="1" applyBorder="1" applyAlignment="1">
      <alignment horizontal="right" wrapText="1"/>
    </xf>
    <xf numFmtId="0" fontId="21" fillId="0" borderId="8" xfId="8" applyNumberFormat="1" applyFont="1" applyFill="1" applyBorder="1" applyAlignment="1">
      <alignment wrapText="1"/>
    </xf>
    <xf numFmtId="167" fontId="21" fillId="0" borderId="7" xfId="8" applyNumberFormat="1" applyFont="1" applyFill="1" applyBorder="1" applyAlignment="1">
      <alignment horizontal="right"/>
    </xf>
    <xf numFmtId="0" fontId="26" fillId="0" borderId="7" xfId="8" applyFont="1" applyFill="1" applyBorder="1" applyAlignment="1">
      <alignment horizontal="right"/>
    </xf>
    <xf numFmtId="0" fontId="26" fillId="0" borderId="15" xfId="8" applyFont="1" applyFill="1" applyBorder="1" applyAlignment="1">
      <alignment horizontal="right"/>
    </xf>
    <xf numFmtId="0" fontId="21" fillId="0" borderId="16" xfId="8" applyNumberFormat="1" applyFont="1" applyFill="1" applyBorder="1" applyAlignment="1">
      <alignment wrapText="1"/>
    </xf>
    <xf numFmtId="167" fontId="21" fillId="0" borderId="0" xfId="8" applyNumberFormat="1" applyFont="1" applyFill="1" applyBorder="1" applyAlignment="1">
      <alignment horizontal="right"/>
    </xf>
    <xf numFmtId="0" fontId="26" fillId="0" borderId="0" xfId="8" applyFont="1" applyFill="1" applyBorder="1" applyAlignment="1">
      <alignment horizontal="right"/>
    </xf>
    <xf numFmtId="0" fontId="26" fillId="0" borderId="17" xfId="8" applyFont="1" applyFill="1" applyBorder="1" applyAlignment="1">
      <alignment horizontal="right"/>
    </xf>
    <xf numFmtId="0" fontId="21" fillId="0" borderId="18" xfId="8" applyNumberFormat="1" applyFont="1" applyFill="1" applyBorder="1" applyAlignment="1"/>
    <xf numFmtId="167" fontId="21" fillId="0" borderId="19" xfId="8" applyNumberFormat="1" applyFont="1" applyFill="1" applyBorder="1" applyAlignment="1">
      <alignment horizontal="right"/>
    </xf>
    <xf numFmtId="0" fontId="26" fillId="0" borderId="19" xfId="8" applyFont="1" applyFill="1" applyBorder="1" applyAlignment="1">
      <alignment horizontal="right"/>
    </xf>
    <xf numFmtId="0" fontId="26" fillId="0" borderId="3" xfId="8" applyFont="1" applyFill="1" applyBorder="1" applyAlignment="1">
      <alignment horizontal="right"/>
    </xf>
    <xf numFmtId="0" fontId="3" fillId="0" borderId="20" xfId="8" applyFont="1" applyFill="1" applyBorder="1" applyAlignment="1">
      <alignment vertical="center"/>
    </xf>
    <xf numFmtId="0" fontId="3" fillId="0" borderId="18" xfId="8" applyFont="1" applyFill="1" applyBorder="1" applyAlignment="1">
      <alignment vertical="center"/>
    </xf>
    <xf numFmtId="0" fontId="3" fillId="0" borderId="0" xfId="8" applyFont="1">
      <alignment vertical="center"/>
    </xf>
    <xf numFmtId="0" fontId="4" fillId="0" borderId="0" xfId="0" applyFont="1" applyAlignment="1">
      <alignment vertical="center"/>
    </xf>
    <xf numFmtId="0" fontId="5" fillId="0" borderId="20" xfId="0" applyFont="1" applyBorder="1" applyAlignment="1">
      <alignment vertical="center" wrapText="1"/>
    </xf>
    <xf numFmtId="0" fontId="4" fillId="0" borderId="6" xfId="0" applyFont="1" applyBorder="1" applyAlignment="1">
      <alignment horizontal="right" vertical="center" wrapText="1"/>
    </xf>
    <xf numFmtId="0" fontId="4" fillId="0" borderId="5" xfId="0" applyFont="1" applyBorder="1" applyAlignment="1">
      <alignment horizontal="right" vertical="center" wrapText="1"/>
    </xf>
    <xf numFmtId="0" fontId="5" fillId="0" borderId="16" xfId="0" applyFont="1" applyBorder="1" applyAlignment="1">
      <alignment vertical="center" wrapText="1"/>
    </xf>
    <xf numFmtId="0" fontId="5" fillId="0" borderId="0" xfId="0" applyNumberFormat="1" applyFont="1" applyBorder="1" applyAlignment="1">
      <alignment horizontal="center" vertical="center" wrapText="1"/>
    </xf>
    <xf numFmtId="0" fontId="5" fillId="0" borderId="17" xfId="0" applyNumberFormat="1" applyFont="1" applyBorder="1" applyAlignment="1">
      <alignment horizontal="center" vertical="center" wrapText="1"/>
    </xf>
    <xf numFmtId="0" fontId="5" fillId="0" borderId="18" xfId="0" applyFont="1" applyBorder="1" applyAlignment="1">
      <alignment vertical="center" wrapText="1"/>
    </xf>
    <xf numFmtId="0" fontId="5" fillId="0" borderId="19" xfId="0" applyNumberFormat="1" applyFont="1" applyBorder="1" applyAlignment="1">
      <alignment horizontal="center" vertical="center" wrapText="1"/>
    </xf>
    <xf numFmtId="0" fontId="5" fillId="0" borderId="3" xfId="0" applyNumberFormat="1" applyFont="1" applyBorder="1" applyAlignment="1">
      <alignment horizontal="center" vertical="center" wrapText="1"/>
    </xf>
    <xf numFmtId="0" fontId="22" fillId="0" borderId="0" xfId="0" applyFont="1" applyBorder="1" applyAlignment="1">
      <alignment horizontal="right" vertical="center" wrapText="1"/>
    </xf>
    <xf numFmtId="0" fontId="28" fillId="0" borderId="26" xfId="0" applyFont="1" applyBorder="1" applyAlignment="1">
      <alignment vertical="center" wrapText="1"/>
    </xf>
    <xf numFmtId="0" fontId="22" fillId="0" borderId="7" xfId="0" applyFont="1" applyBorder="1" applyAlignment="1">
      <alignment horizontal="right" vertical="center" wrapText="1"/>
    </xf>
    <xf numFmtId="0" fontId="22" fillId="0" borderId="15" xfId="0" applyFont="1" applyBorder="1" applyAlignment="1">
      <alignment horizontal="right" vertical="center" wrapText="1"/>
    </xf>
    <xf numFmtId="0" fontId="28" fillId="0" borderId="27" xfId="0" applyFont="1" applyBorder="1" applyAlignment="1">
      <alignment vertical="center" wrapText="1"/>
    </xf>
    <xf numFmtId="0" fontId="22" fillId="0" borderId="17" xfId="0" applyFont="1" applyBorder="1" applyAlignment="1">
      <alignment horizontal="right" vertical="center" wrapText="1"/>
    </xf>
    <xf numFmtId="0" fontId="28" fillId="0" borderId="2" xfId="0" applyFont="1" applyBorder="1" applyAlignment="1">
      <alignment vertical="center" wrapText="1"/>
    </xf>
    <xf numFmtId="0" fontId="22" fillId="0" borderId="19" xfId="0" applyFont="1" applyBorder="1" applyAlignment="1">
      <alignment horizontal="right" vertical="center" wrapText="1"/>
    </xf>
    <xf numFmtId="0" fontId="22" fillId="0" borderId="3" xfId="0" applyFont="1" applyBorder="1" applyAlignment="1">
      <alignment horizontal="right" vertical="center" wrapText="1"/>
    </xf>
    <xf numFmtId="0" fontId="28" fillId="0" borderId="20" xfId="0" applyFont="1" applyBorder="1" applyAlignment="1">
      <alignment vertical="center" wrapText="1"/>
    </xf>
    <xf numFmtId="0" fontId="22" fillId="0" borderId="6" xfId="0" applyFont="1" applyBorder="1" applyAlignment="1">
      <alignment horizontal="right" vertical="center" wrapText="1"/>
    </xf>
    <xf numFmtId="0" fontId="22" fillId="0" borderId="5" xfId="0" applyFont="1" applyBorder="1" applyAlignment="1">
      <alignment horizontal="right" vertical="center" wrapText="1"/>
    </xf>
    <xf numFmtId="0" fontId="4" fillId="0" borderId="17" xfId="0" applyFont="1" applyBorder="1"/>
    <xf numFmtId="0" fontId="5" fillId="4" borderId="27" xfId="0" applyFont="1" applyFill="1" applyBorder="1"/>
    <xf numFmtId="3" fontId="14" fillId="4" borderId="27" xfId="0" applyNumberFormat="1" applyFont="1" applyFill="1" applyBorder="1" applyAlignment="1">
      <alignment horizontal="right" vertical="center"/>
    </xf>
    <xf numFmtId="0" fontId="14" fillId="4" borderId="27" xfId="0" applyFont="1" applyFill="1" applyBorder="1" applyAlignment="1">
      <alignment horizontal="right" vertical="center"/>
    </xf>
    <xf numFmtId="3" fontId="14" fillId="0" borderId="27" xfId="0" applyNumberFormat="1" applyFont="1" applyFill="1" applyBorder="1" applyAlignment="1">
      <alignment horizontal="right" vertical="center"/>
    </xf>
    <xf numFmtId="0" fontId="14" fillId="0" borderId="27" xfId="0" applyFont="1" applyFill="1" applyBorder="1" applyAlignment="1">
      <alignment horizontal="right" vertical="center"/>
    </xf>
    <xf numFmtId="2" fontId="3" fillId="0" borderId="0" xfId="5" applyNumberFormat="1" applyFont="1" applyBorder="1"/>
    <xf numFmtId="2" fontId="3" fillId="0" borderId="17" xfId="5" applyNumberFormat="1" applyFont="1" applyBorder="1"/>
    <xf numFmtId="2" fontId="3" fillId="0" borderId="19" xfId="5" applyNumberFormat="1" applyFont="1" applyBorder="1"/>
    <xf numFmtId="2" fontId="3" fillId="0" borderId="3" xfId="5" applyNumberFormat="1" applyFont="1" applyBorder="1"/>
    <xf numFmtId="0" fontId="6" fillId="0" borderId="8" xfId="5" applyFont="1" applyFill="1" applyBorder="1"/>
    <xf numFmtId="0" fontId="3" fillId="4" borderId="17" xfId="5" applyFont="1" applyFill="1" applyBorder="1" applyAlignment="1">
      <alignment vertical="top" wrapText="1"/>
    </xf>
    <xf numFmtId="0" fontId="3" fillId="4" borderId="15" xfId="5" applyFont="1" applyFill="1" applyBorder="1" applyAlignment="1">
      <alignment vertical="top" wrapText="1"/>
    </xf>
    <xf numFmtId="0" fontId="3" fillId="4" borderId="3" xfId="5" applyFont="1" applyFill="1" applyBorder="1" applyAlignment="1">
      <alignment vertical="top" wrapText="1"/>
    </xf>
    <xf numFmtId="0" fontId="3" fillId="14" borderId="17" xfId="5" applyFont="1" applyFill="1" applyBorder="1" applyAlignment="1">
      <alignment vertical="top" wrapText="1"/>
    </xf>
    <xf numFmtId="2" fontId="3" fillId="14" borderId="0" xfId="5" applyNumberFormat="1" applyFont="1" applyFill="1" applyBorder="1"/>
    <xf numFmtId="2" fontId="3" fillId="14" borderId="17" xfId="5" applyNumberFormat="1" applyFont="1" applyFill="1" applyBorder="1"/>
    <xf numFmtId="3" fontId="3" fillId="0" borderId="15" xfId="4" applyNumberFormat="1" applyFont="1" applyBorder="1"/>
    <xf numFmtId="3" fontId="5" fillId="0" borderId="17" xfId="0" applyNumberFormat="1" applyFont="1" applyBorder="1" applyAlignment="1" applyProtection="1">
      <alignment horizontal="right"/>
      <protection locked="0"/>
    </xf>
    <xf numFmtId="3" fontId="5" fillId="0" borderId="3" xfId="0" applyNumberFormat="1" applyFont="1" applyBorder="1" applyAlignment="1" applyProtection="1">
      <alignment horizontal="right"/>
      <protection locked="0"/>
    </xf>
    <xf numFmtId="2" fontId="3" fillId="0" borderId="0" xfId="7" applyNumberFormat="1" applyFont="1" applyBorder="1"/>
    <xf numFmtId="2" fontId="3" fillId="0" borderId="17" xfId="7" applyNumberFormat="1" applyFont="1" applyBorder="1"/>
    <xf numFmtId="2" fontId="3" fillId="0" borderId="19" xfId="7" applyNumberFormat="1" applyFont="1" applyBorder="1"/>
    <xf numFmtId="2" fontId="3" fillId="0" borderId="3" xfId="7" applyNumberFormat="1" applyFont="1" applyBorder="1"/>
    <xf numFmtId="3" fontId="21" fillId="12" borderId="4" xfId="0" applyNumberFormat="1" applyFont="1" applyFill="1" applyBorder="1" applyAlignment="1">
      <alignment horizontal="right" vertical="top" wrapText="1"/>
    </xf>
    <xf numFmtId="3" fontId="3" fillId="0" borderId="0" xfId="0" applyNumberFormat="1" applyFont="1" applyFill="1" applyBorder="1" applyAlignment="1">
      <alignment horizontal="right"/>
    </xf>
    <xf numFmtId="3" fontId="3" fillId="0" borderId="17" xfId="0" applyNumberFormat="1" applyFont="1" applyFill="1" applyBorder="1" applyAlignment="1">
      <alignment horizontal="right"/>
    </xf>
    <xf numFmtId="3" fontId="3" fillId="0" borderId="19" xfId="0" applyNumberFormat="1" applyFont="1" applyFill="1" applyBorder="1" applyAlignment="1">
      <alignment horizontal="right"/>
    </xf>
    <xf numFmtId="3" fontId="3" fillId="0" borderId="3" xfId="0" applyNumberFormat="1" applyFont="1" applyFill="1" applyBorder="1" applyAlignment="1">
      <alignment horizontal="right"/>
    </xf>
    <xf numFmtId="3" fontId="5" fillId="0" borderId="15" xfId="0" applyNumberFormat="1" applyFont="1" applyBorder="1" applyAlignment="1" applyProtection="1">
      <alignment horizontal="right"/>
      <protection locked="0"/>
    </xf>
    <xf numFmtId="3" fontId="3" fillId="0" borderId="7" xfId="5" applyNumberFormat="1" applyFont="1" applyBorder="1"/>
    <xf numFmtId="3" fontId="3" fillId="0" borderId="15" xfId="5" applyNumberFormat="1" applyFont="1" applyBorder="1"/>
    <xf numFmtId="3" fontId="3" fillId="0" borderId="19" xfId="5" applyNumberFormat="1" applyFont="1" applyBorder="1"/>
    <xf numFmtId="3" fontId="3" fillId="0" borderId="3" xfId="5" applyNumberFormat="1" applyFont="1" applyBorder="1"/>
    <xf numFmtId="3" fontId="3" fillId="0" borderId="0" xfId="5" applyNumberFormat="1" applyFont="1" applyBorder="1"/>
    <xf numFmtId="3" fontId="3" fillId="0" borderId="17" xfId="5" applyNumberFormat="1" applyFont="1" applyBorder="1"/>
    <xf numFmtId="0" fontId="6" fillId="0" borderId="7" xfId="5" applyFont="1" applyBorder="1" applyAlignment="1">
      <alignment horizontal="center"/>
    </xf>
    <xf numFmtId="0" fontId="6" fillId="0" borderId="15" xfId="5" applyFont="1" applyBorder="1" applyAlignment="1">
      <alignment horizontal="center"/>
    </xf>
    <xf numFmtId="3" fontId="3" fillId="0" borderId="7" xfId="5" applyNumberFormat="1" applyFont="1" applyBorder="1" applyAlignment="1">
      <alignment horizontal="center"/>
    </xf>
    <xf numFmtId="3" fontId="3" fillId="0" borderId="15" xfId="5" applyNumberFormat="1" applyFont="1" applyBorder="1" applyAlignment="1">
      <alignment horizontal="center"/>
    </xf>
    <xf numFmtId="3" fontId="3" fillId="0" borderId="0" xfId="5" applyNumberFormat="1" applyFont="1" applyBorder="1" applyAlignment="1">
      <alignment horizontal="center"/>
    </xf>
    <xf numFmtId="3" fontId="3" fillId="0" borderId="17" xfId="5" applyNumberFormat="1" applyFont="1" applyBorder="1" applyAlignment="1">
      <alignment horizontal="center"/>
    </xf>
    <xf numFmtId="3" fontId="3" fillId="0" borderId="19" xfId="5" applyNumberFormat="1" applyFont="1" applyBorder="1" applyAlignment="1">
      <alignment horizontal="center"/>
    </xf>
    <xf numFmtId="3" fontId="3" fillId="0" borderId="3" xfId="5" applyNumberFormat="1" applyFont="1" applyBorder="1" applyAlignment="1">
      <alignment horizontal="center"/>
    </xf>
    <xf numFmtId="0" fontId="6" fillId="0" borderId="40" xfId="0" applyFont="1" applyFill="1" applyBorder="1" applyAlignment="1">
      <alignment horizontal="center" wrapText="1"/>
    </xf>
    <xf numFmtId="0" fontId="6" fillId="0" borderId="41" xfId="0" applyFont="1" applyFill="1" applyBorder="1" applyAlignment="1">
      <alignment horizontal="center" wrapText="1"/>
    </xf>
    <xf numFmtId="3" fontId="5" fillId="0" borderId="0" xfId="0" applyNumberFormat="1" applyFont="1" applyBorder="1" applyAlignment="1">
      <alignment horizontal="center"/>
    </xf>
    <xf numFmtId="3" fontId="5" fillId="0" borderId="17" xfId="0" applyNumberFormat="1" applyFont="1" applyBorder="1" applyAlignment="1">
      <alignment horizontal="center"/>
    </xf>
    <xf numFmtId="3" fontId="5" fillId="0" borderId="19" xfId="0" applyNumberFormat="1" applyFont="1" applyBorder="1" applyAlignment="1">
      <alignment horizontal="center"/>
    </xf>
    <xf numFmtId="3" fontId="5" fillId="0" borderId="3" xfId="0" applyNumberFormat="1" applyFont="1" applyBorder="1" applyAlignment="1">
      <alignment horizontal="center"/>
    </xf>
    <xf numFmtId="166" fontId="5" fillId="0" borderId="4" xfId="2" applyNumberFormat="1" applyFont="1" applyFill="1" applyBorder="1"/>
    <xf numFmtId="9" fontId="3" fillId="0" borderId="4" xfId="2" applyFont="1" applyBorder="1"/>
    <xf numFmtId="0" fontId="5" fillId="0" borderId="16" xfId="6" applyFont="1" applyBorder="1" applyAlignment="1">
      <alignment horizontal="left"/>
    </xf>
    <xf numFmtId="0" fontId="5" fillId="0" borderId="18" xfId="6" applyFont="1" applyBorder="1" applyAlignment="1">
      <alignment horizontal="left"/>
    </xf>
    <xf numFmtId="3" fontId="3" fillId="0" borderId="7" xfId="5" applyNumberFormat="1" applyFont="1" applyFill="1" applyBorder="1"/>
    <xf numFmtId="3" fontId="3" fillId="0" borderId="15" xfId="5" applyNumberFormat="1" applyFont="1" applyFill="1" applyBorder="1"/>
    <xf numFmtId="3" fontId="3" fillId="0" borderId="0" xfId="5" applyNumberFormat="1" applyFont="1" applyFill="1" applyBorder="1"/>
    <xf numFmtId="3" fontId="3" fillId="0" borderId="17" xfId="5" applyNumberFormat="1" applyFont="1" applyFill="1" applyBorder="1"/>
    <xf numFmtId="3" fontId="4" fillId="0" borderId="6" xfId="5" applyNumberFormat="1" applyFont="1" applyFill="1" applyBorder="1"/>
    <xf numFmtId="3" fontId="4" fillId="0" borderId="5" xfId="5" applyNumberFormat="1" applyFont="1" applyFill="1" applyBorder="1"/>
    <xf numFmtId="0" fontId="2" fillId="4" borderId="0" xfId="0" applyFont="1" applyFill="1"/>
    <xf numFmtId="0" fontId="0" fillId="4" borderId="0" xfId="0" applyFill="1"/>
    <xf numFmtId="0" fontId="2" fillId="4" borderId="4" xfId="0" applyFont="1" applyFill="1" applyBorder="1"/>
    <xf numFmtId="0" fontId="2" fillId="4" borderId="7" xfId="0" applyFont="1" applyFill="1" applyBorder="1"/>
    <xf numFmtId="0" fontId="0" fillId="4" borderId="5" xfId="0" applyFill="1" applyBorder="1"/>
    <xf numFmtId="0" fontId="21" fillId="4" borderId="4" xfId="0" applyFont="1" applyFill="1" applyBorder="1" applyAlignment="1">
      <alignment horizontal="left" vertical="top" wrapText="1"/>
    </xf>
    <xf numFmtId="3" fontId="21" fillId="4" borderId="4" xfId="0" applyNumberFormat="1" applyFont="1" applyFill="1" applyBorder="1" applyAlignment="1">
      <alignment horizontal="right" vertical="top" wrapText="1"/>
    </xf>
    <xf numFmtId="9" fontId="21" fillId="4" borderId="4" xfId="2" applyFont="1" applyFill="1" applyBorder="1" applyAlignment="1">
      <alignment horizontal="right" vertical="top" wrapText="1"/>
    </xf>
    <xf numFmtId="0" fontId="22" fillId="4" borderId="0" xfId="0" applyFont="1" applyFill="1" applyAlignment="1">
      <alignment horizontal="left" vertical="center" readingOrder="1"/>
    </xf>
    <xf numFmtId="0" fontId="5" fillId="0" borderId="0" xfId="0" applyFont="1" applyAlignment="1">
      <alignment horizontal="left" vertical="top" wrapText="1"/>
    </xf>
    <xf numFmtId="0" fontId="7" fillId="0" borderId="0" xfId="3" applyAlignment="1">
      <alignment horizontal="left"/>
    </xf>
    <xf numFmtId="0" fontId="7" fillId="0" borderId="0" xfId="3" applyNumberFormat="1" applyFill="1" applyAlignment="1">
      <alignment horizontal="left"/>
    </xf>
    <xf numFmtId="0" fontId="7" fillId="0" borderId="0" xfId="3" applyAlignment="1">
      <alignment horizontal="left" vertical="center"/>
    </xf>
    <xf numFmtId="0" fontId="7" fillId="0" borderId="0" xfId="3" applyAlignment="1">
      <alignment horizontal="left" wrapText="1"/>
    </xf>
    <xf numFmtId="0" fontId="7" fillId="0" borderId="0" xfId="3" applyFill="1" applyBorder="1" applyAlignment="1">
      <alignment horizontal="left"/>
    </xf>
    <xf numFmtId="0" fontId="7" fillId="0" borderId="0" xfId="3" applyBorder="1" applyAlignment="1">
      <alignment horizontal="left"/>
    </xf>
    <xf numFmtId="0" fontId="13" fillId="0" borderId="0" xfId="3" applyFont="1" applyAlignment="1">
      <alignment horizontal="left"/>
    </xf>
    <xf numFmtId="0" fontId="13" fillId="0" borderId="0" xfId="3" applyFont="1" applyFill="1" applyAlignment="1">
      <alignment horizontal="left"/>
    </xf>
    <xf numFmtId="0" fontId="13" fillId="0" borderId="0" xfId="3" applyFont="1" applyBorder="1" applyAlignment="1">
      <alignment horizontal="left"/>
    </xf>
    <xf numFmtId="0" fontId="15" fillId="0" borderId="0" xfId="0" applyFont="1" applyAlignment="1">
      <alignment horizontal="left"/>
    </xf>
    <xf numFmtId="0" fontId="13" fillId="0" borderId="0" xfId="3" applyFont="1"/>
    <xf numFmtId="0" fontId="13" fillId="0" borderId="0" xfId="3" applyFont="1" applyFill="1" applyBorder="1" applyAlignment="1">
      <alignment horizontal="left"/>
    </xf>
    <xf numFmtId="0" fontId="13" fillId="0" borderId="0" xfId="3" applyFont="1" applyBorder="1" applyAlignment="1">
      <alignment horizontal="left" vertical="center"/>
    </xf>
    <xf numFmtId="0" fontId="4" fillId="0" borderId="7" xfId="0" applyFont="1" applyFill="1" applyBorder="1" applyAlignment="1">
      <alignment horizontal="center"/>
    </xf>
    <xf numFmtId="0" fontId="4" fillId="0" borderId="15" xfId="0" applyFont="1" applyFill="1" applyBorder="1" applyAlignment="1">
      <alignment horizontal="center"/>
    </xf>
    <xf numFmtId="0" fontId="4" fillId="2" borderId="6" xfId="0" applyFont="1" applyFill="1" applyBorder="1" applyAlignment="1">
      <alignment horizontal="center"/>
    </xf>
    <xf numFmtId="0" fontId="4" fillId="2" borderId="5" xfId="0" applyFont="1" applyFill="1" applyBorder="1" applyAlignment="1">
      <alignment horizontal="center"/>
    </xf>
    <xf numFmtId="0" fontId="4" fillId="0" borderId="6" xfId="0" applyFont="1" applyFill="1" applyBorder="1" applyAlignment="1">
      <alignment horizontal="center"/>
    </xf>
    <xf numFmtId="0" fontId="4" fillId="0" borderId="5" xfId="0" applyFont="1" applyFill="1" applyBorder="1" applyAlignment="1">
      <alignment horizontal="center"/>
    </xf>
    <xf numFmtId="0" fontId="4" fillId="0" borderId="20" xfId="0" applyFont="1" applyFill="1" applyBorder="1" applyAlignment="1">
      <alignment horizontal="left" wrapText="1"/>
    </xf>
    <xf numFmtId="0" fontId="4" fillId="0" borderId="6" xfId="0" applyFont="1" applyFill="1" applyBorder="1" applyAlignment="1">
      <alignment horizontal="left" wrapText="1"/>
    </xf>
    <xf numFmtId="0" fontId="4" fillId="0" borderId="5" xfId="0" applyFont="1" applyFill="1" applyBorder="1" applyAlignment="1">
      <alignment horizontal="left" wrapText="1"/>
    </xf>
    <xf numFmtId="0" fontId="10" fillId="0" borderId="28" xfId="0" applyFont="1" applyFill="1" applyBorder="1" applyAlignment="1">
      <alignment horizontal="center" vertical="center" wrapText="1"/>
    </xf>
    <xf numFmtId="0" fontId="10" fillId="0" borderId="29" xfId="0" applyFont="1" applyFill="1" applyBorder="1" applyAlignment="1">
      <alignment horizontal="center" vertical="center" wrapText="1"/>
    </xf>
    <xf numFmtId="0" fontId="6" fillId="0" borderId="31" xfId="0" applyFont="1" applyFill="1" applyBorder="1" applyAlignment="1">
      <alignment horizontal="center" vertical="center"/>
    </xf>
    <xf numFmtId="0" fontId="6" fillId="0" borderId="34" xfId="0" applyFont="1" applyFill="1" applyBorder="1" applyAlignment="1">
      <alignment horizontal="center" vertical="center"/>
    </xf>
    <xf numFmtId="0" fontId="6" fillId="0" borderId="35" xfId="0" applyFont="1" applyFill="1" applyBorder="1" applyAlignment="1">
      <alignment horizontal="center" vertical="center"/>
    </xf>
    <xf numFmtId="0" fontId="4" fillId="0" borderId="0" xfId="0" applyFont="1" applyFill="1" applyAlignment="1">
      <alignment horizontal="left"/>
    </xf>
    <xf numFmtId="0" fontId="4" fillId="0" borderId="0" xfId="0" applyFont="1" applyFill="1" applyBorder="1" applyAlignment="1">
      <alignment horizontal="left"/>
    </xf>
    <xf numFmtId="0" fontId="5" fillId="0" borderId="20" xfId="0" applyFont="1" applyBorder="1" applyAlignment="1">
      <alignment horizontal="center"/>
    </xf>
    <xf numFmtId="0" fontId="5" fillId="0" borderId="6" xfId="0" applyFont="1" applyBorder="1" applyAlignment="1">
      <alignment horizontal="center"/>
    </xf>
    <xf numFmtId="0" fontId="5" fillId="0" borderId="5" xfId="0" applyFont="1" applyBorder="1" applyAlignment="1">
      <alignment horizontal="center"/>
    </xf>
    <xf numFmtId="0" fontId="4" fillId="0" borderId="8" xfId="0" applyFont="1" applyBorder="1" applyAlignment="1">
      <alignment horizontal="center"/>
    </xf>
    <xf numFmtId="0" fontId="4" fillId="0" borderId="40" xfId="0" applyFont="1" applyBorder="1" applyAlignment="1">
      <alignment horizontal="center"/>
    </xf>
    <xf numFmtId="0" fontId="4" fillId="0" borderId="41" xfId="0" applyFont="1" applyBorder="1" applyAlignment="1">
      <alignment horizontal="center"/>
    </xf>
    <xf numFmtId="3" fontId="2" fillId="0" borderId="8" xfId="0" applyNumberFormat="1" applyFont="1" applyBorder="1" applyAlignment="1">
      <alignment horizontal="center"/>
    </xf>
    <xf numFmtId="3" fontId="2" fillId="0" borderId="40" xfId="0" applyNumberFormat="1" applyFont="1" applyBorder="1" applyAlignment="1">
      <alignment horizontal="center"/>
    </xf>
    <xf numFmtId="3" fontId="2" fillId="0" borderId="41" xfId="0" applyNumberFormat="1" applyFont="1" applyBorder="1" applyAlignment="1">
      <alignment horizontal="center"/>
    </xf>
    <xf numFmtId="0" fontId="4" fillId="0" borderId="20" xfId="0" applyFont="1" applyBorder="1" applyAlignment="1">
      <alignment horizontal="left" wrapText="1"/>
    </xf>
    <xf numFmtId="0" fontId="4" fillId="0" borderId="6" xfId="0" applyFont="1" applyBorder="1" applyAlignment="1">
      <alignment horizontal="left" wrapText="1"/>
    </xf>
    <xf numFmtId="0" fontId="4" fillId="0" borderId="5" xfId="0" applyFont="1" applyBorder="1" applyAlignment="1">
      <alignment horizontal="left" wrapText="1"/>
    </xf>
    <xf numFmtId="0" fontId="5" fillId="11" borderId="49" xfId="0" applyFont="1" applyFill="1" applyBorder="1" applyAlignment="1">
      <alignment horizontal="center" vertical="center" wrapText="1"/>
    </xf>
    <xf numFmtId="0" fontId="5" fillId="11" borderId="50" xfId="0" applyFont="1" applyFill="1" applyBorder="1" applyAlignment="1">
      <alignment horizontal="center" vertical="center" wrapText="1"/>
    </xf>
    <xf numFmtId="0" fontId="5" fillId="10" borderId="49" xfId="0" applyFont="1" applyFill="1" applyBorder="1" applyAlignment="1">
      <alignment horizontal="center" vertical="center" wrapText="1"/>
    </xf>
    <xf numFmtId="0" fontId="5" fillId="8" borderId="51" xfId="0" applyFont="1" applyFill="1" applyBorder="1" applyAlignment="1">
      <alignment horizontal="center" vertical="center" wrapText="1"/>
    </xf>
    <xf numFmtId="0" fontId="5" fillId="8" borderId="49" xfId="0" applyFont="1" applyFill="1" applyBorder="1" applyAlignment="1">
      <alignment horizontal="center" vertical="center" wrapText="1"/>
    </xf>
    <xf numFmtId="0" fontId="5" fillId="9" borderId="49" xfId="0" applyFont="1" applyFill="1" applyBorder="1" applyAlignment="1">
      <alignment horizontal="center" vertical="center" wrapText="1"/>
    </xf>
    <xf numFmtId="0" fontId="4" fillId="0" borderId="20" xfId="0" applyFont="1" applyBorder="1" applyAlignment="1">
      <alignment horizontal="right"/>
    </xf>
    <xf numFmtId="0" fontId="4" fillId="0" borderId="6" xfId="0" applyFont="1" applyBorder="1" applyAlignment="1">
      <alignment horizontal="right"/>
    </xf>
    <xf numFmtId="0" fontId="4" fillId="0" borderId="5" xfId="0" applyFont="1" applyBorder="1" applyAlignment="1">
      <alignment horizontal="right"/>
    </xf>
    <xf numFmtId="0" fontId="4" fillId="0" borderId="7" xfId="0" applyFont="1" applyBorder="1" applyAlignment="1">
      <alignment horizontal="right"/>
    </xf>
    <xf numFmtId="0" fontId="4" fillId="0" borderId="15" xfId="0" applyFont="1" applyBorder="1" applyAlignment="1">
      <alignment horizontal="right"/>
    </xf>
    <xf numFmtId="0" fontId="5" fillId="0" borderId="20" xfId="0" applyFont="1" applyBorder="1" applyAlignment="1">
      <alignment horizontal="right"/>
    </xf>
    <xf numFmtId="0" fontId="5" fillId="0" borderId="6" xfId="0" applyFont="1" applyBorder="1" applyAlignment="1">
      <alignment horizontal="right"/>
    </xf>
    <xf numFmtId="0" fontId="5" fillId="0" borderId="5" xfId="0" applyFont="1" applyBorder="1" applyAlignment="1">
      <alignment horizontal="right"/>
    </xf>
    <xf numFmtId="0" fontId="4" fillId="0" borderId="6" xfId="0" applyFont="1" applyFill="1" applyBorder="1" applyAlignment="1">
      <alignment horizontal="right"/>
    </xf>
    <xf numFmtId="0" fontId="4" fillId="0" borderId="5" xfId="0" applyFont="1" applyFill="1" applyBorder="1" applyAlignment="1">
      <alignment horizontal="right"/>
    </xf>
    <xf numFmtId="0" fontId="4" fillId="0" borderId="20" xfId="0" applyFont="1" applyFill="1" applyBorder="1" applyAlignment="1">
      <alignment horizontal="right"/>
    </xf>
    <xf numFmtId="0" fontId="4" fillId="0" borderId="8" xfId="0" applyFont="1" applyBorder="1" applyAlignment="1">
      <alignment horizontal="right"/>
    </xf>
    <xf numFmtId="0" fontId="4" fillId="0" borderId="40" xfId="0" applyFont="1" applyBorder="1" applyAlignment="1">
      <alignment horizontal="right"/>
    </xf>
    <xf numFmtId="0" fontId="4" fillId="0" borderId="41" xfId="0" applyFont="1" applyBorder="1" applyAlignment="1">
      <alignment horizontal="right"/>
    </xf>
    <xf numFmtId="0" fontId="4" fillId="0" borderId="39" xfId="0" applyFont="1" applyFill="1" applyBorder="1" applyAlignment="1">
      <alignment horizontal="right"/>
    </xf>
    <xf numFmtId="0" fontId="4" fillId="0" borderId="41" xfId="0" applyFont="1" applyFill="1" applyBorder="1" applyAlignment="1">
      <alignment horizontal="right"/>
    </xf>
    <xf numFmtId="0" fontId="23" fillId="0" borderId="8" xfId="6" applyFont="1" applyBorder="1" applyAlignment="1">
      <alignment horizontal="right"/>
    </xf>
    <xf numFmtId="0" fontId="23" fillId="0" borderId="7" xfId="6" applyFont="1" applyBorder="1" applyAlignment="1">
      <alignment horizontal="right"/>
    </xf>
    <xf numFmtId="0" fontId="23" fillId="0" borderId="15" xfId="6" applyFont="1" applyBorder="1" applyAlignment="1">
      <alignment horizontal="right"/>
    </xf>
    <xf numFmtId="0" fontId="5" fillId="0" borderId="20" xfId="0" applyFont="1" applyFill="1" applyBorder="1" applyAlignment="1">
      <alignment horizontal="right" wrapText="1"/>
    </xf>
    <xf numFmtId="0" fontId="5" fillId="0" borderId="6" xfId="0" applyFont="1" applyFill="1" applyBorder="1" applyAlignment="1">
      <alignment horizontal="right" wrapText="1"/>
    </xf>
    <xf numFmtId="0" fontId="5" fillId="0" borderId="5" xfId="0" applyFont="1" applyFill="1" applyBorder="1" applyAlignment="1">
      <alignment horizontal="right" wrapText="1"/>
    </xf>
    <xf numFmtId="0" fontId="6" fillId="0" borderId="20" xfId="0" applyFont="1" applyBorder="1" applyAlignment="1">
      <alignment horizontal="right"/>
    </xf>
    <xf numFmtId="0" fontId="6" fillId="0" borderId="6" xfId="0" applyFont="1" applyBorder="1" applyAlignment="1">
      <alignment horizontal="right"/>
    </xf>
    <xf numFmtId="0" fontId="6" fillId="0" borderId="5" xfId="0" applyFont="1" applyBorder="1" applyAlignment="1">
      <alignment horizontal="right"/>
    </xf>
    <xf numFmtId="0" fontId="4" fillId="0" borderId="0" xfId="0" applyFont="1" applyAlignment="1">
      <alignment horizontal="left" wrapText="1"/>
    </xf>
    <xf numFmtId="0" fontId="27" fillId="0" borderId="0" xfId="8" applyNumberFormat="1" applyFont="1" applyFill="1" applyAlignment="1">
      <alignment horizontal="left"/>
    </xf>
    <xf numFmtId="0" fontId="3" fillId="0" borderId="0" xfId="8" applyFont="1" applyFill="1" applyAlignment="1">
      <alignment vertical="center"/>
    </xf>
    <xf numFmtId="0" fontId="27" fillId="0" borderId="6" xfId="8" applyNumberFormat="1" applyFont="1" applyFill="1" applyBorder="1" applyAlignment="1">
      <alignment horizontal="right" wrapText="1"/>
    </xf>
    <xf numFmtId="0" fontId="27" fillId="0" borderId="5" xfId="8" applyNumberFormat="1" applyFont="1" applyFill="1" applyBorder="1" applyAlignment="1">
      <alignment horizontal="right" wrapText="1"/>
    </xf>
  </cellXfs>
  <cellStyles count="9">
    <cellStyle name="Komma" xfId="1" builtinId="3"/>
    <cellStyle name="Link" xfId="3" builtinId="8"/>
    <cellStyle name="Normal" xfId="0" builtinId="0"/>
    <cellStyle name="Normal 2" xfId="6"/>
    <cellStyle name="Normal 2 2" xfId="8"/>
    <cellStyle name="Normal 3" xfId="4"/>
    <cellStyle name="Normal 4" xfId="5"/>
    <cellStyle name="Normal 5" xfId="7"/>
    <cellStyle name="Procent" xfId="2" builtinId="5"/>
  </cellStyles>
  <dxfs count="12">
    <dxf>
      <font>
        <b val="0"/>
        <i val="0"/>
        <strike val="0"/>
        <condense val="0"/>
        <extend val="0"/>
        <outline val="0"/>
        <shadow val="0"/>
        <u val="none"/>
        <vertAlign val="baseline"/>
        <sz val="11"/>
        <color rgb="FF000000"/>
        <name val="Times New Roman"/>
        <scheme val="none"/>
      </font>
      <numFmt numFmtId="167" formatCode="0.0"/>
      <fill>
        <patternFill patternType="none">
          <fgColor indexed="64"/>
          <bgColor indexed="65"/>
        </patternFill>
      </fill>
      <alignment horizontal="right" vertical="bottom"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1"/>
        <color indexed="8"/>
        <name val="Times New Roman"/>
        <scheme val="none"/>
      </font>
      <numFmt numFmtId="167" formatCode="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rgb="FF000000"/>
        <name val="Times New Roman"/>
        <scheme val="none"/>
      </font>
      <numFmt numFmtId="167" formatCode="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indexed="8"/>
        <name val="Times New Roman"/>
        <scheme val="none"/>
      </font>
      <numFmt numFmtId="167" formatCode="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rgb="FF000000"/>
        <name val="Times New Roman"/>
        <scheme val="none"/>
      </font>
      <numFmt numFmtId="167" formatCode="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indexed="8"/>
        <name val="Times New Roman"/>
        <scheme val="none"/>
      </font>
      <numFmt numFmtId="167" formatCode="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rgb="FF000000"/>
        <name val="Times New Roman"/>
        <scheme val="none"/>
      </font>
      <numFmt numFmtId="167" formatCode="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indexed="8"/>
        <name val="Times New Roman"/>
        <scheme val="none"/>
      </font>
      <numFmt numFmtId="167" formatCode="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indexed="8"/>
        <name val="Times New Roman"/>
        <scheme val="none"/>
      </font>
      <numFmt numFmtId="0" formatCode="General"/>
      <fill>
        <patternFill patternType="none">
          <fgColor indexed="64"/>
          <bgColor indexed="65"/>
        </patternFill>
      </fill>
      <alignment horizontal="general" vertical="bottom" textRotation="0" wrapText="1" relativeIndent="0" justifyLastLine="0" shrinkToFit="0" readingOrder="0"/>
      <border diagonalUp="0" diagonalDown="0" outline="0">
        <left style="thin">
          <color indexed="64"/>
        </left>
        <right/>
        <top/>
        <bottom/>
      </border>
    </dxf>
    <dxf>
      <font>
        <strike val="0"/>
        <outline val="0"/>
        <shadow val="0"/>
        <u val="none"/>
        <vertAlign val="baseline"/>
        <sz val="11"/>
        <name val="Times New Roman"/>
        <scheme val="none"/>
      </font>
      <numFmt numFmtId="0" formatCode="General"/>
    </dxf>
    <dxf>
      <border>
        <bottom style="thin">
          <color indexed="64"/>
        </bottom>
      </border>
    </dxf>
    <dxf>
      <font>
        <b/>
        <i val="0"/>
        <strike val="0"/>
        <condense val="0"/>
        <extend val="0"/>
        <outline val="0"/>
        <shadow val="0"/>
        <u val="none"/>
        <vertAlign val="baseline"/>
        <sz val="11"/>
        <color indexed="8"/>
        <name val="Times New Roman"/>
        <scheme val="none"/>
      </font>
      <numFmt numFmtId="0" formatCode="General"/>
      <fill>
        <patternFill patternType="solid">
          <fgColor indexed="64"/>
          <bgColor indexed="42"/>
        </patternFill>
      </fill>
      <alignment horizontal="center" vertical="bottom" textRotation="0" wrapText="1" relativeIndent="0" justifyLastLine="0" shrinkToFit="0" readingOrder="0"/>
      <border diagonalUp="0" diagonalDown="0" outline="0">
        <left/>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worksheet" Target="worksheets/sheet63.xml"/><Relationship Id="rId68"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61" Type="http://schemas.openxmlformats.org/officeDocument/2006/relationships/worksheet" Target="worksheets/sheet6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theme" Target="theme/theme1.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calcChain" Target="calcChain.xml"/></Relationships>
</file>

<file path=xl/tables/table1.xml><?xml version="1.0" encoding="utf-8"?>
<table xmlns="http://schemas.openxmlformats.org/spreadsheetml/2006/main" id="1" name="Liste14" displayName="Liste14" ref="A4:I22" insertRowShift="1" totalsRowShown="0" headerRowDxfId="11" dataDxfId="9" headerRowBorderDxfId="10">
  <sortState ref="A5:L22">
    <sortCondition ref="I3:I21"/>
  </sortState>
  <tableColumns count="9">
    <tableColumn id="1" name="Kolonne1" dataDxfId="8"/>
    <tableColumn id="2" name="Procent" dataDxfId="7"/>
    <tableColumn id="3" name="Antal" dataDxfId="6"/>
    <tableColumn id="4" name="Procent2" dataDxfId="5"/>
    <tableColumn id="9" name="Antal3" dataDxfId="4"/>
    <tableColumn id="10" name="Procent4" dataDxfId="3"/>
    <tableColumn id="5" name="Antal5" dataDxfId="2"/>
    <tableColumn id="12" name="Procent6" dataDxfId="1"/>
    <tableColumn id="13" name="Antal7" dataDxfId="0"/>
  </tableColumns>
  <tableStyleInfo showFirstColumn="0" showLastColumn="0" showRowStripes="1" showColumnStripes="0"/>
</table>
</file>

<file path=xl/theme/theme1.xml><?xml version="1.0" encoding="utf-8"?>
<a:theme xmlns:a="http://schemas.openxmlformats.org/drawingml/2006/main" name="Kontortema">
  <a:themeElements>
    <a:clrScheme name="Kont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ont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63.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00"/>
  <sheetViews>
    <sheetView showGridLines="0" tabSelected="1" zoomScaleNormal="100" workbookViewId="0">
      <selection sqref="A1:C1"/>
    </sheetView>
  </sheetViews>
  <sheetFormatPr defaultRowHeight="15" x14ac:dyDescent="0.25"/>
  <cols>
    <col min="1" max="8" width="9.140625" style="5"/>
    <col min="9" max="9" width="9.140625" style="5" customWidth="1"/>
    <col min="10" max="16384" width="9.140625" style="5"/>
  </cols>
  <sheetData>
    <row r="1" spans="1:19" ht="18.75" x14ac:dyDescent="0.3">
      <c r="A1" s="607" t="s">
        <v>0</v>
      </c>
      <c r="B1" s="607"/>
      <c r="C1" s="607"/>
    </row>
    <row r="2" spans="1:19" x14ac:dyDescent="0.25">
      <c r="A2" s="302"/>
      <c r="B2" s="302"/>
      <c r="C2" s="302"/>
    </row>
    <row r="3" spans="1:19" ht="15.75" x14ac:dyDescent="0.25">
      <c r="A3" s="303" t="s">
        <v>377</v>
      </c>
      <c r="B3" s="302"/>
      <c r="C3" s="302"/>
    </row>
    <row r="5" spans="1:19" x14ac:dyDescent="0.25">
      <c r="A5" s="4" t="s">
        <v>1</v>
      </c>
    </row>
    <row r="7" spans="1:19" x14ac:dyDescent="0.25">
      <c r="A7" s="608" t="s">
        <v>2</v>
      </c>
      <c r="B7" s="608"/>
      <c r="C7" s="608"/>
      <c r="D7" s="608"/>
      <c r="E7" s="608"/>
      <c r="F7" s="608"/>
      <c r="G7" s="608"/>
      <c r="H7" s="608"/>
      <c r="I7" s="608"/>
    </row>
    <row r="8" spans="1:19" x14ac:dyDescent="0.25">
      <c r="A8" s="608" t="s">
        <v>59</v>
      </c>
      <c r="B8" s="608"/>
      <c r="C8" s="608"/>
      <c r="D8" s="608"/>
      <c r="E8" s="608"/>
      <c r="F8" s="608"/>
      <c r="G8" s="608"/>
      <c r="H8" s="608"/>
      <c r="I8" s="608"/>
      <c r="J8" s="608"/>
      <c r="K8" s="608"/>
      <c r="L8" s="608"/>
    </row>
    <row r="9" spans="1:19" x14ac:dyDescent="0.25">
      <c r="A9" s="608" t="s">
        <v>61</v>
      </c>
      <c r="B9" s="608"/>
      <c r="C9" s="608"/>
      <c r="D9" s="608"/>
      <c r="E9" s="608"/>
      <c r="F9" s="608"/>
      <c r="G9" s="608"/>
      <c r="H9" s="608"/>
      <c r="I9" s="608"/>
      <c r="J9" s="608"/>
      <c r="K9" s="608"/>
      <c r="L9" s="608"/>
      <c r="M9" s="608"/>
      <c r="N9" s="608"/>
    </row>
    <row r="10" spans="1:19" x14ac:dyDescent="0.25">
      <c r="A10" s="608" t="s">
        <v>62</v>
      </c>
      <c r="B10" s="608"/>
      <c r="C10" s="608"/>
      <c r="D10" s="608"/>
      <c r="E10" s="608"/>
      <c r="F10" s="608"/>
      <c r="G10" s="608"/>
      <c r="H10" s="608"/>
      <c r="I10" s="608"/>
      <c r="J10" s="608"/>
      <c r="K10" s="608"/>
      <c r="L10" s="608"/>
      <c r="M10" s="608"/>
      <c r="N10" s="608"/>
      <c r="O10" s="608"/>
      <c r="P10" s="608"/>
    </row>
    <row r="11" spans="1:19" x14ac:dyDescent="0.25">
      <c r="A11" s="608" t="s">
        <v>93</v>
      </c>
      <c r="B11" s="608"/>
      <c r="C11" s="608"/>
      <c r="D11" s="608"/>
      <c r="E11" s="608"/>
      <c r="F11" s="608"/>
      <c r="G11" s="608"/>
      <c r="H11" s="608"/>
      <c r="I11" s="608"/>
      <c r="J11" s="608"/>
      <c r="K11" s="608"/>
      <c r="L11" s="608"/>
      <c r="M11" s="608"/>
      <c r="N11" s="608"/>
      <c r="O11" s="608"/>
      <c r="P11" s="608"/>
    </row>
    <row r="12" spans="1:19" x14ac:dyDescent="0.25">
      <c r="A12" s="605" t="s">
        <v>105</v>
      </c>
      <c r="B12" s="605"/>
      <c r="C12" s="605"/>
      <c r="D12" s="605"/>
      <c r="E12" s="605"/>
      <c r="F12" s="605"/>
      <c r="G12" s="605"/>
      <c r="H12" s="605"/>
      <c r="I12" s="605"/>
      <c r="J12" s="605"/>
      <c r="K12" s="605"/>
      <c r="L12" s="605"/>
      <c r="M12" s="605"/>
      <c r="N12" s="605"/>
      <c r="O12" s="605"/>
      <c r="P12" s="605"/>
      <c r="Q12" s="605"/>
      <c r="R12" s="605"/>
      <c r="S12" s="605"/>
    </row>
    <row r="13" spans="1:19" x14ac:dyDescent="0.25">
      <c r="A13" s="609" t="s">
        <v>114</v>
      </c>
      <c r="B13" s="609"/>
      <c r="C13" s="609"/>
      <c r="D13" s="609"/>
      <c r="E13" s="609"/>
      <c r="F13" s="609"/>
      <c r="G13" s="609"/>
      <c r="H13" s="609"/>
      <c r="I13" s="609"/>
      <c r="J13" s="609"/>
      <c r="K13" s="609"/>
      <c r="L13" s="609"/>
      <c r="M13" s="609"/>
      <c r="N13" s="609"/>
    </row>
    <row r="14" spans="1:19" x14ac:dyDescent="0.25">
      <c r="A14" s="610" t="s">
        <v>117</v>
      </c>
      <c r="B14" s="610"/>
      <c r="C14" s="610"/>
      <c r="D14" s="610"/>
      <c r="E14" s="610"/>
      <c r="F14" s="610"/>
      <c r="G14" s="610"/>
      <c r="H14" s="610"/>
      <c r="I14" s="610"/>
      <c r="J14" s="610"/>
      <c r="K14" s="610"/>
    </row>
    <row r="15" spans="1:19" x14ac:dyDescent="0.25">
      <c r="A15" s="604" t="s">
        <v>159</v>
      </c>
      <c r="B15" s="604"/>
      <c r="C15" s="604"/>
      <c r="D15" s="604"/>
      <c r="E15" s="604"/>
      <c r="F15" s="604"/>
      <c r="G15" s="604"/>
      <c r="H15" s="604"/>
      <c r="I15" s="604"/>
      <c r="J15" s="604"/>
      <c r="K15" s="604"/>
      <c r="L15" s="604"/>
      <c r="M15" s="604"/>
      <c r="N15" s="604"/>
      <c r="O15" s="604"/>
    </row>
    <row r="16" spans="1:19" x14ac:dyDescent="0.25">
      <c r="A16" s="604" t="s">
        <v>182</v>
      </c>
      <c r="B16" s="604"/>
      <c r="C16" s="604"/>
      <c r="D16" s="604"/>
      <c r="E16" s="604"/>
      <c r="F16" s="604"/>
      <c r="G16" s="604"/>
      <c r="H16" s="604"/>
      <c r="I16" s="604"/>
      <c r="J16" s="604"/>
      <c r="K16" s="604"/>
      <c r="L16" s="604"/>
      <c r="M16" s="604"/>
      <c r="N16" s="604"/>
    </row>
    <row r="17" spans="1:23" x14ac:dyDescent="0.25">
      <c r="A17" s="605" t="s">
        <v>187</v>
      </c>
      <c r="B17" s="605"/>
      <c r="C17" s="605"/>
      <c r="D17" s="605"/>
      <c r="E17" s="605"/>
      <c r="F17" s="605"/>
      <c r="G17" s="605"/>
      <c r="H17" s="605"/>
      <c r="I17" s="605"/>
      <c r="J17" s="605"/>
      <c r="K17" s="605"/>
      <c r="L17" s="605"/>
      <c r="M17" s="605"/>
      <c r="N17" s="605"/>
      <c r="O17" s="605"/>
      <c r="P17" s="605"/>
      <c r="Q17" s="605"/>
      <c r="R17" s="605"/>
      <c r="S17" s="605"/>
      <c r="T17" s="605"/>
    </row>
    <row r="18" spans="1:23" x14ac:dyDescent="0.25">
      <c r="A18" s="604" t="s">
        <v>196</v>
      </c>
      <c r="B18" s="604"/>
      <c r="C18" s="604"/>
      <c r="D18" s="604"/>
      <c r="E18" s="604"/>
      <c r="F18" s="604"/>
      <c r="G18" s="604"/>
      <c r="H18" s="604"/>
      <c r="I18" s="604"/>
      <c r="J18" s="604"/>
      <c r="K18" s="604"/>
      <c r="L18" s="604"/>
      <c r="M18" s="604"/>
      <c r="N18" s="604"/>
      <c r="O18" s="604"/>
      <c r="P18" s="604"/>
      <c r="Q18" s="604"/>
      <c r="R18" s="604"/>
      <c r="S18" s="604"/>
      <c r="T18" s="604"/>
      <c r="U18" s="604"/>
      <c r="V18" s="604"/>
      <c r="W18" s="604"/>
    </row>
    <row r="19" spans="1:23" x14ac:dyDescent="0.25">
      <c r="A19" s="604" t="s">
        <v>201</v>
      </c>
      <c r="B19" s="604"/>
      <c r="C19" s="604"/>
      <c r="D19" s="604"/>
      <c r="E19" s="604"/>
      <c r="F19" s="604"/>
      <c r="G19" s="604"/>
      <c r="H19" s="604"/>
      <c r="I19" s="604"/>
      <c r="J19" s="604"/>
      <c r="K19" s="604"/>
      <c r="L19" s="604"/>
      <c r="M19" s="604"/>
      <c r="N19" s="604"/>
      <c r="O19" s="604"/>
      <c r="P19" s="604"/>
      <c r="Q19" s="604"/>
      <c r="R19" s="604"/>
      <c r="S19" s="604"/>
      <c r="T19" s="604"/>
      <c r="U19" s="604"/>
      <c r="V19" s="604"/>
      <c r="W19" s="604"/>
    </row>
    <row r="21" spans="1:23" x14ac:dyDescent="0.25">
      <c r="A21" s="4" t="s">
        <v>232</v>
      </c>
    </row>
    <row r="23" spans="1:23" x14ac:dyDescent="0.25">
      <c r="A23" s="604" t="s">
        <v>204</v>
      </c>
      <c r="B23" s="604"/>
      <c r="C23" s="604"/>
      <c r="D23" s="604"/>
      <c r="E23" s="604"/>
      <c r="F23" s="604"/>
      <c r="G23" s="604"/>
      <c r="H23" s="604"/>
      <c r="I23" s="604"/>
      <c r="J23" s="604"/>
      <c r="K23" s="604"/>
      <c r="L23" s="604"/>
      <c r="M23" s="604"/>
    </row>
    <row r="24" spans="1:23" x14ac:dyDescent="0.25">
      <c r="A24" s="604" t="s">
        <v>233</v>
      </c>
      <c r="B24" s="604"/>
      <c r="C24" s="604"/>
      <c r="D24" s="604"/>
      <c r="E24" s="604"/>
      <c r="F24" s="604"/>
      <c r="G24" s="604"/>
      <c r="H24" s="604"/>
      <c r="I24" s="604"/>
      <c r="J24" s="604"/>
      <c r="K24" s="604"/>
      <c r="L24" s="604"/>
    </row>
    <row r="25" spans="1:23" x14ac:dyDescent="0.25">
      <c r="A25" s="604" t="s">
        <v>243</v>
      </c>
      <c r="B25" s="604"/>
      <c r="C25" s="604"/>
      <c r="D25" s="604"/>
      <c r="E25" s="604"/>
      <c r="F25" s="604"/>
      <c r="G25" s="604"/>
      <c r="H25" s="604"/>
      <c r="I25" s="604"/>
      <c r="J25" s="604"/>
      <c r="K25" s="604"/>
      <c r="L25" s="604"/>
    </row>
    <row r="26" spans="1:23" x14ac:dyDescent="0.25">
      <c r="A26" s="604" t="s">
        <v>245</v>
      </c>
      <c r="B26" s="604"/>
      <c r="C26" s="604"/>
      <c r="D26" s="604"/>
      <c r="E26" s="604"/>
      <c r="F26" s="604"/>
      <c r="G26" s="604"/>
      <c r="H26" s="604"/>
      <c r="I26" s="604"/>
      <c r="J26" s="604"/>
      <c r="K26" s="604"/>
      <c r="L26" s="604"/>
      <c r="M26" s="604"/>
      <c r="N26" s="604"/>
      <c r="O26" s="604"/>
      <c r="P26" s="604"/>
      <c r="Q26" s="604"/>
      <c r="R26" s="604"/>
    </row>
    <row r="27" spans="1:23" x14ac:dyDescent="0.25">
      <c r="A27" s="604" t="s">
        <v>256</v>
      </c>
      <c r="B27" s="604"/>
      <c r="C27" s="604"/>
      <c r="D27" s="604"/>
      <c r="E27" s="604"/>
      <c r="F27" s="604"/>
      <c r="G27" s="604"/>
      <c r="H27" s="604"/>
      <c r="I27" s="604"/>
      <c r="J27" s="604"/>
      <c r="K27" s="604"/>
      <c r="L27" s="604"/>
      <c r="M27" s="604"/>
      <c r="N27" s="604"/>
      <c r="O27" s="604"/>
      <c r="P27" s="604"/>
    </row>
    <row r="28" spans="1:23" x14ac:dyDescent="0.25">
      <c r="A28" s="604" t="s">
        <v>268</v>
      </c>
      <c r="B28" s="604"/>
      <c r="C28" s="604"/>
      <c r="D28" s="604"/>
      <c r="E28" s="604"/>
      <c r="F28" s="604"/>
      <c r="G28" s="604"/>
      <c r="H28" s="604"/>
      <c r="I28" s="604"/>
      <c r="J28" s="604"/>
      <c r="K28" s="604"/>
      <c r="L28" s="604"/>
      <c r="M28" s="604"/>
    </row>
    <row r="29" spans="1:23" x14ac:dyDescent="0.25">
      <c r="A29" s="605" t="s">
        <v>274</v>
      </c>
      <c r="B29" s="605"/>
      <c r="C29" s="605"/>
      <c r="D29" s="605"/>
      <c r="E29" s="605"/>
      <c r="F29" s="605"/>
      <c r="G29" s="605"/>
      <c r="H29" s="605"/>
      <c r="I29" s="605"/>
      <c r="J29" s="605"/>
      <c r="K29" s="605"/>
      <c r="L29" s="605"/>
      <c r="M29" s="605"/>
    </row>
    <row r="30" spans="1:23" x14ac:dyDescent="0.25">
      <c r="A30" s="606" t="s">
        <v>296</v>
      </c>
      <c r="B30" s="606"/>
      <c r="C30" s="606"/>
      <c r="D30" s="606"/>
      <c r="E30" s="606"/>
      <c r="F30" s="606"/>
      <c r="G30" s="606"/>
      <c r="H30" s="606"/>
      <c r="I30" s="606"/>
      <c r="J30" s="606"/>
      <c r="K30" s="606"/>
      <c r="L30" s="606"/>
      <c r="M30" s="606"/>
      <c r="N30" s="606"/>
      <c r="O30" s="606"/>
    </row>
    <row r="32" spans="1:23" x14ac:dyDescent="0.25">
      <c r="A32" s="4" t="s">
        <v>303</v>
      </c>
    </row>
    <row r="34" spans="1:25" x14ac:dyDescent="0.25">
      <c r="A34" s="598" t="s">
        <v>299</v>
      </c>
      <c r="B34" s="598"/>
      <c r="C34" s="598"/>
      <c r="D34" s="598"/>
      <c r="E34" s="598"/>
      <c r="F34" s="598"/>
      <c r="G34" s="598"/>
      <c r="H34" s="598"/>
      <c r="I34" s="598"/>
      <c r="J34" s="598"/>
      <c r="K34" s="598"/>
      <c r="L34" s="598"/>
      <c r="M34" s="598"/>
      <c r="N34" s="598"/>
      <c r="O34" s="598"/>
      <c r="P34" s="598"/>
    </row>
    <row r="35" spans="1:25" x14ac:dyDescent="0.25">
      <c r="A35" s="598" t="s">
        <v>304</v>
      </c>
      <c r="B35" s="598"/>
      <c r="C35" s="598"/>
      <c r="D35" s="598"/>
      <c r="E35" s="598"/>
      <c r="F35" s="598"/>
      <c r="G35" s="598"/>
      <c r="H35" s="598"/>
      <c r="I35" s="598"/>
      <c r="J35" s="598"/>
      <c r="K35" s="598"/>
      <c r="L35" s="598"/>
      <c r="M35" s="598"/>
      <c r="N35" s="598"/>
      <c r="O35" s="598"/>
    </row>
    <row r="36" spans="1:25" x14ac:dyDescent="0.25">
      <c r="A36" s="598" t="s">
        <v>339</v>
      </c>
      <c r="B36" s="598"/>
      <c r="C36" s="598"/>
      <c r="D36" s="598"/>
      <c r="E36" s="598"/>
      <c r="F36" s="598"/>
      <c r="G36" s="598"/>
      <c r="H36" s="598"/>
      <c r="I36" s="598"/>
      <c r="J36" s="598"/>
      <c r="K36" s="598"/>
      <c r="L36" s="598"/>
      <c r="M36" s="598"/>
      <c r="N36" s="598"/>
    </row>
    <row r="37" spans="1:25" x14ac:dyDescent="0.25">
      <c r="A37" s="598" t="s">
        <v>338</v>
      </c>
      <c r="B37" s="598"/>
      <c r="C37" s="598"/>
      <c r="D37" s="598"/>
      <c r="E37" s="598"/>
      <c r="F37" s="598"/>
      <c r="G37" s="598"/>
      <c r="H37" s="598"/>
      <c r="I37" s="598"/>
      <c r="J37" s="598"/>
      <c r="K37" s="598"/>
      <c r="L37" s="598"/>
      <c r="M37" s="598"/>
      <c r="N37" s="598"/>
      <c r="O37" s="598"/>
    </row>
    <row r="38" spans="1:25" x14ac:dyDescent="0.25">
      <c r="A38" s="598" t="s">
        <v>340</v>
      </c>
      <c r="B38" s="598"/>
      <c r="C38" s="598"/>
      <c r="D38" s="598"/>
      <c r="E38" s="598"/>
    </row>
    <row r="39" spans="1:25" x14ac:dyDescent="0.25">
      <c r="A39" s="598" t="s">
        <v>346</v>
      </c>
      <c r="B39" s="598"/>
      <c r="C39" s="598"/>
      <c r="D39" s="598"/>
    </row>
    <row r="40" spans="1:25" x14ac:dyDescent="0.25">
      <c r="A40" s="598" t="s">
        <v>349</v>
      </c>
      <c r="B40" s="598"/>
      <c r="C40" s="598"/>
      <c r="D40" s="598"/>
      <c r="E40" s="598"/>
      <c r="F40" s="598"/>
      <c r="G40" s="598"/>
    </row>
    <row r="41" spans="1:25" x14ac:dyDescent="0.25">
      <c r="A41" s="598" t="s">
        <v>352</v>
      </c>
      <c r="B41" s="598"/>
      <c r="C41" s="598"/>
      <c r="D41" s="598"/>
      <c r="E41" s="598"/>
    </row>
    <row r="42" spans="1:25" x14ac:dyDescent="0.25">
      <c r="A42" s="598" t="s">
        <v>355</v>
      </c>
      <c r="B42" s="598"/>
      <c r="C42" s="598"/>
      <c r="D42" s="598"/>
      <c r="E42" s="598"/>
      <c r="F42" s="598"/>
      <c r="G42" s="598"/>
      <c r="H42" s="598"/>
      <c r="I42" s="598"/>
      <c r="J42" s="598"/>
      <c r="K42" s="598"/>
      <c r="L42" s="598"/>
      <c r="M42" s="598"/>
      <c r="N42" s="598"/>
      <c r="O42" s="598"/>
      <c r="P42" s="598"/>
      <c r="Q42" s="598"/>
      <c r="R42" s="598"/>
      <c r="S42" s="598"/>
      <c r="T42" s="598"/>
      <c r="U42" s="598"/>
      <c r="V42" s="598"/>
      <c r="W42" s="598"/>
      <c r="X42" s="598"/>
      <c r="Y42" s="598"/>
    </row>
    <row r="43" spans="1:25" x14ac:dyDescent="0.25">
      <c r="A43" s="598" t="s">
        <v>359</v>
      </c>
      <c r="B43" s="598"/>
      <c r="C43" s="598"/>
      <c r="D43" s="598"/>
      <c r="E43" s="598"/>
      <c r="F43" s="598"/>
      <c r="G43" s="598"/>
      <c r="H43" s="598"/>
      <c r="I43" s="598"/>
      <c r="J43" s="598"/>
      <c r="K43" s="598"/>
      <c r="L43" s="598"/>
      <c r="M43" s="598"/>
      <c r="N43" s="598"/>
      <c r="O43" s="598"/>
      <c r="P43" s="598"/>
      <c r="Q43" s="598"/>
      <c r="R43" s="598"/>
      <c r="S43" s="598"/>
      <c r="T43" s="598"/>
    </row>
    <row r="44" spans="1:25" x14ac:dyDescent="0.25">
      <c r="A44" s="598" t="s">
        <v>361</v>
      </c>
      <c r="B44" s="598"/>
      <c r="C44" s="598"/>
      <c r="D44" s="598"/>
      <c r="E44" s="598"/>
      <c r="F44" s="598"/>
      <c r="G44" s="598"/>
      <c r="H44" s="598"/>
      <c r="I44" s="598"/>
    </row>
    <row r="45" spans="1:25" x14ac:dyDescent="0.25">
      <c r="A45" s="603" t="s">
        <v>366</v>
      </c>
      <c r="B45" s="603"/>
      <c r="C45" s="603"/>
      <c r="D45" s="603"/>
      <c r="E45" s="603"/>
      <c r="F45" s="603"/>
      <c r="G45" s="603"/>
      <c r="H45" s="603"/>
      <c r="I45" s="603"/>
      <c r="J45" s="603"/>
      <c r="K45" s="603"/>
      <c r="L45" s="603"/>
      <c r="M45" s="603"/>
      <c r="N45" s="603"/>
      <c r="O45" s="603"/>
      <c r="P45" s="603"/>
      <c r="Q45" s="603"/>
      <c r="R45" s="603"/>
      <c r="S45" s="603"/>
      <c r="T45" s="603"/>
      <c r="U45" s="603"/>
      <c r="V45" s="603"/>
      <c r="W45" s="603"/>
      <c r="X45" s="603"/>
      <c r="Y45" s="603"/>
    </row>
    <row r="46" spans="1:25" x14ac:dyDescent="0.25">
      <c r="A46" s="598" t="s">
        <v>370</v>
      </c>
      <c r="B46" s="598"/>
      <c r="C46" s="598"/>
      <c r="D46" s="598"/>
      <c r="E46" s="598"/>
      <c r="F46" s="598"/>
      <c r="G46" s="598"/>
      <c r="H46" s="598"/>
      <c r="I46" s="598"/>
      <c r="J46" s="598"/>
      <c r="K46" s="598"/>
      <c r="L46" s="598"/>
      <c r="M46" s="598"/>
      <c r="N46" s="598"/>
      <c r="O46" s="598"/>
      <c r="P46" s="598"/>
      <c r="Q46" s="598"/>
      <c r="R46" s="598"/>
      <c r="S46" s="598"/>
      <c r="T46" s="598"/>
      <c r="U46" s="598"/>
      <c r="V46" s="598"/>
      <c r="W46" s="598"/>
    </row>
    <row r="47" spans="1:25" x14ac:dyDescent="0.25">
      <c r="A47" s="598" t="s">
        <v>373</v>
      </c>
      <c r="B47" s="598"/>
      <c r="C47" s="598"/>
      <c r="D47" s="598"/>
      <c r="E47" s="598"/>
      <c r="F47" s="598"/>
      <c r="G47" s="598"/>
      <c r="H47" s="598"/>
      <c r="I47" s="598"/>
      <c r="J47" s="598"/>
      <c r="K47" s="598"/>
      <c r="L47" s="598"/>
      <c r="M47" s="598"/>
      <c r="N47" s="598"/>
      <c r="O47" s="598"/>
      <c r="P47" s="598"/>
      <c r="Q47" s="598"/>
      <c r="R47" s="598"/>
      <c r="S47" s="598"/>
      <c r="T47" s="598"/>
      <c r="U47" s="598"/>
      <c r="V47" s="598"/>
      <c r="W47" s="598"/>
      <c r="X47" s="598"/>
    </row>
    <row r="49" spans="1:14" ht="15.75" x14ac:dyDescent="0.25">
      <c r="A49" s="304" t="s">
        <v>375</v>
      </c>
    </row>
    <row r="51" spans="1:14" x14ac:dyDescent="0.25">
      <c r="A51" s="4" t="s">
        <v>376</v>
      </c>
    </row>
    <row r="53" spans="1:14" x14ac:dyDescent="0.25">
      <c r="A53" s="598" t="s">
        <v>378</v>
      </c>
      <c r="B53" s="598"/>
      <c r="C53" s="598"/>
      <c r="D53" s="598"/>
      <c r="E53" s="598"/>
      <c r="F53" s="598"/>
      <c r="G53" s="598"/>
      <c r="H53" s="598"/>
      <c r="I53" s="598"/>
      <c r="J53" s="598"/>
      <c r="K53" s="598"/>
      <c r="L53" s="598"/>
    </row>
    <row r="54" spans="1:14" x14ac:dyDescent="0.25">
      <c r="A54" s="598" t="s">
        <v>387</v>
      </c>
      <c r="B54" s="598"/>
      <c r="C54" s="598"/>
      <c r="D54" s="598"/>
      <c r="E54" s="598"/>
      <c r="F54" s="598"/>
      <c r="G54" s="598"/>
      <c r="H54" s="598"/>
      <c r="I54" s="598"/>
      <c r="J54" s="598"/>
      <c r="K54" s="598"/>
    </row>
    <row r="55" spans="1:14" x14ac:dyDescent="0.25">
      <c r="A55" s="598" t="s">
        <v>397</v>
      </c>
      <c r="B55" s="598"/>
      <c r="C55" s="598"/>
      <c r="D55" s="598"/>
      <c r="E55" s="598"/>
      <c r="F55" s="598"/>
      <c r="G55" s="598"/>
      <c r="H55" s="598"/>
      <c r="I55" s="598"/>
      <c r="J55" s="598"/>
      <c r="K55" s="598"/>
    </row>
    <row r="56" spans="1:14" x14ac:dyDescent="0.25">
      <c r="A56" s="602" t="s">
        <v>415</v>
      </c>
      <c r="B56" s="602"/>
      <c r="C56" s="602"/>
      <c r="D56" s="602"/>
      <c r="E56" s="602"/>
      <c r="F56" s="602"/>
      <c r="G56" s="602"/>
    </row>
    <row r="57" spans="1:14" x14ac:dyDescent="0.25">
      <c r="A57" s="598" t="s">
        <v>435</v>
      </c>
      <c r="B57" s="598"/>
      <c r="C57" s="598"/>
      <c r="D57" s="598"/>
      <c r="E57" s="598"/>
      <c r="F57" s="598"/>
      <c r="G57" s="598"/>
      <c r="H57" s="598"/>
      <c r="I57" s="598"/>
      <c r="J57" s="598"/>
      <c r="K57" s="598"/>
      <c r="L57" s="598"/>
      <c r="M57" s="598"/>
    </row>
    <row r="58" spans="1:14" x14ac:dyDescent="0.25">
      <c r="A58" s="598" t="s">
        <v>452</v>
      </c>
      <c r="B58" s="598"/>
      <c r="C58" s="598"/>
      <c r="D58" s="598"/>
      <c r="E58" s="598"/>
      <c r="F58" s="598"/>
      <c r="G58" s="598"/>
      <c r="H58" s="598"/>
    </row>
    <row r="59" spans="1:14" x14ac:dyDescent="0.25">
      <c r="A59" s="598" t="s">
        <v>476</v>
      </c>
      <c r="B59" s="598"/>
      <c r="C59" s="598"/>
      <c r="D59" s="598"/>
      <c r="E59" s="598"/>
      <c r="F59" s="598"/>
      <c r="G59" s="598"/>
      <c r="H59" s="598"/>
      <c r="I59" s="598"/>
      <c r="J59" s="598"/>
      <c r="K59" s="598"/>
      <c r="L59" s="598"/>
      <c r="M59" s="598"/>
      <c r="N59" s="598"/>
    </row>
    <row r="60" spans="1:14" x14ac:dyDescent="0.25">
      <c r="A60" s="603" t="s">
        <v>491</v>
      </c>
      <c r="B60" s="603"/>
      <c r="C60" s="603"/>
      <c r="D60" s="603"/>
      <c r="E60" s="603"/>
      <c r="F60" s="603"/>
      <c r="G60" s="603"/>
      <c r="H60" s="603"/>
      <c r="I60" s="603"/>
      <c r="J60" s="603"/>
      <c r="K60" s="603"/>
      <c r="L60" s="603"/>
      <c r="M60" s="603"/>
    </row>
    <row r="61" spans="1:14" x14ac:dyDescent="0.25">
      <c r="A61" s="1"/>
    </row>
    <row r="62" spans="1:14" x14ac:dyDescent="0.25">
      <c r="A62" s="4" t="s">
        <v>512</v>
      </c>
    </row>
    <row r="63" spans="1:14" x14ac:dyDescent="0.25">
      <c r="A63" s="4"/>
    </row>
    <row r="64" spans="1:14" x14ac:dyDescent="0.25">
      <c r="A64" s="598" t="s">
        <v>499</v>
      </c>
      <c r="B64" s="598"/>
      <c r="C64" s="598"/>
      <c r="D64" s="598"/>
      <c r="E64" s="598"/>
      <c r="F64" s="598"/>
      <c r="G64" s="598"/>
      <c r="H64" s="598"/>
      <c r="I64" s="598"/>
      <c r="J64" s="598"/>
      <c r="K64" s="598"/>
      <c r="L64" s="598"/>
    </row>
    <row r="65" spans="1:17" x14ac:dyDescent="0.25">
      <c r="A65" s="598" t="s">
        <v>501</v>
      </c>
      <c r="B65" s="598"/>
      <c r="C65" s="598"/>
      <c r="D65" s="598"/>
      <c r="E65" s="598"/>
      <c r="F65" s="598"/>
      <c r="G65" s="598"/>
      <c r="H65" s="598"/>
      <c r="I65" s="598"/>
    </row>
    <row r="66" spans="1:17" x14ac:dyDescent="0.25">
      <c r="A66" s="598" t="s">
        <v>513</v>
      </c>
      <c r="B66" s="598"/>
      <c r="C66" s="598"/>
      <c r="D66" s="598"/>
      <c r="E66" s="598"/>
      <c r="F66" s="598"/>
      <c r="G66" s="598"/>
    </row>
    <row r="67" spans="1:17" x14ac:dyDescent="0.25">
      <c r="A67" s="598" t="s">
        <v>520</v>
      </c>
      <c r="B67" s="598"/>
      <c r="C67" s="598"/>
      <c r="D67" s="598"/>
      <c r="E67" s="598"/>
      <c r="F67" s="598"/>
      <c r="G67" s="598"/>
      <c r="H67" s="598"/>
      <c r="I67" s="598"/>
      <c r="J67" s="598"/>
      <c r="K67" s="598"/>
      <c r="L67" s="598"/>
    </row>
    <row r="68" spans="1:17" x14ac:dyDescent="0.25">
      <c r="A68" s="598" t="s">
        <v>525</v>
      </c>
      <c r="B68" s="598"/>
      <c r="C68" s="598"/>
      <c r="D68" s="598"/>
      <c r="E68" s="598"/>
      <c r="F68" s="598"/>
      <c r="G68" s="598"/>
      <c r="H68" s="598"/>
      <c r="I68" s="598"/>
      <c r="J68" s="598"/>
      <c r="K68" s="598"/>
      <c r="L68" s="598"/>
      <c r="M68" s="598"/>
      <c r="N68" s="598"/>
    </row>
    <row r="69" spans="1:17" x14ac:dyDescent="0.25">
      <c r="A69" s="598" t="s">
        <v>527</v>
      </c>
      <c r="B69" s="598"/>
      <c r="C69" s="598"/>
      <c r="D69" s="598"/>
      <c r="E69" s="598"/>
      <c r="F69" s="598"/>
      <c r="G69" s="598"/>
      <c r="H69" s="598"/>
      <c r="I69" s="598"/>
      <c r="J69" s="598"/>
      <c r="K69" s="598"/>
      <c r="L69" s="598"/>
      <c r="M69" s="598"/>
      <c r="N69" s="598"/>
      <c r="O69" s="598"/>
      <c r="P69" s="598"/>
      <c r="Q69" s="598"/>
    </row>
    <row r="70" spans="1:17" x14ac:dyDescent="0.25">
      <c r="A70" s="598" t="s">
        <v>529</v>
      </c>
      <c r="B70" s="598"/>
      <c r="C70" s="598"/>
      <c r="D70" s="598"/>
      <c r="E70" s="598"/>
      <c r="F70" s="598"/>
      <c r="G70" s="598"/>
    </row>
    <row r="71" spans="1:17" x14ac:dyDescent="0.25">
      <c r="A71" s="598" t="s">
        <v>541</v>
      </c>
      <c r="B71" s="598"/>
      <c r="C71" s="598"/>
      <c r="D71" s="598"/>
      <c r="E71" s="598"/>
      <c r="F71" s="598"/>
      <c r="G71" s="598"/>
      <c r="H71" s="598"/>
      <c r="I71" s="598"/>
      <c r="J71" s="598"/>
      <c r="K71" s="598"/>
    </row>
    <row r="72" spans="1:17" x14ac:dyDescent="0.25">
      <c r="A72" s="4"/>
    </row>
    <row r="73" spans="1:17" x14ac:dyDescent="0.25">
      <c r="A73" s="4" t="s">
        <v>553</v>
      </c>
    </row>
    <row r="75" spans="1:17" x14ac:dyDescent="0.25">
      <c r="A75" s="598" t="s">
        <v>546</v>
      </c>
      <c r="B75" s="598"/>
      <c r="C75" s="598"/>
      <c r="D75" s="598"/>
      <c r="E75" s="598"/>
      <c r="F75" s="598"/>
      <c r="G75" s="598"/>
      <c r="H75" s="598"/>
      <c r="I75" s="598"/>
      <c r="J75" s="598"/>
      <c r="K75" s="598"/>
    </row>
    <row r="76" spans="1:17" x14ac:dyDescent="0.25">
      <c r="A76" s="598" t="s">
        <v>554</v>
      </c>
      <c r="B76" s="598"/>
      <c r="C76" s="598"/>
      <c r="D76" s="598"/>
      <c r="E76" s="598"/>
      <c r="F76" s="598"/>
      <c r="G76" s="598"/>
      <c r="H76" s="598"/>
    </row>
    <row r="77" spans="1:17" x14ac:dyDescent="0.25">
      <c r="A77" s="601" t="s">
        <v>556</v>
      </c>
      <c r="B77" s="601"/>
      <c r="C77" s="601"/>
      <c r="D77" s="601"/>
      <c r="E77" s="601"/>
      <c r="F77" s="601"/>
      <c r="G77" s="601"/>
      <c r="H77" s="601"/>
      <c r="I77" s="601"/>
      <c r="J77" s="601"/>
    </row>
    <row r="78" spans="1:17" x14ac:dyDescent="0.25">
      <c r="A78" s="598" t="s">
        <v>561</v>
      </c>
      <c r="B78" s="598"/>
      <c r="C78" s="598"/>
      <c r="D78" s="598"/>
      <c r="E78" s="598"/>
      <c r="F78" s="598"/>
      <c r="G78" s="598"/>
      <c r="H78" s="598"/>
      <c r="I78" s="598"/>
    </row>
    <row r="79" spans="1:17" x14ac:dyDescent="0.25">
      <c r="A79" s="598" t="s">
        <v>577</v>
      </c>
      <c r="B79" s="598"/>
      <c r="C79" s="598"/>
      <c r="D79" s="598"/>
      <c r="E79" s="598"/>
      <c r="F79" s="598"/>
      <c r="G79" s="598"/>
      <c r="H79" s="598"/>
      <c r="I79" s="598"/>
      <c r="J79" s="598"/>
    </row>
    <row r="80" spans="1:17" x14ac:dyDescent="0.25">
      <c r="A80" s="598" t="s">
        <v>579</v>
      </c>
      <c r="B80" s="598"/>
      <c r="C80" s="598"/>
      <c r="D80" s="598"/>
      <c r="E80" s="598"/>
      <c r="F80" s="598"/>
      <c r="G80" s="598"/>
      <c r="H80" s="598"/>
      <c r="I80" s="598"/>
      <c r="J80" s="598"/>
      <c r="K80" s="598"/>
      <c r="L80" s="598"/>
    </row>
    <row r="81" spans="1:22" x14ac:dyDescent="0.25">
      <c r="A81" s="598" t="s">
        <v>588</v>
      </c>
      <c r="B81" s="598"/>
      <c r="C81" s="598"/>
      <c r="D81" s="598"/>
      <c r="E81" s="598"/>
      <c r="F81" s="598"/>
      <c r="G81" s="598"/>
      <c r="H81" s="598"/>
      <c r="I81" s="598"/>
      <c r="J81" s="598"/>
      <c r="K81" s="598"/>
      <c r="L81" s="598"/>
      <c r="M81" s="598"/>
      <c r="N81" s="598"/>
    </row>
    <row r="83" spans="1:22" ht="15.75" x14ac:dyDescent="0.25">
      <c r="A83" s="479" t="s">
        <v>606</v>
      </c>
    </row>
    <row r="85" spans="1:22" x14ac:dyDescent="0.25">
      <c r="A85" s="4" t="s">
        <v>668</v>
      </c>
    </row>
    <row r="87" spans="1:22" x14ac:dyDescent="0.25">
      <c r="A87" s="598" t="s">
        <v>594</v>
      </c>
      <c r="B87" s="598"/>
      <c r="C87" s="598"/>
      <c r="D87" s="598"/>
      <c r="E87" s="598"/>
      <c r="F87" s="598"/>
      <c r="G87" s="598"/>
      <c r="H87" s="598"/>
      <c r="I87" s="598"/>
      <c r="J87" s="598"/>
      <c r="K87" s="598"/>
      <c r="L87" s="598"/>
      <c r="M87" s="598"/>
      <c r="N87" s="598"/>
      <c r="O87" s="598"/>
      <c r="P87" s="598"/>
      <c r="Q87" s="598"/>
      <c r="R87" s="598"/>
      <c r="S87" s="598"/>
      <c r="T87" s="598"/>
      <c r="U87" s="598"/>
    </row>
    <row r="88" spans="1:22" x14ac:dyDescent="0.25">
      <c r="A88" s="598" t="s">
        <v>607</v>
      </c>
      <c r="B88" s="598"/>
      <c r="C88" s="598"/>
      <c r="D88" s="598"/>
      <c r="E88" s="598"/>
      <c r="F88" s="598"/>
      <c r="G88" s="598"/>
      <c r="H88" s="598"/>
      <c r="I88" s="598"/>
      <c r="J88" s="598"/>
      <c r="K88" s="598"/>
      <c r="L88" s="598"/>
      <c r="M88" s="598"/>
      <c r="N88" s="598"/>
    </row>
    <row r="89" spans="1:22" x14ac:dyDescent="0.25">
      <c r="A89" s="598" t="s">
        <v>621</v>
      </c>
      <c r="B89" s="598"/>
      <c r="C89" s="598"/>
      <c r="D89" s="598"/>
      <c r="E89" s="598"/>
      <c r="F89" s="598"/>
      <c r="G89" s="598"/>
      <c r="H89" s="598"/>
      <c r="I89" s="598"/>
      <c r="J89" s="598"/>
      <c r="K89" s="598"/>
      <c r="L89" s="598"/>
      <c r="M89" s="598"/>
      <c r="N89" s="598"/>
      <c r="O89" s="598"/>
    </row>
    <row r="90" spans="1:22" x14ac:dyDescent="0.25">
      <c r="A90" s="599" t="s">
        <v>628</v>
      </c>
      <c r="B90" s="599"/>
      <c r="C90" s="599"/>
      <c r="D90" s="599"/>
      <c r="E90" s="599"/>
      <c r="F90" s="599"/>
      <c r="G90" s="599"/>
      <c r="H90" s="599"/>
      <c r="I90" s="599"/>
      <c r="J90" s="599"/>
      <c r="K90" s="599"/>
      <c r="L90" s="599"/>
      <c r="M90" s="599"/>
      <c r="N90" s="599"/>
      <c r="O90" s="599"/>
      <c r="P90" s="599"/>
    </row>
    <row r="92" spans="1:22" x14ac:dyDescent="0.25">
      <c r="A92" s="4" t="s">
        <v>667</v>
      </c>
    </row>
    <row r="94" spans="1:22" x14ac:dyDescent="0.25">
      <c r="A94" s="600" t="s">
        <v>656</v>
      </c>
      <c r="B94" s="600"/>
      <c r="C94" s="600"/>
      <c r="D94" s="600"/>
      <c r="E94" s="600"/>
      <c r="F94" s="600"/>
      <c r="G94" s="600"/>
      <c r="H94" s="600"/>
      <c r="I94" s="600"/>
      <c r="J94" s="600"/>
      <c r="K94" s="600"/>
      <c r="L94" s="600"/>
      <c r="M94" s="600"/>
      <c r="N94" s="600"/>
      <c r="O94" s="600"/>
      <c r="P94" s="600"/>
    </row>
    <row r="95" spans="1:22" x14ac:dyDescent="0.25">
      <c r="A95" s="598" t="s">
        <v>669</v>
      </c>
      <c r="B95" s="598"/>
      <c r="C95" s="598"/>
      <c r="D95" s="598"/>
      <c r="E95" s="598"/>
      <c r="F95" s="598"/>
      <c r="G95" s="598"/>
      <c r="H95" s="598"/>
      <c r="I95" s="598"/>
      <c r="J95" s="598"/>
      <c r="K95" s="598"/>
      <c r="L95" s="598"/>
      <c r="M95" s="598"/>
      <c r="N95" s="598"/>
      <c r="O95" s="598"/>
      <c r="P95" s="598"/>
      <c r="Q95" s="598"/>
      <c r="R95" s="598"/>
      <c r="S95" s="598"/>
      <c r="T95" s="598"/>
      <c r="U95" s="598"/>
      <c r="V95" s="598"/>
    </row>
    <row r="97" spans="1:6" x14ac:dyDescent="0.25">
      <c r="A97" s="597" t="s">
        <v>699</v>
      </c>
      <c r="B97" s="597"/>
      <c r="C97" s="597"/>
      <c r="D97" s="597"/>
      <c r="E97" s="597"/>
      <c r="F97" s="597"/>
    </row>
    <row r="98" spans="1:6" x14ac:dyDescent="0.25">
      <c r="A98" s="597"/>
      <c r="B98" s="597"/>
      <c r="C98" s="597"/>
      <c r="D98" s="597"/>
      <c r="E98" s="597"/>
      <c r="F98" s="597"/>
    </row>
    <row r="99" spans="1:6" x14ac:dyDescent="0.25">
      <c r="A99" s="597"/>
      <c r="B99" s="597"/>
      <c r="C99" s="597"/>
      <c r="D99" s="597"/>
      <c r="E99" s="597"/>
      <c r="F99" s="597"/>
    </row>
    <row r="100" spans="1:6" x14ac:dyDescent="0.25">
      <c r="A100" s="597"/>
      <c r="B100" s="597"/>
      <c r="C100" s="597"/>
      <c r="D100" s="597"/>
      <c r="E100" s="597"/>
      <c r="F100" s="597"/>
    </row>
  </sheetData>
  <mergeCells count="66">
    <mergeCell ref="A17:T17"/>
    <mergeCell ref="A1:C1"/>
    <mergeCell ref="A7:I7"/>
    <mergeCell ref="A8:L8"/>
    <mergeCell ref="A9:N9"/>
    <mergeCell ref="A10:P10"/>
    <mergeCell ref="A11:P11"/>
    <mergeCell ref="A12:S12"/>
    <mergeCell ref="A13:N13"/>
    <mergeCell ref="A14:K14"/>
    <mergeCell ref="A15:O15"/>
    <mergeCell ref="A16:N16"/>
    <mergeCell ref="A35:O35"/>
    <mergeCell ref="A18:W18"/>
    <mergeCell ref="A19:W19"/>
    <mergeCell ref="A23:M23"/>
    <mergeCell ref="A24:L24"/>
    <mergeCell ref="A25:L25"/>
    <mergeCell ref="A26:R26"/>
    <mergeCell ref="A27:P27"/>
    <mergeCell ref="A28:M28"/>
    <mergeCell ref="A29:M29"/>
    <mergeCell ref="A30:O30"/>
    <mergeCell ref="A34:P34"/>
    <mergeCell ref="A47:X47"/>
    <mergeCell ref="A36:N36"/>
    <mergeCell ref="A37:O37"/>
    <mergeCell ref="A38:E38"/>
    <mergeCell ref="A39:D39"/>
    <mergeCell ref="A40:G40"/>
    <mergeCell ref="A41:E41"/>
    <mergeCell ref="A42:Y42"/>
    <mergeCell ref="A43:T43"/>
    <mergeCell ref="A44:I44"/>
    <mergeCell ref="A45:Y45"/>
    <mergeCell ref="A46:W46"/>
    <mergeCell ref="A67:L67"/>
    <mergeCell ref="A53:L53"/>
    <mergeCell ref="A54:K54"/>
    <mergeCell ref="A55:K55"/>
    <mergeCell ref="A56:G56"/>
    <mergeCell ref="A57:M57"/>
    <mergeCell ref="A58:H58"/>
    <mergeCell ref="A59:N59"/>
    <mergeCell ref="A60:M60"/>
    <mergeCell ref="A65:I65"/>
    <mergeCell ref="A64:L64"/>
    <mergeCell ref="A66:G66"/>
    <mergeCell ref="A87:U87"/>
    <mergeCell ref="A68:N68"/>
    <mergeCell ref="A69:Q69"/>
    <mergeCell ref="A70:G70"/>
    <mergeCell ref="A71:K71"/>
    <mergeCell ref="A75:K75"/>
    <mergeCell ref="A76:H76"/>
    <mergeCell ref="A77:J77"/>
    <mergeCell ref="A78:I78"/>
    <mergeCell ref="A79:J79"/>
    <mergeCell ref="A80:L80"/>
    <mergeCell ref="A81:N81"/>
    <mergeCell ref="A97:F100"/>
    <mergeCell ref="A88:N88"/>
    <mergeCell ref="A89:O89"/>
    <mergeCell ref="A90:P90"/>
    <mergeCell ref="A94:P94"/>
    <mergeCell ref="A95:V95"/>
  </mergeCells>
  <hyperlinks>
    <hyperlink ref="A7" location="'Tabel 1.1.1'!A2:F10" display="Tabel 1.1.1. Udviklingen i Danmarks deltagelse i FP7"/>
    <hyperlink ref="A7:I7" location="'Tabel 1.1.1'!A2" display="Tabel 1.1.1. Udviklingen i Danmarks deltagelse i FP7"/>
    <hyperlink ref="A8:L8" location="'Tabel 1.1.2'!A2" display="Tabel 1.1.2. EU's 7. rammeprogram, særprogrammet &quot;Cooperation&quot;, succesrate opgjort på antal ansøgninger per land* "/>
    <hyperlink ref="A9" location="'Tabel 1.1.3'!A2" display="Tabel 1.1.3. EU's 7. rammeprogram, særprogrammet &quot;Cooperation&quot;, succesrate opgjort på beløb per land*"/>
    <hyperlink ref="A10:P10" location="'Tabel 1.1.4'!A2" display="Tabel 1.1.4. EU's 7. rammeprogram, særprogrammet &quot;Cooperation&quot;, succesrate opgjort på antal ansøgninger per land, tal for Danmarks placering"/>
    <hyperlink ref="A11:P11" location="'Tabel 1.1.5'!A2" display="Tabel 1.1.5. EU's 7. rammeprogram, særprogrammet &quot;Cooperation&quot;, succesrate opgjort på aktivitetsområder under temaet humaniora og samfundsvidenskab (SSH)"/>
    <hyperlink ref="A12:S12" location="'Tabel 1.1.6'!A2" display="Tabel 1.1.6. ERC-stipendier opdelt på fagområder og værtsinstitutionsland, Starting og Advanced Grants, antal og pct., 2007-2011"/>
    <hyperlink ref="A13:N13" location="'Tabel 1.1.7'!A2" display="Tabel 1.1.7. ERC-stipendiemodtagere, Starting og Advanced Grants, antal og pct., 2007-2011"/>
    <hyperlink ref="A14:K14" location="'Tabel 1.1.8'!A2" display="Tabel 1.1.8. European Institute of Innovation and Technology – bevilgede KIC’s per land og region"/>
    <hyperlink ref="A15:O15" location="'Tabel 1.1.9'!A2" display="Tabel 1.1.9. National Institute of Health, USA, &quot;Extramural Awards by State and Foreign Site&quot;, i dollars, opgjort for OECD-, EU- og BRIC-lande, 2011"/>
    <hyperlink ref="A16:N16" location="'Tabel 1.1.10'!A2" display="Tabel 1.1.10. National Science Foundation, USA, &quot;Active Awards&quot; opgjort på modtagere i OECD-, EU- og BRIC-lande (ekskl. USA), 2011"/>
    <hyperlink ref="A17:T17" location="'Figur 1.1.1'!A2" display="Figur 1.1.1. Andel af den samlede universitetsforskning, som er finansieret af eksterne midler fra hhv. virksomheder, udlandet samt af nonprofitfonde og -organisationer, 2010 eller seneste år*"/>
    <hyperlink ref="A18:W18" location="'Figur 1.1.2'!A2" display="Figur 1.1.2. Andel af den humanistiske og samfundsvidenskabelige universitetsforskning, som er finansieret af eksterne midler fra hhv. virksomheder, udlandet samt af nonprofitfonde og -organisationer, 2010 eller nyeste år*"/>
    <hyperlink ref="A19:W19" location="'Figur 1.1.3'!A2" display="Figur 1.1.3. Andel af den natur-, teknisk-, sundheds- samt jordbrugs- og veterinærvidenskabelige universitetsforskning, som er finansieret af eksterne midler fra hhv. virksomheder, udlandet samt af nonprofitfonde og -organisationer, 2010 eller nyeste år*"/>
    <hyperlink ref="A23:M23" location="'Tabel 1.2.1'!A2" display="Tabel 1.2.1. Verdens 100 bedste universiteter fordelt på lande i henhold til Shanghai Jiao Tong University, 2003-2012"/>
    <hyperlink ref="A24" location="'Tabel 1.2.2'!A2" display="Tabel 1.2.2. Verdens 200 bedste universiteter fordelt på lande i henhold til Times Higher Education, 2010-2012"/>
    <hyperlink ref="A25:L25" location="'Tabel 1.2.3'!A2" display="Tabel 1.2.3 Verdens 100 bedste universiteter fordelt på lande i henhold til Quacquarelli Symonds, 2010-2012"/>
    <hyperlink ref="A26:R26" location="'Tabel 1.2.4'!A2" display="Tabel 1.2.4. Verdens 100 bedste universiteter fordelt på lande i henhold til Leiden Ranking, Center for Science and Technology Studies ved Leiden University, 2011/2012"/>
    <hyperlink ref="A27:P27" location="'Tabel 1.2.5'!A2" display="Tabel 1.2.5. Leiden Ranking: Danske universiteters placering fordelt på udgangspopulation og indikatorer, 2011/2012"/>
    <hyperlink ref="A28:M28" location="'Tabel 1.2.6'!A2" display="Tabel 1.2.6. Verdens 100 bedste economic schools fordelt på lande i henhold til Tilburg University, 2007-2011"/>
    <hyperlink ref="A29:M29" location="'Tabel 1.2.7'!A2" display="Tabel 1.2.7. Verdens top 20 business schools i henhold til Eduniversal Official Selection of Business Schools, 2011"/>
    <hyperlink ref="A30:O30" location="'Tabel 1.2.8'!A2" display="Tabel 1.2.8. Verdens 100 bedste business schools fordelt på lande i henhold til Eduniversal Official Selection of Business Schools, 2011"/>
    <hyperlink ref="A34:P34" location="'Figur 1.3.1'!A2" display="Figur 1.3.1. Gennemsnitlig årlig vækst i antallet af videnskabelige publikationer i NSI, fordelt på de 15 mest publiceringsaktive lande, 1997-2011"/>
    <hyperlink ref="A35:O35" location="'Figur 1.3.2'!A2" display="Figur 1.3.2. Artiklernes gennemslagskraft målt i antal af citationer i forhold til fagområdet, opgjort på fagkategorier og lande, 2007-2011"/>
    <hyperlink ref="A36:N36" location="'Tabel 1.3.1'!A2" display="Tabel 1.3.1. Antal videnskabelige publikationer i henhold til National Science Indicators (NSI), OECD- og BRIC-lande, 2007-2011"/>
    <hyperlink ref="A37:O37" location="'Tabel 1.3.2'!A2" display="Tabel 1.3.2. Citationer af videnskabelige publikationer i henhold til National Science Indicators (NSI), OECD- og BRIC-lande, 2007-2011"/>
    <hyperlink ref="A38:E38" location="'Tabel 1.3.3'!A2" display="Tabel 1.3.3. Artikler i Science, 2011 "/>
    <hyperlink ref="A39:D39" location="'Tabel 1.3.4'!A2" display="Tabel 1.3.4. Artikler i Nature, 2011"/>
    <hyperlink ref="A40:G40" location="'Tabel 1.3.5'!A2" display="Tabel 1.3.5. Artikler i New England Journal of Medicine, 2011"/>
    <hyperlink ref="A41:E41" location="'Tabel 1.3.6'!A2" display="Tabel 1.3.6. Artikler i Lancet, 2011"/>
    <hyperlink ref="A42:Y42" location="'Tabel 1.3.7'!A2" display="Tabel 1.3.7. Artikler publiceret i Psychological Bulletin, Psychological Review, Journal of Personality and Social Psychology, Psychological Science og Journal of Experimental Psychology: General og Journal of Abnormal Psychology, 2007-2011"/>
    <hyperlink ref="A43:T43" location="'Tabel 1.3.8'!A2" display="Tabel 1.3.8. Artikler publiceret i Quarterly Journal of Economics, Journal of Political Economy, Econometrica, Review of Economic Studies og American Economic Review, 2007-2011"/>
    <hyperlink ref="A44:I44" location="'Tabel 1.3.9'!A2" display="Tabel 1.3.9. Indleverede EPO-patentansøgninger, OECD-lande, 2011"/>
    <hyperlink ref="A45:Y45" location="'Tabel 1.3.10'!A1" display="Tabel 1.3.10. Kommercialisering af forskningsresultater fra offentlige forskningsinstitutioner i 2011 eller nyeste år*, indgåede licens-, salgs- og optionsaftaler, Antal per mia. PPP (købekraftskorrigerede) dollars offentlige FoU-udgifter"/>
    <hyperlink ref="A46:W46" location="'Tabel 1.3.11'!A2" display="Tabel 1.3.11. Kommercialisering af forskningsresultater fra offentlige forskningsinstitutioner i 2011 eller nyeste år* - indgivne patentsøgninger, Antal per mia. PPP (købekraftskorrigerede) dollars offentlige FoU-udgifter"/>
    <hyperlink ref="A47:X47" location="'Tabel 1.3.12'!A2" display="Tabel 1.3.12. Kommercialisering af forskningsresultater fra offentlige forksningsinstitutioner i 2011 eller nyeste år* - nyetablerede spinoutvirksomheder, Antal per mia. PPP (købekraftskorrigerede) dollars offentlige FoU-udgifter"/>
    <hyperlink ref="A53:L53" location="'Figur 2.1.1'!A1" display="Figur 2.1.1. Udgifter til FoU i andel af BNP, fordelt på udførende sektor, OECD-lande*, 2010 eller nyeste år**"/>
    <hyperlink ref="A54:K54" location="'Figur 2.1.2'!A2" display="Figur 2.1.2. Offentlige FOU-udgifter fordelt på videnskabelige hovedområder, i mio. kr., 2010"/>
    <hyperlink ref="A55:K55" location="'Figur 2.1.3'!A2" display="Figur 2.1.3. Offentlige FOU-udgifter for udvalgte strategiområder, i mio. kr., 2010"/>
    <hyperlink ref="A56:G56" location="'Figur 2.1.4'!A2" display="Figur 2.1.4. Private FOU-udgifter fordelt på industrier, i mio. kr., 2010"/>
    <hyperlink ref="A57:M57" location="'Figur 2.1.5'!A2" display="Figur 2.1.5. Private FOU-udgifter fordelt på industribrancher i international sammenligning, 2010 eller nyeste år*"/>
    <hyperlink ref="A58:H58" location="'Figur 2.1.6'!A2" display="Figur 2.1.6. Private fondes bevillinger til forskning, i mio. kr., 2009-2011"/>
    <hyperlink ref="A59:N59" location="'Tabel 2.1.1'!A2" display="Tabel 2.1.1. Offentlige FOU-udgifter fordelt på videnskabelige hovedområder i international sammenligning, i pct., 2010 eller nyeste år*"/>
    <hyperlink ref="A60:M60" location="'Tabel 2.1.2'!A2" display="Tabel 2.1.2. De 100 mest FOU aktive virksomheder i henhold til &quot;The 2011 EU Industrial R&amp;D Investment Scoreboard&quot;, fordelt på lande"/>
    <hyperlink ref="A65:I65" location="'Figur 2.2.2'!A2" display="Figur 2.2.2. Offentlige FOU-årsværk fordelt på sundhedsvidenskabelige fag, 2009"/>
    <hyperlink ref="A64:L64" location="'Figur 2.2.1'!A1" display="Figur 2.2.1. FOU-Personale og årsværk i den offentlige sektor fordelt på videnskabelige hovedområder, 2010"/>
    <hyperlink ref="A66:G66" location="'Figur 2.2.3'!A2" display="Figur 2.2.3. Privat FOU-personale fordelt på industrier, 2010"/>
    <hyperlink ref="A67:L67" location="'Figur 2.2.4'!A2" display="Figur 2.2.4. Privat FOU-personale fordelt på industrier i international sammenligning, 2010 eller nyeste år*"/>
    <hyperlink ref="A68:N68" location="'Tabel 2.2.1'!A2" display="Tabel 2.2.1. FOU-årsværk i den offentlige sektor opgjort i antal  årsværk og årsværk per mio. indbyggere, 2010 eller nyeste år*"/>
    <hyperlink ref="A69:Q69" location="'Tabel 2.2.2'!A2" display="Tabel 2.2.2. FOU-personale i den offentlige sektor opgjort på årsværk fordelt på videnskabelige hovedområder i international sammenligning, 2010 eller nyeste år*"/>
    <hyperlink ref="A70:G70" location="'Tabel 2.2.3'!A2" display="Tabel 2.2.3. Tildelte ph.d.-grader (ISCED 6), 2010 eller nyeste år*"/>
    <hyperlink ref="A71:K71" location="'Tabel 2.2.4'!A2" display="Tabel 2.2.4. Ph.d.-grader (ISCED 6) fordelt på videnskabelige hovedområder, 2010 eller nyeste år*"/>
    <hyperlink ref="A75:K75" location="'Figur 2.3.1'!A2" display="Figur 2.3.1. Danske videnskabelige publikationer fordelt på felter, antal i gennemsnit per år, 2007-2011"/>
    <hyperlink ref="A76:H76" location="'Figur 2.3.2'!A2" display="'Figur 2.3.2'!A2"/>
    <hyperlink ref="A77:J77" location="'Figur 2.3.3'!A2" display="Figur 2.3.3. Danske citationer per publikation i international sammenligning, 2007-2011"/>
    <hyperlink ref="A78:I78" location="'Figur 2.3.4'!A2" display="Figur 2.3.4. Andel af artikler med samarbejde, fordelt på hovedområder, 2010"/>
    <hyperlink ref="A79:J79" location="'Figur 2.3.5'!A2" display="Figur 2.3.5. Andel af artikler med samarbejde, fordelt på type af samarbejdspartner, 2010"/>
    <hyperlink ref="A80:L80" location="'Tabel 2.3.1'!A2" display="Tabel 2.3.1. Antal publikationer fra de otte universiteter fordelt på hovedområde og publikationstype, 2011"/>
    <hyperlink ref="A81:N81" location="'Tabel 2.3.2'!A2" display="Tabel 2.3.2. Danske videnskabelige publikationer med internationalt samarbejde, fordelt på samarbejdsland, top 30, 2011"/>
    <hyperlink ref="A87:U87" location="'Tabel 3.1.1'!A2" display="Tabel 3.1.1. FOU-personale, -årsværk og -udgifter inden for social- og velfærdsområdet fordelt på universitetsinstitutter, professionshøjskoler og andre institutioner i 2009. Antal, procent og mio. kr."/>
    <hyperlink ref="A88:N88" location="'Tabel 3.1.2'!A2" display="Tabel 3.1.2. Andel af forskningsenheder, som har modtaget midler til social- og velfærdsforskning fra eksterne kilder, i pct., 2009"/>
    <hyperlink ref="A89:O89" location="'Figur 3.1.1'!A2" display="Figur 3.1.1. Andel FOU-årsværk inden for social- og velfærdsforskning efter forskningstype fordelt på institutionstyper, 2009. Procent"/>
    <hyperlink ref="A90:P90" location="'Figur 3.1.2'!A2" display="Figur 3.1.2. Antal forskningsenheder fordelt på institutionstyper samt samlet der beskæftiger sig med specifikke tematiske områder i 2009. Antal"/>
    <hyperlink ref="A94:P94" location="'Figur 3.2.1'!A2" display="Figur 3.2.1. Forskningspublikationer inden for social- og velfærdsforskning i perioden 2008-2010 fordelt efter sprog og publikationstyper. Procent"/>
    <hyperlink ref="A95:V95" location="'Tabel 3.2.1'!A2" display="Tabel 3.2.1. Andel af pensumlitteratur for udvalgte fag på pædagog- og socialrådgiveruddannelserne, der relaterer sig til forskningsenhederne i kortlægningens bibliometriske analyse fordelt på forskningsenhederne. Procent"/>
  </hyperlinks>
  <pageMargins left="0.70866141732283472" right="0.70866141732283472" top="0.74803149606299213" bottom="0.74803149606299213" header="0.31496062992125984" footer="0.31496062992125984"/>
  <pageSetup paperSize="9" scale="6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35"/>
  <sheetViews>
    <sheetView showGridLines="0" zoomScale="75" zoomScaleNormal="75" workbookViewId="0">
      <selection activeCell="E42" sqref="E42"/>
    </sheetView>
  </sheetViews>
  <sheetFormatPr defaultRowHeight="15" x14ac:dyDescent="0.25"/>
  <cols>
    <col min="1" max="7" width="14.7109375" style="5" customWidth="1"/>
    <col min="8" max="16384" width="9.140625" style="5"/>
  </cols>
  <sheetData>
    <row r="2" spans="1:7" x14ac:dyDescent="0.25">
      <c r="A2" s="4" t="s">
        <v>159</v>
      </c>
    </row>
    <row r="3" spans="1:7" x14ac:dyDescent="0.25">
      <c r="A3" s="627" t="s">
        <v>160</v>
      </c>
      <c r="B3" s="628"/>
      <c r="C3" s="629"/>
      <c r="D3" s="19"/>
      <c r="E3" s="627" t="s">
        <v>161</v>
      </c>
      <c r="F3" s="628"/>
      <c r="G3" s="629"/>
    </row>
    <row r="4" spans="1:7" x14ac:dyDescent="0.25">
      <c r="A4" s="125">
        <v>1</v>
      </c>
      <c r="B4" s="19" t="s">
        <v>162</v>
      </c>
      <c r="C4" s="124">
        <v>60540788</v>
      </c>
      <c r="D4" s="131"/>
      <c r="E4" s="125">
        <v>1</v>
      </c>
      <c r="F4" s="19" t="s">
        <v>163</v>
      </c>
      <c r="G4" s="124">
        <v>6996.5696594427245</v>
      </c>
    </row>
    <row r="5" spans="1:7" x14ac:dyDescent="0.25">
      <c r="A5" s="125">
        <v>2</v>
      </c>
      <c r="B5" s="19" t="s">
        <v>152</v>
      </c>
      <c r="C5" s="124">
        <v>16050454</v>
      </c>
      <c r="D5" s="131"/>
      <c r="E5" s="125">
        <v>2</v>
      </c>
      <c r="F5" s="19" t="s">
        <v>162</v>
      </c>
      <c r="G5" s="124">
        <v>1776.7443798790866</v>
      </c>
    </row>
    <row r="6" spans="1:7" x14ac:dyDescent="0.25">
      <c r="A6" s="125">
        <v>3</v>
      </c>
      <c r="B6" s="19" t="s">
        <v>131</v>
      </c>
      <c r="C6" s="124">
        <v>12537569</v>
      </c>
      <c r="D6" s="131"/>
      <c r="E6" s="125">
        <v>3</v>
      </c>
      <c r="F6" s="19" t="s">
        <v>145</v>
      </c>
      <c r="G6" s="124">
        <v>1230.7621309370988</v>
      </c>
    </row>
    <row r="7" spans="1:7" x14ac:dyDescent="0.25">
      <c r="A7" s="125">
        <v>4</v>
      </c>
      <c r="B7" s="19" t="s">
        <v>164</v>
      </c>
      <c r="C7" s="124">
        <v>11284734</v>
      </c>
      <c r="E7" s="125">
        <v>4</v>
      </c>
      <c r="F7" s="19" t="s">
        <v>165</v>
      </c>
      <c r="G7" s="124">
        <v>512.83876177658146</v>
      </c>
    </row>
    <row r="8" spans="1:7" x14ac:dyDescent="0.25">
      <c r="A8" s="125">
        <v>5</v>
      </c>
      <c r="B8" s="19" t="s">
        <v>145</v>
      </c>
      <c r="C8" s="124">
        <v>9587637</v>
      </c>
      <c r="D8" s="131"/>
      <c r="E8" s="125">
        <v>5</v>
      </c>
      <c r="F8" s="19" t="s">
        <v>164</v>
      </c>
      <c r="G8" s="124">
        <v>502.70554169636495</v>
      </c>
    </row>
    <row r="9" spans="1:7" x14ac:dyDescent="0.25">
      <c r="A9" s="125">
        <v>6</v>
      </c>
      <c r="B9" s="19" t="s">
        <v>127</v>
      </c>
      <c r="C9" s="124">
        <v>6190322</v>
      </c>
      <c r="D9" s="131"/>
      <c r="E9" s="125">
        <v>6</v>
      </c>
      <c r="F9" s="19" t="s">
        <v>129</v>
      </c>
      <c r="G9" s="124">
        <v>464.08186046511628</v>
      </c>
    </row>
    <row r="10" spans="1:7" x14ac:dyDescent="0.25">
      <c r="A10" s="125">
        <v>7</v>
      </c>
      <c r="B10" s="19" t="s">
        <v>166</v>
      </c>
      <c r="C10" s="124">
        <v>4916092</v>
      </c>
      <c r="D10" s="131"/>
      <c r="E10" s="125">
        <v>7</v>
      </c>
      <c r="F10" s="19" t="s">
        <v>152</v>
      </c>
      <c r="G10" s="124">
        <v>257.95464626659378</v>
      </c>
    </row>
    <row r="11" spans="1:7" x14ac:dyDescent="0.25">
      <c r="A11" s="125">
        <v>8</v>
      </c>
      <c r="B11" s="19" t="s">
        <v>167</v>
      </c>
      <c r="C11" s="124">
        <v>4138150</v>
      </c>
      <c r="D11" s="131"/>
      <c r="E11" s="126">
        <v>8</v>
      </c>
      <c r="F11" s="127" t="s">
        <v>95</v>
      </c>
      <c r="G11" s="128">
        <v>214.74218608852755</v>
      </c>
    </row>
    <row r="12" spans="1:7" x14ac:dyDescent="0.25">
      <c r="A12" s="125">
        <v>9</v>
      </c>
      <c r="B12" s="19" t="s">
        <v>165</v>
      </c>
      <c r="C12" s="124">
        <v>3810392</v>
      </c>
      <c r="D12" s="131"/>
      <c r="E12" s="125">
        <v>9</v>
      </c>
      <c r="F12" s="19" t="s">
        <v>147</v>
      </c>
      <c r="G12" s="124">
        <v>210.49575191163976</v>
      </c>
    </row>
    <row r="13" spans="1:7" x14ac:dyDescent="0.25">
      <c r="A13" s="125">
        <v>10</v>
      </c>
      <c r="B13" s="19" t="s">
        <v>168</v>
      </c>
      <c r="C13" s="124">
        <v>2805885</v>
      </c>
      <c r="D13" s="131"/>
      <c r="E13" s="125">
        <v>10</v>
      </c>
      <c r="F13" s="19" t="s">
        <v>169</v>
      </c>
      <c r="G13" s="124">
        <v>192.10268948655258</v>
      </c>
    </row>
    <row r="14" spans="1:7" x14ac:dyDescent="0.25">
      <c r="A14" s="125">
        <v>11</v>
      </c>
      <c r="B14" s="19" t="s">
        <v>129</v>
      </c>
      <c r="C14" s="124">
        <v>2494440</v>
      </c>
      <c r="D14" s="131"/>
      <c r="E14" s="125">
        <v>11</v>
      </c>
      <c r="F14" s="19" t="s">
        <v>131</v>
      </c>
      <c r="G14" s="124">
        <v>153.35162738358795</v>
      </c>
    </row>
    <row r="15" spans="1:7" x14ac:dyDescent="0.25">
      <c r="A15" s="125">
        <v>12</v>
      </c>
      <c r="B15" s="19" t="s">
        <v>163</v>
      </c>
      <c r="C15" s="124">
        <v>2259892</v>
      </c>
      <c r="D15" s="131"/>
      <c r="E15" s="125">
        <v>12</v>
      </c>
      <c r="F15" s="19" t="s">
        <v>170</v>
      </c>
      <c r="G15" s="124">
        <v>142.01327534905013</v>
      </c>
    </row>
    <row r="16" spans="1:7" x14ac:dyDescent="0.25">
      <c r="A16" s="125">
        <v>13</v>
      </c>
      <c r="B16" s="19" t="s">
        <v>135</v>
      </c>
      <c r="C16" s="124">
        <v>2023417</v>
      </c>
      <c r="D16" s="131"/>
      <c r="E16" s="125">
        <v>13</v>
      </c>
      <c r="F16" s="19" t="s">
        <v>135</v>
      </c>
      <c r="G16" s="124">
        <v>121.78254589226603</v>
      </c>
    </row>
    <row r="17" spans="1:7" x14ac:dyDescent="0.25">
      <c r="A17" s="125">
        <v>14</v>
      </c>
      <c r="B17" s="19" t="s">
        <v>147</v>
      </c>
      <c r="C17" s="124">
        <v>1982028</v>
      </c>
      <c r="D17" s="131"/>
      <c r="E17" s="125">
        <v>14</v>
      </c>
      <c r="F17" s="19" t="s">
        <v>127</v>
      </c>
      <c r="G17" s="124">
        <v>98.573576012356881</v>
      </c>
    </row>
    <row r="18" spans="1:7" x14ac:dyDescent="0.25">
      <c r="A18" s="125">
        <v>15</v>
      </c>
      <c r="B18" s="19" t="s">
        <v>133</v>
      </c>
      <c r="C18" s="124">
        <v>1448328</v>
      </c>
      <c r="D18" s="131"/>
      <c r="E18" s="125">
        <v>15</v>
      </c>
      <c r="F18" s="19" t="s">
        <v>171</v>
      </c>
      <c r="G18" s="124">
        <v>52.016124125342259</v>
      </c>
    </row>
    <row r="19" spans="1:7" x14ac:dyDescent="0.25">
      <c r="A19" s="125">
        <v>16</v>
      </c>
      <c r="B19" s="19" t="s">
        <v>172</v>
      </c>
      <c r="C19" s="124">
        <v>1368389</v>
      </c>
      <c r="D19" s="131"/>
      <c r="E19" s="125">
        <v>16</v>
      </c>
      <c r="F19" s="19" t="s">
        <v>173</v>
      </c>
      <c r="G19" s="124">
        <v>42.044956385596066</v>
      </c>
    </row>
    <row r="20" spans="1:7" x14ac:dyDescent="0.25">
      <c r="A20" s="126">
        <v>17</v>
      </c>
      <c r="B20" s="127" t="s">
        <v>95</v>
      </c>
      <c r="C20" s="128">
        <v>1188598</v>
      </c>
      <c r="E20" s="125">
        <v>17</v>
      </c>
      <c r="F20" s="19" t="s">
        <v>174</v>
      </c>
      <c r="G20" s="132">
        <v>29</v>
      </c>
    </row>
    <row r="21" spans="1:7" x14ac:dyDescent="0.25">
      <c r="A21" s="125">
        <v>18</v>
      </c>
      <c r="B21" s="19" t="s">
        <v>169</v>
      </c>
      <c r="C21" s="124">
        <v>942840</v>
      </c>
      <c r="D21" s="131"/>
      <c r="E21" s="125">
        <v>18</v>
      </c>
      <c r="F21" s="19" t="s">
        <v>166</v>
      </c>
      <c r="G21" s="124">
        <v>25.438632259266349</v>
      </c>
    </row>
    <row r="22" spans="1:7" x14ac:dyDescent="0.25">
      <c r="A22" s="125">
        <v>19</v>
      </c>
      <c r="B22" s="19" t="s">
        <v>170</v>
      </c>
      <c r="C22" s="124">
        <v>620456</v>
      </c>
      <c r="D22" s="131"/>
      <c r="E22" s="125">
        <v>19</v>
      </c>
      <c r="F22" s="19" t="s">
        <v>133</v>
      </c>
      <c r="G22" s="124">
        <v>24.002784222737819</v>
      </c>
    </row>
    <row r="23" spans="1:7" x14ac:dyDescent="0.25">
      <c r="A23" s="125">
        <v>20</v>
      </c>
      <c r="B23" s="19" t="s">
        <v>175</v>
      </c>
      <c r="C23" s="124">
        <v>580210</v>
      </c>
      <c r="D23" s="131"/>
      <c r="E23" s="125">
        <v>20</v>
      </c>
      <c r="F23" s="19" t="s">
        <v>176</v>
      </c>
      <c r="G23" s="124">
        <v>21.45</v>
      </c>
    </row>
    <row r="24" spans="1:7" x14ac:dyDescent="0.25">
      <c r="A24" s="125">
        <v>21</v>
      </c>
      <c r="B24" s="19" t="s">
        <v>177</v>
      </c>
      <c r="C24" s="124">
        <v>386786</v>
      </c>
      <c r="D24" s="131"/>
      <c r="E24" s="125">
        <v>21</v>
      </c>
      <c r="F24" s="133" t="s">
        <v>178</v>
      </c>
      <c r="G24" s="134">
        <v>15.541652123327516</v>
      </c>
    </row>
    <row r="25" spans="1:7" x14ac:dyDescent="0.25">
      <c r="A25" s="125">
        <v>22</v>
      </c>
      <c r="B25" s="19" t="s">
        <v>143</v>
      </c>
      <c r="C25" s="124">
        <v>363255</v>
      </c>
      <c r="D25" s="131"/>
      <c r="E25" s="125">
        <v>22</v>
      </c>
      <c r="F25" s="19" t="s">
        <v>172</v>
      </c>
      <c r="G25" s="124">
        <v>10.724556013605655</v>
      </c>
    </row>
    <row r="26" spans="1:7" x14ac:dyDescent="0.25">
      <c r="A26" s="125">
        <v>23</v>
      </c>
      <c r="B26" s="19" t="s">
        <v>178</v>
      </c>
      <c r="C26" s="134">
        <v>267161</v>
      </c>
      <c r="D26" s="131"/>
      <c r="E26" s="125">
        <v>23</v>
      </c>
      <c r="F26" s="19" t="s">
        <v>143</v>
      </c>
      <c r="G26" s="124">
        <v>7.8987366544173607</v>
      </c>
    </row>
    <row r="27" spans="1:7" x14ac:dyDescent="0.25">
      <c r="A27" s="125">
        <v>24</v>
      </c>
      <c r="B27" s="19" t="s">
        <v>176</v>
      </c>
      <c r="C27" s="124">
        <v>232518</v>
      </c>
      <c r="D27" s="131"/>
      <c r="E27" s="79"/>
      <c r="F27" s="19" t="s">
        <v>177</v>
      </c>
      <c r="G27" s="124">
        <v>7.8717437316834911</v>
      </c>
    </row>
    <row r="28" spans="1:7" x14ac:dyDescent="0.25">
      <c r="A28" s="125">
        <v>25</v>
      </c>
      <c r="B28" s="19" t="s">
        <v>173</v>
      </c>
      <c r="C28" s="124">
        <v>187983</v>
      </c>
      <c r="D28" s="131"/>
      <c r="E28" s="125">
        <v>25</v>
      </c>
      <c r="F28" s="19" t="s">
        <v>175</v>
      </c>
      <c r="G28" s="124">
        <v>5.1658252980403683</v>
      </c>
    </row>
    <row r="29" spans="1:7" x14ac:dyDescent="0.25">
      <c r="A29" s="125">
        <v>26</v>
      </c>
      <c r="B29" s="19" t="s">
        <v>179</v>
      </c>
      <c r="C29" s="124">
        <v>185239</v>
      </c>
      <c r="D29" s="131"/>
      <c r="E29" s="125"/>
      <c r="F29" s="19" t="s">
        <v>156</v>
      </c>
      <c r="G29" s="124">
        <v>5.0128819652486518</v>
      </c>
    </row>
    <row r="30" spans="1:7" x14ac:dyDescent="0.25">
      <c r="A30" s="125">
        <v>27</v>
      </c>
      <c r="B30" s="19" t="s">
        <v>171</v>
      </c>
      <c r="C30" s="124">
        <v>170977</v>
      </c>
      <c r="D30" s="131"/>
      <c r="E30" s="125">
        <v>27</v>
      </c>
      <c r="F30" s="19" t="s">
        <v>167</v>
      </c>
      <c r="G30" s="124">
        <v>3.0849163643737132</v>
      </c>
    </row>
    <row r="31" spans="1:7" x14ac:dyDescent="0.25">
      <c r="A31" s="125">
        <v>28</v>
      </c>
      <c r="B31" s="19" t="s">
        <v>174</v>
      </c>
      <c r="C31" s="124">
        <v>50252</v>
      </c>
      <c r="D31" s="131"/>
      <c r="E31" s="125">
        <v>28</v>
      </c>
      <c r="F31" s="19" t="s">
        <v>168</v>
      </c>
      <c r="G31" s="124">
        <v>2.2939452406452085</v>
      </c>
    </row>
    <row r="32" spans="1:7" x14ac:dyDescent="0.25">
      <c r="A32" s="129">
        <v>29</v>
      </c>
      <c r="B32" s="36" t="s">
        <v>156</v>
      </c>
      <c r="C32" s="130">
        <v>50199</v>
      </c>
      <c r="E32" s="129">
        <v>29</v>
      </c>
      <c r="F32" s="36" t="s">
        <v>179</v>
      </c>
      <c r="G32" s="130">
        <v>1.2962841147655699</v>
      </c>
    </row>
    <row r="34" spans="1:1" x14ac:dyDescent="0.25">
      <c r="A34" s="5" t="s">
        <v>180</v>
      </c>
    </row>
    <row r="35" spans="1:1" x14ac:dyDescent="0.25">
      <c r="A35" s="5" t="s">
        <v>181</v>
      </c>
    </row>
  </sheetData>
  <mergeCells count="2">
    <mergeCell ref="A3:C3"/>
    <mergeCell ref="E3:G3"/>
  </mergeCells>
  <pageMargins left="0.70866141732283472" right="0.70866141732283472" top="0.74803149606299213" bottom="0.74803149606299213" header="0.31496062992125984" footer="0.31496062992125984"/>
  <pageSetup paperSize="9" scale="6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17"/>
  <sheetViews>
    <sheetView showGridLines="0" topLeftCell="A4" zoomScale="75" zoomScaleNormal="75" workbookViewId="0">
      <selection activeCell="E35" sqref="E35"/>
    </sheetView>
  </sheetViews>
  <sheetFormatPr defaultRowHeight="15" x14ac:dyDescent="0.25"/>
  <cols>
    <col min="1" max="7" width="18.7109375" customWidth="1"/>
  </cols>
  <sheetData>
    <row r="2" spans="1:7" x14ac:dyDescent="0.25">
      <c r="A2" s="4" t="s">
        <v>182</v>
      </c>
      <c r="B2" s="5"/>
      <c r="C2" s="5"/>
    </row>
    <row r="3" spans="1:7" ht="15.75" thickBot="1" x14ac:dyDescent="0.3">
      <c r="A3" s="630" t="s">
        <v>183</v>
      </c>
      <c r="B3" s="631"/>
      <c r="C3" s="632"/>
      <c r="D3" s="2"/>
      <c r="E3" s="633" t="s">
        <v>184</v>
      </c>
      <c r="F3" s="634"/>
      <c r="G3" s="635"/>
    </row>
    <row r="4" spans="1:7" x14ac:dyDescent="0.25">
      <c r="A4" s="123">
        <v>1</v>
      </c>
      <c r="B4" s="19" t="s">
        <v>127</v>
      </c>
      <c r="C4" s="124">
        <v>142227959</v>
      </c>
      <c r="D4" s="2"/>
      <c r="E4" s="112">
        <v>1</v>
      </c>
      <c r="F4" s="20" t="s">
        <v>127</v>
      </c>
      <c r="G4" s="109">
        <v>2244.2281499013798</v>
      </c>
    </row>
    <row r="5" spans="1:7" x14ac:dyDescent="0.25">
      <c r="A5" s="125">
        <v>2</v>
      </c>
      <c r="B5" s="19" t="s">
        <v>179</v>
      </c>
      <c r="C5" s="124">
        <v>12151399</v>
      </c>
      <c r="D5" s="2"/>
      <c r="E5" s="106">
        <v>2</v>
      </c>
      <c r="F5" s="102" t="s">
        <v>95</v>
      </c>
      <c r="G5" s="110">
        <v>548.995695839311</v>
      </c>
    </row>
    <row r="6" spans="1:7" x14ac:dyDescent="0.25">
      <c r="A6" s="125">
        <v>3</v>
      </c>
      <c r="B6" s="19" t="s">
        <v>166</v>
      </c>
      <c r="C6" s="124">
        <v>5665237</v>
      </c>
      <c r="D6" s="2"/>
      <c r="E6" s="107">
        <v>3</v>
      </c>
      <c r="F6" s="20" t="s">
        <v>185</v>
      </c>
      <c r="G6" s="109">
        <v>313.60946745562097</v>
      </c>
    </row>
    <row r="7" spans="1:7" x14ac:dyDescent="0.25">
      <c r="A7" s="125">
        <v>4</v>
      </c>
      <c r="B7" s="19" t="s">
        <v>131</v>
      </c>
      <c r="C7" s="124">
        <v>4587706</v>
      </c>
      <c r="D7" s="2"/>
      <c r="E7" s="107">
        <v>4</v>
      </c>
      <c r="F7" s="20" t="s">
        <v>145</v>
      </c>
      <c r="G7" s="109">
        <v>118.45370370370399</v>
      </c>
    </row>
    <row r="8" spans="1:7" x14ac:dyDescent="0.25">
      <c r="A8" s="126">
        <v>5</v>
      </c>
      <c r="B8" s="127" t="s">
        <v>95</v>
      </c>
      <c r="C8" s="128">
        <v>3061200</v>
      </c>
      <c r="D8" s="2"/>
      <c r="E8" s="107">
        <v>5</v>
      </c>
      <c r="F8" s="20" t="s">
        <v>179</v>
      </c>
      <c r="G8" s="109">
        <v>85.619056678222094</v>
      </c>
    </row>
    <row r="9" spans="1:7" x14ac:dyDescent="0.25">
      <c r="A9" s="125">
        <v>6</v>
      </c>
      <c r="B9" s="19" t="s">
        <v>185</v>
      </c>
      <c r="C9" s="124">
        <v>2650000</v>
      </c>
      <c r="D9" s="2"/>
      <c r="E9" s="107">
        <v>6</v>
      </c>
      <c r="F9" s="20" t="s">
        <v>147</v>
      </c>
      <c r="G9" s="109">
        <v>73.83966244725741</v>
      </c>
    </row>
    <row r="10" spans="1:7" x14ac:dyDescent="0.25">
      <c r="A10" s="125">
        <v>7</v>
      </c>
      <c r="B10" s="19" t="s">
        <v>152</v>
      </c>
      <c r="C10" s="124">
        <v>1747365</v>
      </c>
      <c r="D10" s="2"/>
      <c r="E10" s="107">
        <v>7</v>
      </c>
      <c r="F10" s="20" t="s">
        <v>131</v>
      </c>
      <c r="G10" s="109">
        <v>56.212931763321997</v>
      </c>
    </row>
    <row r="11" spans="1:7" x14ac:dyDescent="0.25">
      <c r="A11" s="125">
        <v>8</v>
      </c>
      <c r="B11" s="19" t="s">
        <v>162</v>
      </c>
      <c r="C11" s="124">
        <v>1643216</v>
      </c>
      <c r="D11" s="2"/>
      <c r="E11" s="107">
        <v>8</v>
      </c>
      <c r="F11" s="20" t="s">
        <v>162</v>
      </c>
      <c r="G11" s="109">
        <v>47.067369385884497</v>
      </c>
    </row>
    <row r="12" spans="1:7" x14ac:dyDescent="0.25">
      <c r="A12" s="125">
        <v>9</v>
      </c>
      <c r="B12" s="19" t="s">
        <v>145</v>
      </c>
      <c r="C12" s="124">
        <v>933889</v>
      </c>
      <c r="D12" s="2"/>
      <c r="E12" s="107">
        <v>9</v>
      </c>
      <c r="F12" s="20" t="s">
        <v>170</v>
      </c>
      <c r="G12" s="109">
        <v>42.348196280528697</v>
      </c>
    </row>
    <row r="13" spans="1:7" x14ac:dyDescent="0.25">
      <c r="A13" s="125">
        <v>10</v>
      </c>
      <c r="B13" s="19" t="s">
        <v>147</v>
      </c>
      <c r="C13" s="124">
        <v>700000</v>
      </c>
      <c r="D13" s="2"/>
      <c r="E13" s="107">
        <v>10</v>
      </c>
      <c r="F13" s="20" t="s">
        <v>166</v>
      </c>
      <c r="G13" s="109">
        <v>28.826908398888701</v>
      </c>
    </row>
    <row r="14" spans="1:7" x14ac:dyDescent="0.25">
      <c r="A14" s="125">
        <v>11</v>
      </c>
      <c r="B14" s="19" t="s">
        <v>164</v>
      </c>
      <c r="C14" s="124">
        <v>212500</v>
      </c>
      <c r="D14" s="2"/>
      <c r="E14" s="107">
        <v>11</v>
      </c>
      <c r="F14" s="20" t="s">
        <v>152</v>
      </c>
      <c r="G14" s="109">
        <v>27.7073654166336</v>
      </c>
    </row>
    <row r="15" spans="1:7" x14ac:dyDescent="0.25">
      <c r="A15" s="129">
        <v>12</v>
      </c>
      <c r="B15" s="36" t="s">
        <v>170</v>
      </c>
      <c r="C15" s="130">
        <v>189000</v>
      </c>
      <c r="D15" s="2"/>
      <c r="E15" s="108">
        <v>12</v>
      </c>
      <c r="F15" s="21" t="s">
        <v>164</v>
      </c>
      <c r="G15" s="111">
        <v>9.2339112675444301</v>
      </c>
    </row>
    <row r="16" spans="1:7" x14ac:dyDescent="0.25">
      <c r="A16" s="2"/>
      <c r="B16" s="2"/>
      <c r="C16" s="2"/>
      <c r="D16" s="2"/>
      <c r="E16" s="2"/>
      <c r="F16" s="2"/>
      <c r="G16" s="2"/>
    </row>
    <row r="17" spans="1:7" x14ac:dyDescent="0.25">
      <c r="A17" s="2" t="s">
        <v>186</v>
      </c>
      <c r="B17" s="2"/>
      <c r="C17" s="2"/>
      <c r="D17" s="2"/>
      <c r="E17" s="2"/>
      <c r="F17" s="2"/>
      <c r="G17" s="2"/>
    </row>
  </sheetData>
  <mergeCells count="2">
    <mergeCell ref="A3:C3"/>
    <mergeCell ref="E3:G3"/>
  </mergeCells>
  <pageMargins left="0.70866141732283472" right="0.70866141732283472" top="0.74803149606299213" bottom="0.74803149606299213" header="0.31496062992125984" footer="0.31496062992125984"/>
  <pageSetup paperSize="9" scale="6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25"/>
  <sheetViews>
    <sheetView showGridLines="0" zoomScale="75" zoomScaleNormal="75" workbookViewId="0">
      <selection activeCell="E9" sqref="E9"/>
    </sheetView>
  </sheetViews>
  <sheetFormatPr defaultRowHeight="15" x14ac:dyDescent="0.25"/>
  <cols>
    <col min="1" max="2" width="24.7109375" style="5" customWidth="1"/>
    <col min="3" max="3" width="57.28515625" style="5" customWidth="1"/>
    <col min="4" max="5" width="24.7109375" style="5" customWidth="1"/>
    <col min="6" max="16384" width="9.140625" style="5"/>
  </cols>
  <sheetData>
    <row r="2" spans="1:5" x14ac:dyDescent="0.25">
      <c r="A2" s="121" t="s">
        <v>187</v>
      </c>
    </row>
    <row r="3" spans="1:5" x14ac:dyDescent="0.25">
      <c r="A3" s="118"/>
      <c r="B3" s="355" t="s">
        <v>188</v>
      </c>
      <c r="C3" s="355" t="s">
        <v>189</v>
      </c>
      <c r="D3" s="355" t="s">
        <v>190</v>
      </c>
      <c r="E3" s="355" t="s">
        <v>15</v>
      </c>
    </row>
    <row r="4" spans="1:5" x14ac:dyDescent="0.25">
      <c r="A4" s="122" t="s">
        <v>167</v>
      </c>
      <c r="B4" s="119">
        <v>0.36667984550218302</v>
      </c>
      <c r="C4" s="578">
        <v>0</v>
      </c>
      <c r="D4" s="578">
        <v>1.0174616366661263E-2</v>
      </c>
      <c r="E4" s="579">
        <f t="shared" ref="E4:E22" si="0">SUM(B4:D4)</f>
        <v>0.3768544618688443</v>
      </c>
    </row>
    <row r="5" spans="1:5" x14ac:dyDescent="0.25">
      <c r="A5" s="122" t="s">
        <v>179</v>
      </c>
      <c r="B5" s="119">
        <v>0.24532186484878987</v>
      </c>
      <c r="C5" s="578">
        <v>1.2604657546781352E-3</v>
      </c>
      <c r="D5" s="578">
        <v>1.7438349270256667E-2</v>
      </c>
      <c r="E5" s="579">
        <f t="shared" si="0"/>
        <v>0.26402067987372468</v>
      </c>
    </row>
    <row r="6" spans="1:5" x14ac:dyDescent="0.25">
      <c r="A6" s="122" t="s">
        <v>156</v>
      </c>
      <c r="B6" s="119">
        <v>0.13555702939225805</v>
      </c>
      <c r="C6" s="578">
        <v>3.7119655769261878E-2</v>
      </c>
      <c r="D6" s="578">
        <v>8.170465390899237E-2</v>
      </c>
      <c r="E6" s="579">
        <f t="shared" si="0"/>
        <v>0.2543813390705123</v>
      </c>
    </row>
    <row r="7" spans="1:5" x14ac:dyDescent="0.25">
      <c r="A7" s="122" t="s">
        <v>194</v>
      </c>
      <c r="B7" s="119">
        <v>0.1202551772653246</v>
      </c>
      <c r="C7" s="578">
        <v>7.8056489770745197E-4</v>
      </c>
      <c r="D7" s="578">
        <v>0.10430659818253654</v>
      </c>
      <c r="E7" s="579">
        <f t="shared" si="0"/>
        <v>0.2253423403455686</v>
      </c>
    </row>
    <row r="8" spans="1:5" x14ac:dyDescent="0.25">
      <c r="A8" s="122" t="s">
        <v>193</v>
      </c>
      <c r="B8" s="119">
        <v>4.3438115144996653E-2</v>
      </c>
      <c r="C8" s="578">
        <v>1.0789347295222249E-3</v>
      </c>
      <c r="D8" s="578">
        <v>0.17798533460505578</v>
      </c>
      <c r="E8" s="579">
        <f t="shared" si="0"/>
        <v>0.22250238447957466</v>
      </c>
    </row>
    <row r="9" spans="1:5" x14ac:dyDescent="0.25">
      <c r="A9" s="122" t="s">
        <v>147</v>
      </c>
      <c r="B9" s="119">
        <v>4.4924590865333187E-2</v>
      </c>
      <c r="C9" s="578">
        <v>9.423467750561558E-2</v>
      </c>
      <c r="D9" s="578">
        <v>6.5711127749848469E-2</v>
      </c>
      <c r="E9" s="579">
        <f t="shared" si="0"/>
        <v>0.20487039612079724</v>
      </c>
    </row>
    <row r="10" spans="1:5" x14ac:dyDescent="0.25">
      <c r="A10" s="122" t="s">
        <v>139</v>
      </c>
      <c r="B10" s="119">
        <v>2.9168817759421786E-2</v>
      </c>
      <c r="C10" s="578">
        <v>2.1941146102219928E-3</v>
      </c>
      <c r="D10" s="578">
        <v>0.17134744450180692</v>
      </c>
      <c r="E10" s="579">
        <f t="shared" si="0"/>
        <v>0.20271037687145069</v>
      </c>
    </row>
    <row r="11" spans="1:5" x14ac:dyDescent="0.25">
      <c r="A11" s="122" t="s">
        <v>176</v>
      </c>
      <c r="B11" s="119">
        <v>0.10990348162522919</v>
      </c>
      <c r="C11" s="578">
        <v>2.2228566419689361E-2</v>
      </c>
      <c r="D11" s="578">
        <v>6.5641747362423578E-2</v>
      </c>
      <c r="E11" s="579">
        <f t="shared" si="0"/>
        <v>0.19777379540734213</v>
      </c>
    </row>
    <row r="12" spans="1:5" x14ac:dyDescent="0.25">
      <c r="A12" s="122" t="s">
        <v>95</v>
      </c>
      <c r="B12" s="120">
        <v>3.5571440098383984E-2</v>
      </c>
      <c r="C12" s="578">
        <v>8.6781952086275607E-2</v>
      </c>
      <c r="D12" s="578">
        <v>6.4573436200784443E-2</v>
      </c>
      <c r="E12" s="579">
        <f t="shared" si="0"/>
        <v>0.18692682838544405</v>
      </c>
    </row>
    <row r="13" spans="1:5" x14ac:dyDescent="0.25">
      <c r="A13" s="122" t="s">
        <v>129</v>
      </c>
      <c r="B13" s="119">
        <v>5.7086068453030568E-2</v>
      </c>
      <c r="C13" s="578">
        <v>3.06443360651193E-2</v>
      </c>
      <c r="D13" s="578">
        <v>9.3097356809333884E-2</v>
      </c>
      <c r="E13" s="579">
        <f t="shared" si="0"/>
        <v>0.18082776132748374</v>
      </c>
    </row>
    <row r="14" spans="1:5" x14ac:dyDescent="0.25">
      <c r="A14" s="122" t="s">
        <v>162</v>
      </c>
      <c r="B14" s="119">
        <v>8.1618041882942541E-2</v>
      </c>
      <c r="C14" s="578">
        <v>8.6808662967603367E-2</v>
      </c>
      <c r="D14" s="578">
        <v>1.047073563629855E-2</v>
      </c>
      <c r="E14" s="579">
        <f t="shared" si="0"/>
        <v>0.17889744048684444</v>
      </c>
    </row>
    <row r="15" spans="1:5" x14ac:dyDescent="0.25">
      <c r="A15" s="122" t="s">
        <v>192</v>
      </c>
      <c r="B15" s="119">
        <v>2.3270565949200996E-2</v>
      </c>
      <c r="C15" s="578">
        <v>9.4455209808743407E-3</v>
      </c>
      <c r="D15" s="578">
        <v>0.12154048018352291</v>
      </c>
      <c r="E15" s="579">
        <f t="shared" si="0"/>
        <v>0.15425656711359825</v>
      </c>
    </row>
    <row r="16" spans="1:5" x14ac:dyDescent="0.25">
      <c r="A16" s="122" t="s">
        <v>143</v>
      </c>
      <c r="B16" s="119">
        <v>7.9867995906719932E-2</v>
      </c>
      <c r="C16" s="578">
        <v>1.0476894725183258E-2</v>
      </c>
      <c r="D16" s="578">
        <v>4.6381801117151046E-2</v>
      </c>
      <c r="E16" s="579">
        <f t="shared" si="0"/>
        <v>0.13672669174905425</v>
      </c>
    </row>
    <row r="17" spans="1:5" x14ac:dyDescent="0.25">
      <c r="A17" s="122" t="s">
        <v>173</v>
      </c>
      <c r="B17" s="119">
        <v>3.4971486179630439E-2</v>
      </c>
      <c r="C17" s="578">
        <v>1.5676873115006748E-2</v>
      </c>
      <c r="D17" s="578">
        <v>5.5472012560793107E-2</v>
      </c>
      <c r="E17" s="579">
        <f t="shared" si="0"/>
        <v>0.1061203718554303</v>
      </c>
    </row>
    <row r="18" spans="1:5" x14ac:dyDescent="0.25">
      <c r="A18" s="122" t="s">
        <v>185</v>
      </c>
      <c r="B18" s="119">
        <v>5.1995932054030927E-2</v>
      </c>
      <c r="C18" s="578">
        <v>9.0862747810405015E-3</v>
      </c>
      <c r="D18" s="578">
        <v>4.4268371720090481E-2</v>
      </c>
      <c r="E18" s="579">
        <f t="shared" si="0"/>
        <v>0.10535057855516192</v>
      </c>
    </row>
    <row r="19" spans="1:5" x14ac:dyDescent="0.25">
      <c r="A19" s="122" t="s">
        <v>164</v>
      </c>
      <c r="B19" s="119">
        <v>5.8641377975614473E-2</v>
      </c>
      <c r="C19" s="578">
        <v>2.0291494841523872E-2</v>
      </c>
      <c r="D19" s="578">
        <v>2.060412975837787E-2</v>
      </c>
      <c r="E19" s="579">
        <f t="shared" si="0"/>
        <v>9.9537002575516217E-2</v>
      </c>
    </row>
    <row r="20" spans="1:5" x14ac:dyDescent="0.25">
      <c r="A20" s="122" t="s">
        <v>191</v>
      </c>
      <c r="B20" s="119">
        <v>1.0673544547266638E-2</v>
      </c>
      <c r="C20" s="578">
        <v>3.9882966007825314E-4</v>
      </c>
      <c r="D20" s="578">
        <v>8.3504889431211829E-2</v>
      </c>
      <c r="E20" s="579">
        <f t="shared" si="0"/>
        <v>9.4577263638556716E-2</v>
      </c>
    </row>
    <row r="21" spans="1:5" x14ac:dyDescent="0.25">
      <c r="A21" s="122" t="s">
        <v>169</v>
      </c>
      <c r="B21" s="119">
        <v>3.8099283170146492E-2</v>
      </c>
      <c r="C21" s="578">
        <v>2.6653850166167416E-2</v>
      </c>
      <c r="D21" s="578">
        <v>2.4507831477921339E-2</v>
      </c>
      <c r="E21" s="579">
        <f t="shared" si="0"/>
        <v>8.9260964814235247E-2</v>
      </c>
    </row>
    <row r="22" spans="1:5" x14ac:dyDescent="0.25">
      <c r="A22" s="122" t="s">
        <v>172</v>
      </c>
      <c r="B22" s="119">
        <v>2.5426549400153119E-2</v>
      </c>
      <c r="C22" s="578">
        <v>9.3578753238720575E-3</v>
      </c>
      <c r="D22" s="578">
        <v>8.6978740415838527E-4</v>
      </c>
      <c r="E22" s="579">
        <f t="shared" si="0"/>
        <v>3.5654212128183559E-2</v>
      </c>
    </row>
    <row r="24" spans="1:5" x14ac:dyDescent="0.25">
      <c r="A24" s="117" t="s">
        <v>195</v>
      </c>
    </row>
    <row r="25" spans="1:5" x14ac:dyDescent="0.25">
      <c r="A25" s="101" t="s">
        <v>200</v>
      </c>
    </row>
  </sheetData>
  <sortState ref="A4:E22">
    <sortCondition descending="1" ref="E9"/>
  </sortState>
  <pageMargins left="0.70866141732283472" right="0.70866141732283472" top="0.74803149606299213" bottom="0.74803149606299213" header="0.31496062992125984" footer="0.31496062992125984"/>
  <pageSetup paperSize="9" scale="6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23"/>
  <sheetViews>
    <sheetView showGridLines="0" zoomScale="75" zoomScaleNormal="75" workbookViewId="0">
      <selection activeCell="E18" sqref="E18"/>
    </sheetView>
  </sheetViews>
  <sheetFormatPr defaultRowHeight="15" x14ac:dyDescent="0.25"/>
  <cols>
    <col min="1" max="5" width="24.7109375" style="5" customWidth="1"/>
    <col min="6" max="16384" width="9.140625" style="5"/>
  </cols>
  <sheetData>
    <row r="2" spans="1:5" x14ac:dyDescent="0.25">
      <c r="A2" s="114" t="s">
        <v>196</v>
      </c>
    </row>
    <row r="3" spans="1:5" x14ac:dyDescent="0.25">
      <c r="A3" s="116"/>
      <c r="B3" s="356" t="s">
        <v>188</v>
      </c>
      <c r="C3" s="356" t="s">
        <v>197</v>
      </c>
      <c r="D3" s="356" t="s">
        <v>198</v>
      </c>
      <c r="E3" s="356" t="s">
        <v>15</v>
      </c>
    </row>
    <row r="4" spans="1:5" x14ac:dyDescent="0.25">
      <c r="A4" s="116" t="s">
        <v>199</v>
      </c>
      <c r="B4" s="113">
        <v>0.21281910227627529</v>
      </c>
      <c r="C4" s="113">
        <v>4.6759541474003475E-3</v>
      </c>
      <c r="D4" s="113">
        <v>0.10187484202857611</v>
      </c>
      <c r="E4" s="113">
        <v>0.31936989845225172</v>
      </c>
    </row>
    <row r="5" spans="1:5" x14ac:dyDescent="0.25">
      <c r="A5" s="116" t="s">
        <v>156</v>
      </c>
      <c r="B5" s="113">
        <v>0.11434756824292813</v>
      </c>
      <c r="C5" s="113">
        <v>5.9787771834570284E-2</v>
      </c>
      <c r="D5" s="113">
        <v>9.0188333784351787E-2</v>
      </c>
      <c r="E5" s="113">
        <v>0.26432367386185018</v>
      </c>
    </row>
    <row r="6" spans="1:5" x14ac:dyDescent="0.25">
      <c r="A6" s="116" t="s">
        <v>179</v>
      </c>
      <c r="B6" s="113">
        <v>0.14198180192499868</v>
      </c>
      <c r="C6" s="113">
        <v>3.5107557986640719E-3</v>
      </c>
      <c r="D6" s="113">
        <v>2.3089465102824384E-2</v>
      </c>
      <c r="E6" s="113">
        <v>0.16858202282648713</v>
      </c>
    </row>
    <row r="7" spans="1:5" x14ac:dyDescent="0.25">
      <c r="A7" s="116" t="s">
        <v>194</v>
      </c>
      <c r="B7" s="113">
        <v>5.0336884989031654E-2</v>
      </c>
      <c r="C7" s="113">
        <v>0</v>
      </c>
      <c r="D7" s="113">
        <v>0.11328737073017862</v>
      </c>
      <c r="E7" s="113">
        <v>0.16362425571921027</v>
      </c>
    </row>
    <row r="8" spans="1:5" x14ac:dyDescent="0.25">
      <c r="A8" s="116" t="s">
        <v>173</v>
      </c>
      <c r="B8" s="113">
        <v>9.6045627376425847E-3</v>
      </c>
      <c r="C8" s="113">
        <v>7.105703422053232E-2</v>
      </c>
      <c r="D8" s="113">
        <v>6.366539923954373E-2</v>
      </c>
      <c r="E8" s="113">
        <v>0.14432699619771866</v>
      </c>
    </row>
    <row r="9" spans="1:5" x14ac:dyDescent="0.25">
      <c r="A9" s="116" t="s">
        <v>176</v>
      </c>
      <c r="B9" s="113">
        <v>8.2830626450116018E-2</v>
      </c>
      <c r="C9" s="113">
        <v>1.9854532182799343E-2</v>
      </c>
      <c r="D9" s="113">
        <v>3.8270027894366385E-2</v>
      </c>
      <c r="E9" s="113">
        <v>0.14095518652728173</v>
      </c>
    </row>
    <row r="10" spans="1:5" x14ac:dyDescent="0.25">
      <c r="A10" s="116" t="s">
        <v>147</v>
      </c>
      <c r="B10" s="113">
        <v>2.425467407781708E-2</v>
      </c>
      <c r="C10" s="113">
        <v>8.8765369715344447E-2</v>
      </c>
      <c r="D10" s="113">
        <v>2.3075627421256528E-2</v>
      </c>
      <c r="E10" s="113">
        <v>0.13609567121441807</v>
      </c>
    </row>
    <row r="11" spans="1:5" x14ac:dyDescent="0.25">
      <c r="A11" s="116" t="s">
        <v>143</v>
      </c>
      <c r="B11" s="113">
        <v>6.1820746063243934E-2</v>
      </c>
      <c r="C11" s="113">
        <v>1.0200178830964883E-2</v>
      </c>
      <c r="D11" s="113">
        <v>4.7856888945456554E-2</v>
      </c>
      <c r="E11" s="113">
        <v>0.11987781383966536</v>
      </c>
    </row>
    <row r="12" spans="1:5" x14ac:dyDescent="0.25">
      <c r="A12" s="116" t="s">
        <v>129</v>
      </c>
      <c r="B12" s="113">
        <v>2.8969356131215158E-2</v>
      </c>
      <c r="C12" s="113">
        <v>3.5090087631871464E-2</v>
      </c>
      <c r="D12" s="113">
        <v>4.9939539465936739E-2</v>
      </c>
      <c r="E12" s="113">
        <v>0.11399898322902335</v>
      </c>
    </row>
    <row r="13" spans="1:5" x14ac:dyDescent="0.25">
      <c r="A13" s="116" t="s">
        <v>192</v>
      </c>
      <c r="B13" s="113">
        <v>2.3070469798657716E-2</v>
      </c>
      <c r="C13" s="113">
        <v>1.7617449664429533E-2</v>
      </c>
      <c r="D13" s="113">
        <v>6.4371450696954061E-2</v>
      </c>
      <c r="E13" s="113">
        <v>0.10505937016004131</v>
      </c>
    </row>
    <row r="14" spans="1:5" x14ac:dyDescent="0.25">
      <c r="A14" s="116" t="s">
        <v>139</v>
      </c>
      <c r="B14" s="113">
        <v>1.9459773453383677E-2</v>
      </c>
      <c r="C14" s="113">
        <v>2.3235550392099913E-3</v>
      </c>
      <c r="D14" s="113">
        <v>6.6221318617484745E-2</v>
      </c>
      <c r="E14" s="113">
        <v>8.800464711007841E-2</v>
      </c>
    </row>
    <row r="15" spans="1:5" x14ac:dyDescent="0.25">
      <c r="A15" s="116" t="s">
        <v>191</v>
      </c>
      <c r="B15" s="113">
        <v>1.6822984745291985E-3</v>
      </c>
      <c r="C15" s="113">
        <v>2.8728383643039326E-4</v>
      </c>
      <c r="D15" s="113">
        <v>7.6304115739077485E-2</v>
      </c>
      <c r="E15" s="113">
        <v>7.8273698050037074E-2</v>
      </c>
    </row>
    <row r="16" spans="1:5" x14ac:dyDescent="0.25">
      <c r="A16" s="116" t="s">
        <v>95</v>
      </c>
      <c r="B16" s="113">
        <v>4.6470424529991543E-3</v>
      </c>
      <c r="C16" s="113">
        <v>3.6798156062372044E-2</v>
      </c>
      <c r="D16" s="113">
        <v>2.5027967673227361E-2</v>
      </c>
      <c r="E16" s="113">
        <v>6.6473166188598554E-2</v>
      </c>
    </row>
    <row r="17" spans="1:5" x14ac:dyDescent="0.25">
      <c r="A17" s="116" t="s">
        <v>169</v>
      </c>
      <c r="B17" s="113">
        <v>2.6648213387015604E-2</v>
      </c>
      <c r="C17" s="113">
        <v>1.1650729743331655E-2</v>
      </c>
      <c r="D17" s="113">
        <v>1.8067438349270257E-2</v>
      </c>
      <c r="E17" s="113">
        <v>5.6366381479617519E-2</v>
      </c>
    </row>
    <row r="18" spans="1:5" x14ac:dyDescent="0.25">
      <c r="A18" s="116" t="s">
        <v>185</v>
      </c>
      <c r="B18" s="113">
        <v>1.5876522739651712E-2</v>
      </c>
      <c r="C18" s="113">
        <v>1.3888129357129889E-2</v>
      </c>
      <c r="D18" s="113">
        <v>1.9691438096217241E-2</v>
      </c>
      <c r="E18" s="113">
        <v>4.945609019299884E-2</v>
      </c>
    </row>
    <row r="19" spans="1:5" x14ac:dyDescent="0.25">
      <c r="A19" s="116" t="s">
        <v>164</v>
      </c>
      <c r="B19" s="113">
        <v>2.7256037282869652E-2</v>
      </c>
      <c r="C19" s="113">
        <v>7.272984041802006E-3</v>
      </c>
      <c r="D19" s="113">
        <v>1.1792119757096455E-2</v>
      </c>
      <c r="E19" s="113">
        <v>4.6321141081768116E-2</v>
      </c>
    </row>
    <row r="20" spans="1:5" x14ac:dyDescent="0.25">
      <c r="A20" s="116" t="s">
        <v>172</v>
      </c>
      <c r="B20" s="113">
        <v>3.6709540876835476E-3</v>
      </c>
      <c r="C20" s="113">
        <v>1.5905829625795292E-3</v>
      </c>
      <c r="D20" s="113">
        <v>3.1123662501556182E-4</v>
      </c>
      <c r="E20" s="113">
        <v>5.5727736752786382E-3</v>
      </c>
    </row>
    <row r="22" spans="1:5" x14ac:dyDescent="0.25">
      <c r="A22" s="115" t="s">
        <v>195</v>
      </c>
    </row>
    <row r="23" spans="1:5" x14ac:dyDescent="0.25">
      <c r="A23" s="101" t="s">
        <v>200</v>
      </c>
    </row>
  </sheetData>
  <sortState ref="A4:E20">
    <sortCondition descending="1" ref="E18"/>
  </sortState>
  <pageMargins left="0.70866141732283472" right="0.70866141732283472" top="0.74803149606299213" bottom="0.74803149606299213" header="0.31496062992125984" footer="0.31496062992125984"/>
  <pageSetup paperSize="9" scale="6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23"/>
  <sheetViews>
    <sheetView showGridLines="0" zoomScale="75" zoomScaleNormal="75" workbookViewId="0">
      <selection activeCell="E14" sqref="E14"/>
    </sheetView>
  </sheetViews>
  <sheetFormatPr defaultRowHeight="15" x14ac:dyDescent="0.25"/>
  <cols>
    <col min="1" max="1" width="25.5703125" style="5" customWidth="1"/>
    <col min="2" max="2" width="17.140625" style="5" customWidth="1"/>
    <col min="3" max="3" width="54" style="5" customWidth="1"/>
    <col min="4" max="4" width="25.42578125" style="5" customWidth="1"/>
    <col min="5" max="5" width="20.42578125" style="5" customWidth="1"/>
    <col min="6" max="16384" width="9.140625" style="5"/>
  </cols>
  <sheetData>
    <row r="2" spans="1:5" x14ac:dyDescent="0.25">
      <c r="A2" s="91" t="s">
        <v>201</v>
      </c>
    </row>
    <row r="3" spans="1:5" x14ac:dyDescent="0.25">
      <c r="A3" s="357" t="s">
        <v>123</v>
      </c>
      <c r="B3" s="357" t="s">
        <v>188</v>
      </c>
      <c r="C3" s="357" t="s">
        <v>202</v>
      </c>
      <c r="D3" s="357" t="s">
        <v>190</v>
      </c>
      <c r="E3" s="357" t="s">
        <v>203</v>
      </c>
    </row>
    <row r="4" spans="1:5" x14ac:dyDescent="0.25">
      <c r="A4" s="168" t="s">
        <v>179</v>
      </c>
      <c r="B4" s="113">
        <v>0.26708724742998935</v>
      </c>
      <c r="C4" s="113">
        <v>7.8374246721020914E-4</v>
      </c>
      <c r="D4" s="113">
        <v>1.6248116802552285E-2</v>
      </c>
      <c r="E4" s="113">
        <f t="shared" ref="E4:E20" si="0">D4+C4+B4</f>
        <v>0.28411910669975182</v>
      </c>
    </row>
    <row r="5" spans="1:5" x14ac:dyDescent="0.25">
      <c r="A5" s="168" t="s">
        <v>156</v>
      </c>
      <c r="B5" s="113">
        <v>0.17086636091301929</v>
      </c>
      <c r="C5" s="113">
        <v>1.0038616862402022E-2</v>
      </c>
      <c r="D5" s="113">
        <v>8.1252264432720947E-2</v>
      </c>
      <c r="E5" s="113">
        <f t="shared" si="0"/>
        <v>0.26215724220814229</v>
      </c>
    </row>
    <row r="6" spans="1:5" x14ac:dyDescent="0.25">
      <c r="A6" s="168" t="s">
        <v>147</v>
      </c>
      <c r="B6" s="113">
        <v>5.0677370797792276E-2</v>
      </c>
      <c r="C6" s="113">
        <v>0.10003192993659626</v>
      </c>
      <c r="D6" s="113">
        <v>7.6768690416457605E-2</v>
      </c>
      <c r="E6" s="113">
        <f t="shared" si="0"/>
        <v>0.22747799115084616</v>
      </c>
    </row>
    <row r="7" spans="1:5" x14ac:dyDescent="0.25">
      <c r="A7" s="168" t="s">
        <v>95</v>
      </c>
      <c r="B7" s="169">
        <v>4.3334096761789502E-2</v>
      </c>
      <c r="C7" s="169">
        <v>9.9411474848019321E-2</v>
      </c>
      <c r="D7" s="169">
        <v>7.5786131447972527E-2</v>
      </c>
      <c r="E7" s="113">
        <f t="shared" si="0"/>
        <v>0.21853170305778136</v>
      </c>
    </row>
    <row r="8" spans="1:5" x14ac:dyDescent="0.25">
      <c r="A8" s="168" t="s">
        <v>194</v>
      </c>
      <c r="B8" s="113">
        <v>0.10688470366832523</v>
      </c>
      <c r="C8" s="113">
        <v>2.4379464222066979E-3</v>
      </c>
      <c r="D8" s="113">
        <v>0.10687044667170413</v>
      </c>
      <c r="E8" s="113">
        <f t="shared" si="0"/>
        <v>0.21619309676223605</v>
      </c>
    </row>
    <row r="9" spans="1:5" x14ac:dyDescent="0.25">
      <c r="A9" s="168" t="s">
        <v>176</v>
      </c>
      <c r="B9" s="113">
        <v>0.11815055030666126</v>
      </c>
      <c r="C9" s="113">
        <v>2.2951746615131583E-2</v>
      </c>
      <c r="D9" s="113">
        <v>7.3979893695000104E-2</v>
      </c>
      <c r="E9" s="113">
        <f t="shared" si="0"/>
        <v>0.21508219061679296</v>
      </c>
    </row>
    <row r="10" spans="1:5" x14ac:dyDescent="0.25">
      <c r="A10" s="168" t="s">
        <v>129</v>
      </c>
      <c r="B10" s="113">
        <v>9.0151774506447555E-2</v>
      </c>
      <c r="C10" s="113">
        <v>3.4227643741328674E-2</v>
      </c>
      <c r="D10" s="113">
        <v>8.3913824273110019E-2</v>
      </c>
      <c r="E10" s="113">
        <f t="shared" si="0"/>
        <v>0.20829324252088627</v>
      </c>
    </row>
    <row r="11" spans="1:5" x14ac:dyDescent="0.25">
      <c r="A11" s="168" t="s">
        <v>199</v>
      </c>
      <c r="B11" s="113">
        <v>6.6924244822612181E-2</v>
      </c>
      <c r="C11" s="113"/>
      <c r="D11" s="113">
        <v>0.11326155924706323</v>
      </c>
      <c r="E11" s="113">
        <f t="shared" si="0"/>
        <v>0.18018580406967541</v>
      </c>
    </row>
    <row r="12" spans="1:5" x14ac:dyDescent="0.25">
      <c r="A12" s="168" t="s">
        <v>192</v>
      </c>
      <c r="B12" s="113">
        <v>2.3344313762798941E-2</v>
      </c>
      <c r="C12" s="113">
        <v>6.4336595749741347E-3</v>
      </c>
      <c r="D12" s="113">
        <v>0.14256323657077619</v>
      </c>
      <c r="E12" s="113">
        <f t="shared" si="0"/>
        <v>0.17234120990854926</v>
      </c>
    </row>
    <row r="13" spans="1:5" x14ac:dyDescent="0.25">
      <c r="A13" s="168" t="s">
        <v>139</v>
      </c>
      <c r="B13" s="113">
        <v>6.2053149871846756E-2</v>
      </c>
      <c r="C13" s="113">
        <v>1.3489815189531905E-3</v>
      </c>
      <c r="D13" s="113">
        <v>8.721165520032377E-2</v>
      </c>
      <c r="E13" s="113">
        <f t="shared" si="0"/>
        <v>0.15061378659112371</v>
      </c>
    </row>
    <row r="14" spans="1:5" x14ac:dyDescent="0.25">
      <c r="A14" s="168" t="s">
        <v>143</v>
      </c>
      <c r="B14" s="113">
        <v>9.1085227953809897E-2</v>
      </c>
      <c r="C14" s="113">
        <v>1.0648899188876015E-2</v>
      </c>
      <c r="D14" s="113">
        <v>4.5464897910256923E-2</v>
      </c>
      <c r="E14" s="113">
        <f t="shared" si="0"/>
        <v>0.14719902505294283</v>
      </c>
    </row>
    <row r="15" spans="1:5" x14ac:dyDescent="0.25">
      <c r="A15" s="168" t="s">
        <v>164</v>
      </c>
      <c r="B15" s="113">
        <v>8.7793100014935024E-2</v>
      </c>
      <c r="C15" s="113">
        <v>1.3192612137203167E-2</v>
      </c>
      <c r="D15" s="113">
        <v>3.4848409419027233E-2</v>
      </c>
      <c r="E15" s="113">
        <f t="shared" si="0"/>
        <v>0.13583412157116542</v>
      </c>
    </row>
    <row r="16" spans="1:5" x14ac:dyDescent="0.25">
      <c r="A16" s="168" t="s">
        <v>173</v>
      </c>
      <c r="B16" s="113">
        <v>2.3087568599379622E-2</v>
      </c>
      <c r="C16" s="113">
        <v>2.5542829873538533E-2</v>
      </c>
      <c r="D16" s="113">
        <v>8.1002147458840365E-2</v>
      </c>
      <c r="E16" s="113">
        <f t="shared" si="0"/>
        <v>0.12963254593175852</v>
      </c>
    </row>
    <row r="17" spans="1:5" x14ac:dyDescent="0.25">
      <c r="A17" s="168" t="s">
        <v>185</v>
      </c>
      <c r="B17" s="113">
        <v>6.3043088475752865E-2</v>
      </c>
      <c r="C17" s="113">
        <v>7.617622894884029E-3</v>
      </c>
      <c r="D17" s="113">
        <v>5.1785250740620813E-2</v>
      </c>
      <c r="E17" s="113">
        <f t="shared" si="0"/>
        <v>0.1224459621112577</v>
      </c>
    </row>
    <row r="18" spans="1:5" x14ac:dyDescent="0.25">
      <c r="A18" s="168" t="s">
        <v>169</v>
      </c>
      <c r="B18" s="113">
        <v>4.2916728419893711E-2</v>
      </c>
      <c r="C18" s="113">
        <v>3.2965636975715099E-2</v>
      </c>
      <c r="D18" s="113">
        <v>2.7217293726577885E-2</v>
      </c>
      <c r="E18" s="113">
        <f t="shared" si="0"/>
        <v>0.10309965912218669</v>
      </c>
    </row>
    <row r="19" spans="1:5" x14ac:dyDescent="0.25">
      <c r="A19" s="168" t="s">
        <v>191</v>
      </c>
      <c r="B19" s="113">
        <v>1.2233886439421702E-2</v>
      </c>
      <c r="C19" s="113">
        <v>4.1818733532422784E-4</v>
      </c>
      <c r="D19" s="113">
        <v>8.4754512537605645E-2</v>
      </c>
      <c r="E19" s="113">
        <f t="shared" si="0"/>
        <v>9.7406586312351578E-2</v>
      </c>
    </row>
    <row r="20" spans="1:5" x14ac:dyDescent="0.25">
      <c r="A20" s="168" t="s">
        <v>172</v>
      </c>
      <c r="B20" s="113">
        <v>3.421766816262229E-2</v>
      </c>
      <c r="C20" s="113">
        <v>1.2495862954578552E-2</v>
      </c>
      <c r="D20" s="113">
        <v>1.0954896275997194E-3</v>
      </c>
      <c r="E20" s="113">
        <f t="shared" si="0"/>
        <v>4.7809020744800562E-2</v>
      </c>
    </row>
    <row r="22" spans="1:5" x14ac:dyDescent="0.25">
      <c r="A22" s="117" t="s">
        <v>195</v>
      </c>
    </row>
    <row r="23" spans="1:5" x14ac:dyDescent="0.25">
      <c r="A23" s="101" t="s">
        <v>200</v>
      </c>
    </row>
  </sheetData>
  <sortState ref="A4:E20">
    <sortCondition descending="1" ref="E14"/>
  </sortState>
  <pageMargins left="0.70866141732283472" right="0.70866141732283472" top="0.74803149606299213" bottom="0.74803149606299213" header="0.31496062992125984" footer="0.31496062992125984"/>
  <pageSetup paperSize="9" scale="60"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31"/>
  <sheetViews>
    <sheetView showGridLines="0" zoomScale="75" zoomScaleNormal="75" workbookViewId="0">
      <selection activeCell="H35" sqref="H35"/>
    </sheetView>
  </sheetViews>
  <sheetFormatPr defaultRowHeight="15" x14ac:dyDescent="0.25"/>
  <cols>
    <col min="1" max="1" width="44.85546875" style="5" customWidth="1"/>
    <col min="2" max="11" width="9.140625" style="5"/>
    <col min="12" max="12" width="10.85546875" style="5" customWidth="1"/>
    <col min="13" max="16384" width="9.140625" style="5"/>
  </cols>
  <sheetData>
    <row r="2" spans="1:12" x14ac:dyDescent="0.25">
      <c r="A2" s="4" t="s">
        <v>204</v>
      </c>
    </row>
    <row r="3" spans="1:12" x14ac:dyDescent="0.25">
      <c r="A3" s="170" t="s">
        <v>205</v>
      </c>
      <c r="B3" s="171"/>
      <c r="C3" s="171"/>
      <c r="D3" s="171"/>
      <c r="E3" s="171"/>
      <c r="F3" s="171"/>
      <c r="G3" s="171"/>
      <c r="H3" s="171"/>
      <c r="I3" s="171"/>
      <c r="J3" s="171"/>
      <c r="K3" s="171"/>
      <c r="L3" s="172"/>
    </row>
    <row r="4" spans="1:12" ht="29.25" x14ac:dyDescent="0.25">
      <c r="A4" s="173"/>
      <c r="B4" s="174">
        <v>2003</v>
      </c>
      <c r="C4" s="174">
        <v>2004</v>
      </c>
      <c r="D4" s="174">
        <v>2005</v>
      </c>
      <c r="E4" s="174">
        <v>2006</v>
      </c>
      <c r="F4" s="174">
        <v>2007</v>
      </c>
      <c r="G4" s="174">
        <v>2008</v>
      </c>
      <c r="H4" s="174">
        <v>2009</v>
      </c>
      <c r="I4" s="174">
        <v>2010</v>
      </c>
      <c r="J4" s="175">
        <v>2011</v>
      </c>
      <c r="K4" s="175">
        <v>2012</v>
      </c>
      <c r="L4" s="176" t="s">
        <v>206</v>
      </c>
    </row>
    <row r="5" spans="1:12" x14ac:dyDescent="0.25">
      <c r="A5" s="177" t="s">
        <v>207</v>
      </c>
      <c r="B5" s="178">
        <v>58</v>
      </c>
      <c r="C5" s="178">
        <v>51</v>
      </c>
      <c r="D5" s="178">
        <v>53</v>
      </c>
      <c r="E5" s="178">
        <v>54</v>
      </c>
      <c r="F5" s="178">
        <v>54</v>
      </c>
      <c r="G5" s="178">
        <v>54</v>
      </c>
      <c r="H5" s="178">
        <v>55</v>
      </c>
      <c r="I5" s="179">
        <v>55</v>
      </c>
      <c r="J5" s="179">
        <v>52</v>
      </c>
      <c r="K5" s="180">
        <v>53</v>
      </c>
      <c r="L5" s="181">
        <v>1</v>
      </c>
    </row>
    <row r="6" spans="1:12" x14ac:dyDescent="0.25">
      <c r="A6" s="182" t="s">
        <v>152</v>
      </c>
      <c r="B6" s="183">
        <v>9</v>
      </c>
      <c r="C6" s="183">
        <v>11</v>
      </c>
      <c r="D6" s="183">
        <v>11</v>
      </c>
      <c r="E6" s="183">
        <v>11</v>
      </c>
      <c r="F6" s="183">
        <v>11</v>
      </c>
      <c r="G6" s="183">
        <v>11</v>
      </c>
      <c r="H6" s="183">
        <v>11</v>
      </c>
      <c r="I6" s="184">
        <v>11</v>
      </c>
      <c r="J6" s="184">
        <v>10</v>
      </c>
      <c r="K6" s="185">
        <v>9</v>
      </c>
      <c r="L6" s="186">
        <v>2</v>
      </c>
    </row>
    <row r="7" spans="1:12" x14ac:dyDescent="0.25">
      <c r="A7" s="182" t="s">
        <v>164</v>
      </c>
      <c r="B7" s="183">
        <v>2</v>
      </c>
      <c r="C7" s="183">
        <v>2</v>
      </c>
      <c r="D7" s="183">
        <v>2</v>
      </c>
      <c r="E7" s="183">
        <v>2</v>
      </c>
      <c r="F7" s="183">
        <v>2</v>
      </c>
      <c r="G7" s="183">
        <v>3</v>
      </c>
      <c r="H7" s="183">
        <v>3</v>
      </c>
      <c r="I7" s="184">
        <v>3</v>
      </c>
      <c r="J7" s="184">
        <v>4</v>
      </c>
      <c r="K7" s="185">
        <v>5</v>
      </c>
      <c r="L7" s="186">
        <v>3</v>
      </c>
    </row>
    <row r="8" spans="1:12" x14ac:dyDescent="0.25">
      <c r="A8" s="182" t="s">
        <v>172</v>
      </c>
      <c r="B8" s="183">
        <v>5</v>
      </c>
      <c r="C8" s="183">
        <v>5</v>
      </c>
      <c r="D8" s="183">
        <v>5</v>
      </c>
      <c r="E8" s="183">
        <v>6</v>
      </c>
      <c r="F8" s="183">
        <v>6</v>
      </c>
      <c r="G8" s="183">
        <v>4</v>
      </c>
      <c r="H8" s="183">
        <v>5</v>
      </c>
      <c r="I8" s="184">
        <v>5</v>
      </c>
      <c r="J8" s="184">
        <v>5</v>
      </c>
      <c r="K8" s="185">
        <v>4</v>
      </c>
      <c r="L8" s="186">
        <v>4</v>
      </c>
    </row>
    <row r="9" spans="1:12" x14ac:dyDescent="0.25">
      <c r="A9" s="182" t="s">
        <v>162</v>
      </c>
      <c r="B9" s="183">
        <v>4</v>
      </c>
      <c r="C9" s="183">
        <v>4</v>
      </c>
      <c r="D9" s="183">
        <v>4</v>
      </c>
      <c r="E9" s="183">
        <v>4</v>
      </c>
      <c r="F9" s="183">
        <v>4</v>
      </c>
      <c r="G9" s="183">
        <v>4</v>
      </c>
      <c r="H9" s="183">
        <v>4</v>
      </c>
      <c r="I9" s="184">
        <v>3</v>
      </c>
      <c r="J9" s="184">
        <v>4</v>
      </c>
      <c r="K9" s="185">
        <v>4</v>
      </c>
      <c r="L9" s="186">
        <v>4</v>
      </c>
    </row>
    <row r="10" spans="1:12" x14ac:dyDescent="0.25">
      <c r="A10" s="182" t="s">
        <v>145</v>
      </c>
      <c r="B10" s="183">
        <v>3</v>
      </c>
      <c r="C10" s="183">
        <v>3</v>
      </c>
      <c r="D10" s="183">
        <v>3</v>
      </c>
      <c r="E10" s="183">
        <v>3</v>
      </c>
      <c r="F10" s="183">
        <v>3</v>
      </c>
      <c r="G10" s="183">
        <v>3</v>
      </c>
      <c r="H10" s="183">
        <v>3</v>
      </c>
      <c r="I10" s="184">
        <v>3</v>
      </c>
      <c r="J10" s="184">
        <v>4</v>
      </c>
      <c r="K10" s="185">
        <v>4</v>
      </c>
      <c r="L10" s="186">
        <v>4</v>
      </c>
    </row>
    <row r="11" spans="1:12" x14ac:dyDescent="0.25">
      <c r="A11" s="182" t="s">
        <v>131</v>
      </c>
      <c r="B11" s="183">
        <v>5</v>
      </c>
      <c r="C11" s="183">
        <v>7</v>
      </c>
      <c r="D11" s="183">
        <v>5</v>
      </c>
      <c r="E11" s="183">
        <v>5</v>
      </c>
      <c r="F11" s="183">
        <v>6</v>
      </c>
      <c r="G11" s="183">
        <v>6</v>
      </c>
      <c r="H11" s="183">
        <v>5</v>
      </c>
      <c r="I11" s="184">
        <v>5</v>
      </c>
      <c r="J11" s="184">
        <v>6</v>
      </c>
      <c r="K11" s="185">
        <v>3</v>
      </c>
      <c r="L11" s="186">
        <v>7</v>
      </c>
    </row>
    <row r="12" spans="1:12" x14ac:dyDescent="0.25">
      <c r="A12" s="182" t="s">
        <v>147</v>
      </c>
      <c r="B12" s="183">
        <v>3</v>
      </c>
      <c r="C12" s="183">
        <v>4</v>
      </c>
      <c r="D12" s="183">
        <v>4</v>
      </c>
      <c r="E12" s="183">
        <v>4</v>
      </c>
      <c r="F12" s="183">
        <v>4</v>
      </c>
      <c r="G12" s="183">
        <v>4</v>
      </c>
      <c r="H12" s="183">
        <v>3</v>
      </c>
      <c r="I12" s="184">
        <v>3</v>
      </c>
      <c r="J12" s="184">
        <v>3</v>
      </c>
      <c r="K12" s="185">
        <v>3</v>
      </c>
      <c r="L12" s="186">
        <v>7</v>
      </c>
    </row>
    <row r="13" spans="1:12" x14ac:dyDescent="0.25">
      <c r="A13" s="182" t="s">
        <v>127</v>
      </c>
      <c r="B13" s="183">
        <v>2</v>
      </c>
      <c r="C13" s="183">
        <v>4</v>
      </c>
      <c r="D13" s="183">
        <v>4</v>
      </c>
      <c r="E13" s="183">
        <v>4</v>
      </c>
      <c r="F13" s="183">
        <v>4</v>
      </c>
      <c r="G13" s="183">
        <v>3</v>
      </c>
      <c r="H13" s="183">
        <v>3</v>
      </c>
      <c r="I13" s="184">
        <v>3</v>
      </c>
      <c r="J13" s="184">
        <v>3</v>
      </c>
      <c r="K13" s="185">
        <v>3</v>
      </c>
      <c r="L13" s="186">
        <v>7</v>
      </c>
    </row>
    <row r="14" spans="1:12" x14ac:dyDescent="0.25">
      <c r="A14" s="182" t="s">
        <v>165</v>
      </c>
      <c r="B14" s="183">
        <v>1</v>
      </c>
      <c r="C14" s="183">
        <v>1</v>
      </c>
      <c r="D14" s="183">
        <v>1</v>
      </c>
      <c r="E14" s="183">
        <v>1</v>
      </c>
      <c r="F14" s="183">
        <v>1</v>
      </c>
      <c r="G14" s="183">
        <v>1</v>
      </c>
      <c r="H14" s="183">
        <v>1</v>
      </c>
      <c r="I14" s="184">
        <v>1</v>
      </c>
      <c r="J14" s="184">
        <v>1</v>
      </c>
      <c r="K14" s="185">
        <v>3</v>
      </c>
      <c r="L14" s="186">
        <v>7</v>
      </c>
    </row>
    <row r="15" spans="1:12" x14ac:dyDescent="0.25">
      <c r="A15" s="182" t="s">
        <v>135</v>
      </c>
      <c r="B15" s="183">
        <v>3</v>
      </c>
      <c r="C15" s="183">
        <v>2</v>
      </c>
      <c r="D15" s="183">
        <v>2</v>
      </c>
      <c r="E15" s="183">
        <v>2</v>
      </c>
      <c r="F15" s="183">
        <v>2</v>
      </c>
      <c r="G15" s="183">
        <v>2</v>
      </c>
      <c r="H15" s="183">
        <v>2</v>
      </c>
      <c r="I15" s="184">
        <v>2</v>
      </c>
      <c r="J15" s="184">
        <v>2</v>
      </c>
      <c r="K15" s="185">
        <v>2</v>
      </c>
      <c r="L15" s="186">
        <v>11</v>
      </c>
    </row>
    <row r="16" spans="1:12" x14ac:dyDescent="0.25">
      <c r="A16" s="187" t="s">
        <v>208</v>
      </c>
      <c r="B16" s="188">
        <v>1</v>
      </c>
      <c r="C16" s="188">
        <v>1</v>
      </c>
      <c r="D16" s="188">
        <v>1</v>
      </c>
      <c r="E16" s="188">
        <v>1</v>
      </c>
      <c r="F16" s="188">
        <v>1</v>
      </c>
      <c r="G16" s="188">
        <v>2</v>
      </c>
      <c r="H16" s="188">
        <v>2</v>
      </c>
      <c r="I16" s="188">
        <v>2</v>
      </c>
      <c r="J16" s="188">
        <v>2</v>
      </c>
      <c r="K16" s="189">
        <v>2</v>
      </c>
      <c r="L16" s="190">
        <v>11</v>
      </c>
    </row>
    <row r="17" spans="1:12" x14ac:dyDescent="0.25">
      <c r="A17" s="182" t="s">
        <v>176</v>
      </c>
      <c r="B17" s="183">
        <v>1</v>
      </c>
      <c r="C17" s="183"/>
      <c r="D17" s="183"/>
      <c r="E17" s="183"/>
      <c r="F17" s="183"/>
      <c r="G17" s="183"/>
      <c r="H17" s="183"/>
      <c r="I17" s="184">
        <v>1</v>
      </c>
      <c r="J17" s="184">
        <v>1</v>
      </c>
      <c r="K17" s="185">
        <v>2</v>
      </c>
      <c r="L17" s="186">
        <v>11</v>
      </c>
    </row>
    <row r="18" spans="1:12" x14ac:dyDescent="0.25">
      <c r="A18" s="182" t="s">
        <v>129</v>
      </c>
      <c r="B18" s="183">
        <v>1</v>
      </c>
      <c r="C18" s="183">
        <v>1</v>
      </c>
      <c r="D18" s="183">
        <v>1</v>
      </c>
      <c r="E18" s="183">
        <v>1</v>
      </c>
      <c r="F18" s="183">
        <v>1</v>
      </c>
      <c r="G18" s="183">
        <v>1</v>
      </c>
      <c r="H18" s="183">
        <v>1</v>
      </c>
      <c r="I18" s="184">
        <v>1</v>
      </c>
      <c r="J18" s="184">
        <v>1</v>
      </c>
      <c r="K18" s="185">
        <v>1</v>
      </c>
      <c r="L18" s="186">
        <v>14</v>
      </c>
    </row>
    <row r="19" spans="1:12" x14ac:dyDescent="0.25">
      <c r="A19" s="182" t="s">
        <v>169</v>
      </c>
      <c r="B19" s="183">
        <v>1</v>
      </c>
      <c r="C19" s="183">
        <v>1</v>
      </c>
      <c r="D19" s="183">
        <v>1</v>
      </c>
      <c r="E19" s="183">
        <v>1</v>
      </c>
      <c r="F19" s="183">
        <v>1</v>
      </c>
      <c r="G19" s="183">
        <v>1</v>
      </c>
      <c r="H19" s="183">
        <v>1</v>
      </c>
      <c r="I19" s="184">
        <v>1</v>
      </c>
      <c r="J19" s="184">
        <v>1</v>
      </c>
      <c r="K19" s="185">
        <v>1</v>
      </c>
      <c r="L19" s="186">
        <v>14</v>
      </c>
    </row>
    <row r="20" spans="1:12" x14ac:dyDescent="0.25">
      <c r="A20" s="182" t="s">
        <v>179</v>
      </c>
      <c r="B20" s="183"/>
      <c r="C20" s="183"/>
      <c r="D20" s="183">
        <v>1</v>
      </c>
      <c r="E20" s="183">
        <v>1</v>
      </c>
      <c r="F20" s="183">
        <v>1</v>
      </c>
      <c r="G20" s="183">
        <v>1</v>
      </c>
      <c r="H20" s="183">
        <v>1</v>
      </c>
      <c r="I20" s="184">
        <v>1</v>
      </c>
      <c r="J20" s="184">
        <v>1</v>
      </c>
      <c r="K20" s="185">
        <v>1</v>
      </c>
      <c r="L20" s="186">
        <v>14</v>
      </c>
    </row>
    <row r="21" spans="1:12" x14ac:dyDescent="0.25">
      <c r="A21" s="182" t="s">
        <v>133</v>
      </c>
      <c r="B21" s="183">
        <v>1</v>
      </c>
      <c r="C21" s="183">
        <v>1</v>
      </c>
      <c r="D21" s="183">
        <v>1</v>
      </c>
      <c r="E21" s="183">
        <v>1</v>
      </c>
      <c r="F21" s="183"/>
      <c r="G21" s="183"/>
      <c r="H21" s="183"/>
      <c r="I21" s="184"/>
      <c r="J21" s="19"/>
      <c r="K21" s="19"/>
      <c r="L21" s="132"/>
    </row>
    <row r="22" spans="1:12" x14ac:dyDescent="0.25">
      <c r="A22" s="182" t="s">
        <v>185</v>
      </c>
      <c r="B22" s="191">
        <v>1</v>
      </c>
      <c r="C22" s="191">
        <v>1</v>
      </c>
      <c r="D22" s="191">
        <v>1</v>
      </c>
      <c r="E22" s="191"/>
      <c r="F22" s="191"/>
      <c r="G22" s="191"/>
      <c r="H22" s="191"/>
      <c r="I22" s="192"/>
      <c r="J22" s="36"/>
      <c r="K22" s="36"/>
      <c r="L22" s="140"/>
    </row>
    <row r="23" spans="1:12" x14ac:dyDescent="0.25">
      <c r="A23" s="193"/>
      <c r="B23" s="183"/>
      <c r="C23" s="183"/>
      <c r="D23" s="183"/>
      <c r="E23" s="183"/>
      <c r="F23" s="183"/>
      <c r="G23" s="183"/>
      <c r="H23" s="183"/>
      <c r="I23" s="184"/>
      <c r="J23" s="19"/>
      <c r="K23" s="19"/>
    </row>
    <row r="24" spans="1:12" x14ac:dyDescent="0.25">
      <c r="A24" s="194" t="s">
        <v>209</v>
      </c>
      <c r="B24" s="171"/>
      <c r="C24" s="171"/>
      <c r="D24" s="171"/>
      <c r="E24" s="171"/>
      <c r="F24" s="171"/>
      <c r="G24" s="171"/>
      <c r="H24" s="171"/>
      <c r="I24" s="171"/>
      <c r="J24" s="171"/>
      <c r="K24" s="172"/>
    </row>
    <row r="25" spans="1:12" x14ac:dyDescent="0.25">
      <c r="A25" s="195"/>
      <c r="B25" s="196">
        <v>2003</v>
      </c>
      <c r="C25" s="196">
        <v>2004</v>
      </c>
      <c r="D25" s="196">
        <v>2005</v>
      </c>
      <c r="E25" s="196">
        <v>2006</v>
      </c>
      <c r="F25" s="196">
        <v>2007</v>
      </c>
      <c r="G25" s="196">
        <v>2008</v>
      </c>
      <c r="H25" s="196">
        <v>2009</v>
      </c>
      <c r="I25" s="196">
        <v>2010</v>
      </c>
      <c r="J25" s="196">
        <v>2011</v>
      </c>
      <c r="K25" s="197">
        <v>2012</v>
      </c>
    </row>
    <row r="26" spans="1:12" x14ac:dyDescent="0.25">
      <c r="A26" s="198" t="s">
        <v>210</v>
      </c>
      <c r="B26" s="179">
        <v>65</v>
      </c>
      <c r="C26" s="179">
        <v>59</v>
      </c>
      <c r="D26" s="179">
        <v>57</v>
      </c>
      <c r="E26" s="179">
        <v>56</v>
      </c>
      <c r="F26" s="179">
        <v>46</v>
      </c>
      <c r="G26" s="179">
        <v>45</v>
      </c>
      <c r="H26" s="179">
        <v>43</v>
      </c>
      <c r="I26" s="179">
        <v>40</v>
      </c>
      <c r="J26" s="179">
        <v>43</v>
      </c>
      <c r="K26" s="181">
        <v>44</v>
      </c>
      <c r="L26" s="199"/>
    </row>
    <row r="27" spans="1:12" x14ac:dyDescent="0.25">
      <c r="A27" s="200" t="s">
        <v>211</v>
      </c>
      <c r="B27" s="184" t="s">
        <v>212</v>
      </c>
      <c r="C27" s="184" t="s">
        <v>213</v>
      </c>
      <c r="D27" s="184" t="s">
        <v>214</v>
      </c>
      <c r="E27" s="184" t="s">
        <v>215</v>
      </c>
      <c r="F27" s="184" t="s">
        <v>215</v>
      </c>
      <c r="G27" s="184">
        <v>93</v>
      </c>
      <c r="H27" s="184">
        <v>97</v>
      </c>
      <c r="I27" s="184">
        <v>98</v>
      </c>
      <c r="J27" s="201">
        <v>86</v>
      </c>
      <c r="K27" s="186">
        <v>86</v>
      </c>
      <c r="L27" s="199"/>
    </row>
    <row r="28" spans="1:12" x14ac:dyDescent="0.25">
      <c r="A28" s="200" t="s">
        <v>216</v>
      </c>
      <c r="B28" s="184" t="s">
        <v>217</v>
      </c>
      <c r="C28" s="184" t="s">
        <v>218</v>
      </c>
      <c r="D28" s="184" t="s">
        <v>219</v>
      </c>
      <c r="E28" s="184" t="s">
        <v>220</v>
      </c>
      <c r="F28" s="184" t="s">
        <v>221</v>
      </c>
      <c r="G28" s="184" t="s">
        <v>222</v>
      </c>
      <c r="H28" s="184" t="s">
        <v>222</v>
      </c>
      <c r="I28" s="184" t="s">
        <v>220</v>
      </c>
      <c r="J28" s="184" t="s">
        <v>220</v>
      </c>
      <c r="K28" s="186" t="s">
        <v>220</v>
      </c>
      <c r="L28" s="199"/>
    </row>
    <row r="29" spans="1:12" x14ac:dyDescent="0.25">
      <c r="A29" s="202" t="s">
        <v>223</v>
      </c>
      <c r="B29" s="192" t="s">
        <v>224</v>
      </c>
      <c r="C29" s="192" t="s">
        <v>225</v>
      </c>
      <c r="D29" s="192" t="s">
        <v>226</v>
      </c>
      <c r="E29" s="192" t="s">
        <v>227</v>
      </c>
      <c r="F29" s="192" t="s">
        <v>228</v>
      </c>
      <c r="G29" s="192" t="s">
        <v>229</v>
      </c>
      <c r="H29" s="192" t="s">
        <v>229</v>
      </c>
      <c r="I29" s="192" t="s">
        <v>230</v>
      </c>
      <c r="J29" s="192" t="s">
        <v>227</v>
      </c>
      <c r="K29" s="203" t="s">
        <v>227</v>
      </c>
      <c r="L29" s="199"/>
    </row>
    <row r="31" spans="1:12" x14ac:dyDescent="0.25">
      <c r="A31" s="199" t="s">
        <v>231</v>
      </c>
    </row>
  </sheetData>
  <pageMargins left="0.70866141732283472" right="0.70866141732283472" top="0.74803149606299213" bottom="0.74803149606299213" header="0.31496062992125984" footer="0.31496062992125984"/>
  <pageSetup paperSize="9" scale="60"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40"/>
  <sheetViews>
    <sheetView showGridLines="0" zoomScale="75" zoomScaleNormal="75" workbookViewId="0">
      <selection activeCell="J46" sqref="J46"/>
    </sheetView>
  </sheetViews>
  <sheetFormatPr defaultRowHeight="15" x14ac:dyDescent="0.25"/>
  <cols>
    <col min="1" max="1" width="6" style="5" customWidth="1"/>
    <col min="2" max="3" width="18.7109375" style="5" customWidth="1"/>
    <col min="4" max="4" width="32.28515625" style="5" customWidth="1"/>
    <col min="5" max="5" width="18.7109375" style="5" customWidth="1"/>
    <col min="6" max="16384" width="9.140625" style="5"/>
  </cols>
  <sheetData>
    <row r="2" spans="1:5" x14ac:dyDescent="0.25">
      <c r="A2" s="4" t="s">
        <v>233</v>
      </c>
    </row>
    <row r="3" spans="1:5" x14ac:dyDescent="0.25">
      <c r="A3" s="636" t="s">
        <v>234</v>
      </c>
      <c r="B3" s="637"/>
      <c r="C3" s="205"/>
      <c r="D3" s="205"/>
      <c r="E3" s="206"/>
    </row>
    <row r="4" spans="1:5" x14ac:dyDescent="0.25">
      <c r="A4" s="138"/>
      <c r="B4" s="145"/>
      <c r="C4" s="145">
        <v>2010</v>
      </c>
      <c r="D4" s="145">
        <v>2011</v>
      </c>
      <c r="E4" s="146">
        <v>2012</v>
      </c>
    </row>
    <row r="5" spans="1:5" x14ac:dyDescent="0.25">
      <c r="A5" s="215">
        <v>1</v>
      </c>
      <c r="B5" s="216" t="s">
        <v>207</v>
      </c>
      <c r="C5" s="208">
        <v>72</v>
      </c>
      <c r="D5" s="19">
        <v>75</v>
      </c>
      <c r="E5" s="132">
        <v>76</v>
      </c>
    </row>
    <row r="6" spans="1:5" x14ac:dyDescent="0.25">
      <c r="A6" s="217">
        <v>2</v>
      </c>
      <c r="B6" s="216" t="s">
        <v>152</v>
      </c>
      <c r="C6" s="208">
        <v>29</v>
      </c>
      <c r="D6" s="19">
        <v>32</v>
      </c>
      <c r="E6" s="132">
        <v>31</v>
      </c>
    </row>
    <row r="7" spans="1:5" x14ac:dyDescent="0.25">
      <c r="A7" s="217">
        <v>3</v>
      </c>
      <c r="B7" s="216" t="s">
        <v>135</v>
      </c>
      <c r="C7" s="208">
        <v>10</v>
      </c>
      <c r="D7" s="19">
        <v>12</v>
      </c>
      <c r="E7" s="132">
        <v>12</v>
      </c>
    </row>
    <row r="8" spans="1:5" x14ac:dyDescent="0.25">
      <c r="A8" s="217">
        <v>4</v>
      </c>
      <c r="B8" s="216" t="s">
        <v>131</v>
      </c>
      <c r="C8" s="208">
        <v>14</v>
      </c>
      <c r="D8" s="19">
        <v>12</v>
      </c>
      <c r="E8" s="132">
        <v>11</v>
      </c>
    </row>
    <row r="9" spans="1:5" x14ac:dyDescent="0.25">
      <c r="A9" s="217">
        <v>5</v>
      </c>
      <c r="B9" s="216" t="s">
        <v>164</v>
      </c>
      <c r="C9" s="208">
        <v>7</v>
      </c>
      <c r="D9" s="19">
        <v>7</v>
      </c>
      <c r="E9" s="132">
        <v>8</v>
      </c>
    </row>
    <row r="10" spans="1:5" x14ac:dyDescent="0.25">
      <c r="A10" s="217"/>
      <c r="B10" s="216" t="s">
        <v>162</v>
      </c>
      <c r="C10" s="208">
        <v>9</v>
      </c>
      <c r="D10" s="19">
        <v>9</v>
      </c>
      <c r="E10" s="132">
        <v>8</v>
      </c>
    </row>
    <row r="11" spans="1:5" x14ac:dyDescent="0.25">
      <c r="A11" s="217">
        <v>7</v>
      </c>
      <c r="B11" s="216" t="s">
        <v>127</v>
      </c>
      <c r="C11" s="208">
        <v>4</v>
      </c>
      <c r="D11" s="19">
        <v>5</v>
      </c>
      <c r="E11" s="132">
        <v>7</v>
      </c>
    </row>
    <row r="12" spans="1:5" x14ac:dyDescent="0.25">
      <c r="A12" s="217"/>
      <c r="B12" s="216" t="s">
        <v>145</v>
      </c>
      <c r="C12" s="208">
        <v>6</v>
      </c>
      <c r="D12" s="19">
        <v>7</v>
      </c>
      <c r="E12" s="132">
        <v>7</v>
      </c>
    </row>
    <row r="13" spans="1:5" x14ac:dyDescent="0.25">
      <c r="A13" s="217">
        <v>9</v>
      </c>
      <c r="B13" s="216" t="s">
        <v>172</v>
      </c>
      <c r="C13" s="208">
        <v>5</v>
      </c>
      <c r="D13" s="19">
        <v>5</v>
      </c>
      <c r="E13" s="132">
        <v>5</v>
      </c>
    </row>
    <row r="14" spans="1:5" x14ac:dyDescent="0.25">
      <c r="A14" s="217"/>
      <c r="B14" s="216" t="s">
        <v>147</v>
      </c>
      <c r="C14" s="208">
        <v>6</v>
      </c>
      <c r="D14" s="19">
        <v>5</v>
      </c>
      <c r="E14" s="132">
        <v>5</v>
      </c>
    </row>
    <row r="15" spans="1:5" x14ac:dyDescent="0.25">
      <c r="A15" s="217">
        <v>11</v>
      </c>
      <c r="B15" s="216" t="s">
        <v>176</v>
      </c>
      <c r="C15" s="208">
        <v>2</v>
      </c>
      <c r="D15" s="19">
        <v>3</v>
      </c>
      <c r="E15" s="132">
        <v>4</v>
      </c>
    </row>
    <row r="16" spans="1:5" x14ac:dyDescent="0.25">
      <c r="A16" s="217"/>
      <c r="B16" s="216" t="s">
        <v>235</v>
      </c>
      <c r="C16" s="208">
        <v>4</v>
      </c>
      <c r="D16" s="19">
        <v>4</v>
      </c>
      <c r="E16" s="132">
        <v>4</v>
      </c>
    </row>
    <row r="17" spans="1:5" x14ac:dyDescent="0.25">
      <c r="A17" s="217"/>
      <c r="B17" s="216" t="s">
        <v>177</v>
      </c>
      <c r="C17" s="208">
        <v>4</v>
      </c>
      <c r="D17" s="19">
        <v>3</v>
      </c>
      <c r="E17" s="132">
        <v>4</v>
      </c>
    </row>
    <row r="18" spans="1:5" x14ac:dyDescent="0.25">
      <c r="A18" s="217">
        <v>14</v>
      </c>
      <c r="B18" s="218" t="s">
        <v>95</v>
      </c>
      <c r="C18" s="219">
        <v>3</v>
      </c>
      <c r="D18" s="220">
        <v>3</v>
      </c>
      <c r="E18" s="221">
        <v>3</v>
      </c>
    </row>
    <row r="19" spans="1:5" x14ac:dyDescent="0.25">
      <c r="A19" s="217"/>
      <c r="B19" s="216" t="s">
        <v>165</v>
      </c>
      <c r="C19" s="19"/>
      <c r="D19" s="19">
        <v>2</v>
      </c>
      <c r="E19" s="132">
        <v>3</v>
      </c>
    </row>
    <row r="20" spans="1:5" x14ac:dyDescent="0.25">
      <c r="A20" s="217">
        <v>16</v>
      </c>
      <c r="B20" s="216" t="s">
        <v>167</v>
      </c>
      <c r="C20" s="208">
        <v>6</v>
      </c>
      <c r="D20" s="19">
        <v>3</v>
      </c>
      <c r="E20" s="132">
        <v>2</v>
      </c>
    </row>
    <row r="21" spans="1:5" x14ac:dyDescent="0.25">
      <c r="A21" s="217"/>
      <c r="B21" s="216" t="s">
        <v>236</v>
      </c>
      <c r="C21" s="208">
        <v>2</v>
      </c>
      <c r="D21" s="19">
        <v>2</v>
      </c>
      <c r="E21" s="132">
        <v>2</v>
      </c>
    </row>
    <row r="22" spans="1:5" x14ac:dyDescent="0.25">
      <c r="A22" s="217"/>
      <c r="B22" s="216" t="s">
        <v>173</v>
      </c>
      <c r="C22" s="208">
        <v>2</v>
      </c>
      <c r="D22" s="19">
        <v>2</v>
      </c>
      <c r="E22" s="132">
        <v>2</v>
      </c>
    </row>
    <row r="23" spans="1:5" x14ac:dyDescent="0.25">
      <c r="A23" s="217">
        <v>19</v>
      </c>
      <c r="B23" s="216" t="s">
        <v>185</v>
      </c>
      <c r="C23" s="208">
        <v>2</v>
      </c>
      <c r="D23" s="19">
        <v>1</v>
      </c>
      <c r="E23" s="132">
        <v>1</v>
      </c>
    </row>
    <row r="24" spans="1:5" x14ac:dyDescent="0.25">
      <c r="A24" s="217"/>
      <c r="B24" s="216" t="s">
        <v>129</v>
      </c>
      <c r="C24" s="208">
        <v>1</v>
      </c>
      <c r="D24" s="19">
        <v>1</v>
      </c>
      <c r="E24" s="132">
        <v>1</v>
      </c>
    </row>
    <row r="25" spans="1:5" x14ac:dyDescent="0.25">
      <c r="A25" s="217"/>
      <c r="B25" s="216" t="s">
        <v>170</v>
      </c>
      <c r="C25" s="208">
        <v>1</v>
      </c>
      <c r="D25" s="19">
        <v>1</v>
      </c>
      <c r="E25" s="132">
        <v>1</v>
      </c>
    </row>
    <row r="26" spans="1:5" x14ac:dyDescent="0.25">
      <c r="A26" s="217"/>
      <c r="B26" s="216" t="s">
        <v>237</v>
      </c>
      <c r="C26" s="208">
        <v>1</v>
      </c>
      <c r="D26" s="19">
        <v>1</v>
      </c>
      <c r="E26" s="132">
        <v>1</v>
      </c>
    </row>
    <row r="27" spans="1:5" x14ac:dyDescent="0.25">
      <c r="A27" s="217"/>
      <c r="B27" s="216" t="s">
        <v>238</v>
      </c>
      <c r="C27" s="208">
        <v>4</v>
      </c>
      <c r="D27" s="19">
        <v>1</v>
      </c>
      <c r="E27" s="132">
        <v>1</v>
      </c>
    </row>
    <row r="28" spans="1:5" x14ac:dyDescent="0.25">
      <c r="A28" s="217"/>
      <c r="B28" s="216" t="s">
        <v>166</v>
      </c>
      <c r="C28" s="19"/>
      <c r="D28" s="19">
        <v>1</v>
      </c>
      <c r="E28" s="132">
        <v>1</v>
      </c>
    </row>
    <row r="29" spans="1:5" x14ac:dyDescent="0.25">
      <c r="A29" s="217"/>
      <c r="B29" s="216" t="s">
        <v>239</v>
      </c>
      <c r="C29" s="208">
        <v>1</v>
      </c>
      <c r="D29" s="19"/>
      <c r="E29" s="132"/>
    </row>
    <row r="30" spans="1:5" x14ac:dyDescent="0.25">
      <c r="A30" s="217"/>
      <c r="B30" s="216" t="s">
        <v>169</v>
      </c>
      <c r="C30" s="208">
        <v>1</v>
      </c>
      <c r="D30" s="19">
        <v>2</v>
      </c>
      <c r="E30" s="132"/>
    </row>
    <row r="31" spans="1:5" x14ac:dyDescent="0.25">
      <c r="A31" s="217"/>
      <c r="B31" s="216" t="s">
        <v>143</v>
      </c>
      <c r="C31" s="208">
        <v>2</v>
      </c>
      <c r="D31" s="19">
        <v>1</v>
      </c>
      <c r="E31" s="132"/>
    </row>
    <row r="32" spans="1:5" x14ac:dyDescent="0.25">
      <c r="A32" s="222"/>
      <c r="B32" s="223" t="s">
        <v>174</v>
      </c>
      <c r="C32" s="213">
        <v>2</v>
      </c>
      <c r="D32" s="36"/>
      <c r="E32" s="140"/>
    </row>
    <row r="34" spans="1:4" x14ac:dyDescent="0.25">
      <c r="A34" s="204" t="s">
        <v>240</v>
      </c>
      <c r="B34" s="205"/>
      <c r="C34" s="205"/>
      <c r="D34" s="206"/>
    </row>
    <row r="35" spans="1:4" x14ac:dyDescent="0.25">
      <c r="A35" s="224"/>
      <c r="B35" s="36">
        <v>2010</v>
      </c>
      <c r="C35" s="36">
        <v>2011</v>
      </c>
      <c r="D35" s="140">
        <v>2012</v>
      </c>
    </row>
    <row r="36" spans="1:4" x14ac:dyDescent="0.25">
      <c r="A36" s="225" t="s">
        <v>210</v>
      </c>
      <c r="B36" s="19">
        <v>177</v>
      </c>
      <c r="C36" s="19">
        <v>135</v>
      </c>
      <c r="D36" s="132">
        <v>130</v>
      </c>
    </row>
    <row r="37" spans="1:4" x14ac:dyDescent="0.25">
      <c r="A37" s="225" t="s">
        <v>241</v>
      </c>
      <c r="B37" s="19">
        <v>167</v>
      </c>
      <c r="C37" s="19">
        <v>125</v>
      </c>
      <c r="D37" s="132">
        <v>116</v>
      </c>
    </row>
    <row r="38" spans="1:4" x14ac:dyDescent="0.25">
      <c r="A38" s="224" t="s">
        <v>216</v>
      </c>
      <c r="B38" s="36">
        <v>122</v>
      </c>
      <c r="C38" s="36">
        <v>178</v>
      </c>
      <c r="D38" s="140">
        <v>149</v>
      </c>
    </row>
    <row r="40" spans="1:4" x14ac:dyDescent="0.25">
      <c r="A40" s="5" t="s">
        <v>242</v>
      </c>
    </row>
  </sheetData>
  <mergeCells count="1">
    <mergeCell ref="A3:B3"/>
  </mergeCells>
  <pageMargins left="0.70866141732283472" right="0.70866141732283472" top="0.74803149606299213" bottom="0.74803149606299213" header="0.31496062992125984" footer="0.31496062992125984"/>
  <pageSetup paperSize="9" scale="60"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26"/>
  <sheetViews>
    <sheetView showGridLines="0" zoomScale="75" zoomScaleNormal="75" workbookViewId="0">
      <selection activeCell="A2" sqref="A2"/>
    </sheetView>
  </sheetViews>
  <sheetFormatPr defaultRowHeight="15" x14ac:dyDescent="0.25"/>
  <cols>
    <col min="1" max="4" width="14.7109375" style="5" customWidth="1"/>
    <col min="5" max="16384" width="9.140625" style="5"/>
  </cols>
  <sheetData>
    <row r="2" spans="1:4" x14ac:dyDescent="0.25">
      <c r="A2" s="4" t="s">
        <v>243</v>
      </c>
    </row>
    <row r="3" spans="1:4" x14ac:dyDescent="0.25">
      <c r="A3" s="204" t="s">
        <v>234</v>
      </c>
      <c r="B3" s="205"/>
      <c r="C3" s="205"/>
      <c r="D3" s="206"/>
    </row>
    <row r="4" spans="1:4" x14ac:dyDescent="0.25">
      <c r="A4" s="194"/>
      <c r="B4" s="205">
        <v>2010</v>
      </c>
      <c r="C4" s="205">
        <v>2011</v>
      </c>
      <c r="D4" s="206">
        <v>2012</v>
      </c>
    </row>
    <row r="5" spans="1:4" x14ac:dyDescent="0.25">
      <c r="A5" s="207" t="s">
        <v>207</v>
      </c>
      <c r="B5" s="208">
        <v>31</v>
      </c>
      <c r="C5" s="19">
        <v>31</v>
      </c>
      <c r="D5" s="132">
        <v>31</v>
      </c>
    </row>
    <row r="6" spans="1:4" x14ac:dyDescent="0.25">
      <c r="A6" s="207" t="s">
        <v>152</v>
      </c>
      <c r="B6" s="208">
        <v>19</v>
      </c>
      <c r="C6" s="19">
        <v>19</v>
      </c>
      <c r="D6" s="132">
        <v>18</v>
      </c>
    </row>
    <row r="7" spans="1:4" x14ac:dyDescent="0.25">
      <c r="A7" s="207" t="s">
        <v>164</v>
      </c>
      <c r="B7" s="208">
        <v>8</v>
      </c>
      <c r="C7" s="19">
        <v>8</v>
      </c>
      <c r="D7" s="132">
        <v>7</v>
      </c>
    </row>
    <row r="8" spans="1:4" x14ac:dyDescent="0.25">
      <c r="A8" s="207" t="s">
        <v>172</v>
      </c>
      <c r="B8" s="208">
        <v>6</v>
      </c>
      <c r="C8" s="19">
        <v>6</v>
      </c>
      <c r="D8" s="132">
        <v>6</v>
      </c>
    </row>
    <row r="9" spans="1:4" x14ac:dyDescent="0.25">
      <c r="A9" s="207" t="s">
        <v>167</v>
      </c>
      <c r="B9" s="208">
        <v>3</v>
      </c>
      <c r="C9" s="19">
        <v>3</v>
      </c>
      <c r="D9" s="132">
        <v>4</v>
      </c>
    </row>
    <row r="10" spans="1:4" x14ac:dyDescent="0.25">
      <c r="A10" s="207" t="s">
        <v>131</v>
      </c>
      <c r="B10" s="208">
        <v>4</v>
      </c>
      <c r="C10" s="19">
        <v>4</v>
      </c>
      <c r="D10" s="132">
        <v>4</v>
      </c>
    </row>
    <row r="11" spans="1:4" x14ac:dyDescent="0.25">
      <c r="A11" s="207" t="s">
        <v>235</v>
      </c>
      <c r="B11" s="208">
        <v>3</v>
      </c>
      <c r="C11" s="19">
        <v>3</v>
      </c>
      <c r="D11" s="132">
        <v>4</v>
      </c>
    </row>
    <row r="12" spans="1:4" x14ac:dyDescent="0.25">
      <c r="A12" s="207" t="s">
        <v>135</v>
      </c>
      <c r="B12" s="208">
        <v>3</v>
      </c>
      <c r="C12" s="19">
        <v>3</v>
      </c>
      <c r="D12" s="132">
        <v>4</v>
      </c>
    </row>
    <row r="13" spans="1:4" x14ac:dyDescent="0.25">
      <c r="A13" s="207" t="s">
        <v>162</v>
      </c>
      <c r="B13" s="208">
        <v>4</v>
      </c>
      <c r="C13" s="19">
        <v>4</v>
      </c>
      <c r="D13" s="132">
        <v>3</v>
      </c>
    </row>
    <row r="14" spans="1:4" x14ac:dyDescent="0.25">
      <c r="A14" s="207" t="s">
        <v>145</v>
      </c>
      <c r="B14" s="208">
        <v>3</v>
      </c>
      <c r="C14" s="19">
        <v>3</v>
      </c>
      <c r="D14" s="132">
        <v>3</v>
      </c>
    </row>
    <row r="15" spans="1:4" x14ac:dyDescent="0.25">
      <c r="A15" s="207" t="s">
        <v>177</v>
      </c>
      <c r="B15" s="208">
        <v>3</v>
      </c>
      <c r="C15" s="19">
        <v>3</v>
      </c>
      <c r="D15" s="132">
        <v>3</v>
      </c>
    </row>
    <row r="16" spans="1:4" x14ac:dyDescent="0.25">
      <c r="A16" s="207" t="s">
        <v>127</v>
      </c>
      <c r="B16" s="208">
        <v>2</v>
      </c>
      <c r="C16" s="19">
        <v>2</v>
      </c>
      <c r="D16" s="132">
        <v>2</v>
      </c>
    </row>
    <row r="17" spans="1:4" x14ac:dyDescent="0.25">
      <c r="A17" s="209" t="s">
        <v>95</v>
      </c>
      <c r="B17" s="210">
        <v>2</v>
      </c>
      <c r="C17" s="127">
        <v>2</v>
      </c>
      <c r="D17" s="211">
        <v>2</v>
      </c>
    </row>
    <row r="18" spans="1:4" x14ac:dyDescent="0.25">
      <c r="A18" s="207" t="s">
        <v>147</v>
      </c>
      <c r="B18" s="208">
        <v>2</v>
      </c>
      <c r="C18" s="19">
        <v>2</v>
      </c>
      <c r="D18" s="132">
        <v>2</v>
      </c>
    </row>
    <row r="19" spans="1:4" x14ac:dyDescent="0.25">
      <c r="A19" s="207" t="s">
        <v>236</v>
      </c>
      <c r="B19" s="208">
        <v>2</v>
      </c>
      <c r="C19" s="19">
        <v>2</v>
      </c>
      <c r="D19" s="132">
        <v>2</v>
      </c>
    </row>
    <row r="20" spans="1:4" x14ac:dyDescent="0.25">
      <c r="A20" s="207" t="s">
        <v>176</v>
      </c>
      <c r="B20" s="208">
        <v>1</v>
      </c>
      <c r="C20" s="19">
        <v>1</v>
      </c>
      <c r="D20" s="132">
        <v>1</v>
      </c>
    </row>
    <row r="21" spans="1:4" x14ac:dyDescent="0.25">
      <c r="A21" s="207" t="s">
        <v>129</v>
      </c>
      <c r="B21" s="208">
        <v>1</v>
      </c>
      <c r="C21" s="19">
        <v>1</v>
      </c>
      <c r="D21" s="132">
        <v>1</v>
      </c>
    </row>
    <row r="22" spans="1:4" x14ac:dyDescent="0.25">
      <c r="A22" s="207" t="s">
        <v>173</v>
      </c>
      <c r="B22" s="208">
        <v>1</v>
      </c>
      <c r="C22" s="19">
        <v>1</v>
      </c>
      <c r="D22" s="132">
        <v>1</v>
      </c>
    </row>
    <row r="23" spans="1:4" x14ac:dyDescent="0.25">
      <c r="A23" s="207" t="s">
        <v>170</v>
      </c>
      <c r="B23" s="208">
        <v>1</v>
      </c>
      <c r="C23" s="19">
        <v>1</v>
      </c>
      <c r="D23" s="132">
        <v>1</v>
      </c>
    </row>
    <row r="24" spans="1:4" x14ac:dyDescent="0.25">
      <c r="A24" s="212" t="s">
        <v>238</v>
      </c>
      <c r="B24" s="213">
        <v>1</v>
      </c>
      <c r="C24" s="36">
        <v>1</v>
      </c>
      <c r="D24" s="140">
        <v>1</v>
      </c>
    </row>
    <row r="26" spans="1:4" x14ac:dyDescent="0.25">
      <c r="A26" s="214" t="s">
        <v>244</v>
      </c>
    </row>
  </sheetData>
  <pageMargins left="0.70866141732283472" right="0.70866141732283472" top="0.74803149606299213" bottom="0.74803149606299213" header="0.31496062992125984" footer="0.31496062992125984"/>
  <pageSetup paperSize="9" scale="60"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20"/>
  <sheetViews>
    <sheetView showGridLines="0" zoomScale="75" zoomScaleNormal="75" workbookViewId="0">
      <selection activeCell="A2" sqref="A2"/>
    </sheetView>
  </sheetViews>
  <sheetFormatPr defaultRowHeight="15" x14ac:dyDescent="0.25"/>
  <cols>
    <col min="1" max="1" width="16.42578125" style="5" customWidth="1"/>
    <col min="2" max="2" width="29.140625" style="5" customWidth="1"/>
    <col min="3" max="3" width="18.7109375" style="5" customWidth="1"/>
    <col min="4" max="4" width="9.140625" style="5"/>
    <col min="5" max="5" width="42.28515625" style="5" bestFit="1" customWidth="1"/>
    <col min="6" max="6" width="10.28515625" style="5" customWidth="1"/>
    <col min="7" max="16384" width="9.140625" style="5"/>
  </cols>
  <sheetData>
    <row r="2" spans="1:6" x14ac:dyDescent="0.25">
      <c r="A2" s="4" t="s">
        <v>245</v>
      </c>
    </row>
    <row r="3" spans="1:6" x14ac:dyDescent="0.25">
      <c r="A3" s="636" t="s">
        <v>246</v>
      </c>
      <c r="B3" s="637"/>
      <c r="C3" s="638"/>
      <c r="E3" s="195" t="s">
        <v>248</v>
      </c>
      <c r="F3" s="226">
        <v>13</v>
      </c>
    </row>
    <row r="4" spans="1:6" x14ac:dyDescent="0.25">
      <c r="A4" s="136"/>
      <c r="B4" s="142"/>
      <c r="C4" s="227" t="s">
        <v>247</v>
      </c>
      <c r="E4" s="79" t="s">
        <v>249</v>
      </c>
      <c r="F4" s="82">
        <f>C5+C6</f>
        <v>76</v>
      </c>
    </row>
    <row r="5" spans="1:6" x14ac:dyDescent="0.25">
      <c r="A5" s="215">
        <v>1</v>
      </c>
      <c r="B5" s="27" t="s">
        <v>207</v>
      </c>
      <c r="C5" s="137">
        <v>64</v>
      </c>
      <c r="E5" s="79" t="s">
        <v>250</v>
      </c>
      <c r="F5" s="82">
        <f>C6+C5+C14</f>
        <v>77</v>
      </c>
    </row>
    <row r="6" spans="1:6" x14ac:dyDescent="0.25">
      <c r="A6" s="217">
        <v>2</v>
      </c>
      <c r="B6" s="19" t="s">
        <v>152</v>
      </c>
      <c r="C6" s="132">
        <v>12</v>
      </c>
      <c r="E6" s="79" t="s">
        <v>251</v>
      </c>
      <c r="F6" s="82">
        <f>C6+C7+C8+C9+C12+C13+C15</f>
        <v>30</v>
      </c>
    </row>
    <row r="7" spans="1:6" x14ac:dyDescent="0.25">
      <c r="A7" s="217">
        <v>3</v>
      </c>
      <c r="B7" s="19" t="s">
        <v>135</v>
      </c>
      <c r="C7" s="132">
        <v>7</v>
      </c>
      <c r="E7" s="79" t="s">
        <v>252</v>
      </c>
      <c r="F7" s="82">
        <v>0</v>
      </c>
    </row>
    <row r="8" spans="1:6" x14ac:dyDescent="0.25">
      <c r="A8" s="217">
        <v>4</v>
      </c>
      <c r="B8" s="19" t="s">
        <v>145</v>
      </c>
      <c r="C8" s="132">
        <v>6</v>
      </c>
      <c r="E8" s="85" t="s">
        <v>253</v>
      </c>
      <c r="F8" s="88">
        <v>5</v>
      </c>
    </row>
    <row r="9" spans="1:6" x14ac:dyDescent="0.25">
      <c r="A9" s="217">
        <v>5</v>
      </c>
      <c r="B9" s="19" t="s">
        <v>131</v>
      </c>
      <c r="C9" s="132">
        <v>2</v>
      </c>
    </row>
    <row r="10" spans="1:6" x14ac:dyDescent="0.25">
      <c r="A10" s="217"/>
      <c r="B10" s="19" t="s">
        <v>174</v>
      </c>
      <c r="C10" s="132">
        <v>2</v>
      </c>
    </row>
    <row r="11" spans="1:6" x14ac:dyDescent="0.25">
      <c r="A11" s="217">
        <v>7</v>
      </c>
      <c r="B11" s="19" t="s">
        <v>177</v>
      </c>
      <c r="C11" s="132">
        <v>1</v>
      </c>
    </row>
    <row r="12" spans="1:6" x14ac:dyDescent="0.25">
      <c r="A12" s="217"/>
      <c r="B12" s="19" t="s">
        <v>147</v>
      </c>
      <c r="C12" s="132">
        <v>1</v>
      </c>
    </row>
    <row r="13" spans="1:6" x14ac:dyDescent="0.25">
      <c r="A13" s="217"/>
      <c r="B13" s="127" t="s">
        <v>95</v>
      </c>
      <c r="C13" s="211">
        <v>1</v>
      </c>
    </row>
    <row r="14" spans="1:6" x14ac:dyDescent="0.25">
      <c r="A14" s="217"/>
      <c r="B14" s="19" t="s">
        <v>162</v>
      </c>
      <c r="C14" s="132">
        <v>1</v>
      </c>
    </row>
    <row r="15" spans="1:6" x14ac:dyDescent="0.25">
      <c r="A15" s="217"/>
      <c r="B15" s="19" t="s">
        <v>133</v>
      </c>
      <c r="C15" s="132">
        <v>1</v>
      </c>
    </row>
    <row r="16" spans="1:6" x14ac:dyDescent="0.25">
      <c r="A16" s="217"/>
      <c r="B16" s="19" t="s">
        <v>165</v>
      </c>
      <c r="C16" s="132">
        <v>1</v>
      </c>
    </row>
    <row r="17" spans="1:3" x14ac:dyDescent="0.25">
      <c r="A17" s="222"/>
      <c r="B17" s="36" t="s">
        <v>236</v>
      </c>
      <c r="C17" s="140">
        <v>1</v>
      </c>
    </row>
    <row r="18" spans="1:3" x14ac:dyDescent="0.25">
      <c r="A18" s="4"/>
      <c r="B18" s="133"/>
    </row>
    <row r="19" spans="1:3" x14ac:dyDescent="0.25">
      <c r="A19" s="5" t="s">
        <v>254</v>
      </c>
    </row>
    <row r="20" spans="1:3" x14ac:dyDescent="0.25">
      <c r="A20" s="133" t="s">
        <v>255</v>
      </c>
    </row>
  </sheetData>
  <mergeCells count="1">
    <mergeCell ref="A3:C3"/>
  </mergeCells>
  <pageMargins left="0.70866141732283472" right="0.70866141732283472" top="0.74803149606299213" bottom="0.74803149606299213" header="0.31496062992125984" footer="0.31496062992125984"/>
  <pageSetup paperSize="9" scale="60"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21"/>
  <sheetViews>
    <sheetView showGridLines="0" zoomScale="75" zoomScaleNormal="75" workbookViewId="0">
      <selection activeCell="A2" sqref="A2"/>
    </sheetView>
  </sheetViews>
  <sheetFormatPr defaultRowHeight="15" x14ac:dyDescent="0.25"/>
  <cols>
    <col min="1" max="1" width="43.7109375" style="5" customWidth="1"/>
    <col min="2" max="5" width="25.85546875" style="5" customWidth="1"/>
    <col min="6" max="16384" width="9.140625" style="5"/>
  </cols>
  <sheetData>
    <row r="2" spans="1:5" ht="15.75" thickBot="1" x14ac:dyDescent="0.3">
      <c r="A2" s="4" t="s">
        <v>256</v>
      </c>
    </row>
    <row r="3" spans="1:5" ht="15.75" thickBot="1" x14ac:dyDescent="0.3">
      <c r="A3" s="228"/>
      <c r="B3" s="229"/>
      <c r="C3" s="229" t="s">
        <v>257</v>
      </c>
      <c r="D3" s="229" t="s">
        <v>258</v>
      </c>
      <c r="E3" s="230" t="s">
        <v>259</v>
      </c>
    </row>
    <row r="4" spans="1:5" x14ac:dyDescent="0.25">
      <c r="A4" s="642" t="s">
        <v>260</v>
      </c>
      <c r="B4" s="231" t="s">
        <v>261</v>
      </c>
      <c r="C4" s="19">
        <v>46</v>
      </c>
      <c r="D4" s="19">
        <v>46</v>
      </c>
      <c r="E4" s="232">
        <v>46</v>
      </c>
    </row>
    <row r="5" spans="1:5" x14ac:dyDescent="0.25">
      <c r="A5" s="643"/>
      <c r="B5" s="233" t="s">
        <v>262</v>
      </c>
      <c r="C5" s="19">
        <v>95</v>
      </c>
      <c r="D5" s="19">
        <v>95</v>
      </c>
      <c r="E5" s="232">
        <v>95</v>
      </c>
    </row>
    <row r="6" spans="1:5" x14ac:dyDescent="0.25">
      <c r="A6" s="643"/>
      <c r="B6" s="233" t="s">
        <v>263</v>
      </c>
      <c r="C6" s="19"/>
      <c r="D6" s="19"/>
      <c r="E6" s="232">
        <v>220</v>
      </c>
    </row>
    <row r="7" spans="1:5" x14ac:dyDescent="0.25">
      <c r="A7" s="643"/>
      <c r="B7" s="233" t="s">
        <v>264</v>
      </c>
      <c r="C7" s="19"/>
      <c r="D7" s="19"/>
      <c r="E7" s="232">
        <v>395</v>
      </c>
    </row>
    <row r="8" spans="1:5" x14ac:dyDescent="0.25">
      <c r="A8" s="644" t="s">
        <v>265</v>
      </c>
      <c r="B8" s="234" t="s">
        <v>261</v>
      </c>
      <c r="C8" s="19">
        <v>44</v>
      </c>
      <c r="D8" s="19">
        <v>68</v>
      </c>
      <c r="E8" s="232">
        <v>94</v>
      </c>
    </row>
    <row r="9" spans="1:5" x14ac:dyDescent="0.25">
      <c r="A9" s="644"/>
      <c r="B9" s="234" t="s">
        <v>262</v>
      </c>
      <c r="C9" s="19">
        <v>50</v>
      </c>
      <c r="D9" s="19">
        <v>82</v>
      </c>
      <c r="E9" s="232">
        <v>115</v>
      </c>
    </row>
    <row r="10" spans="1:5" x14ac:dyDescent="0.25">
      <c r="A10" s="644"/>
      <c r="B10" s="234" t="s">
        <v>263</v>
      </c>
      <c r="C10" s="19"/>
      <c r="D10" s="19"/>
      <c r="E10" s="232">
        <v>171</v>
      </c>
    </row>
    <row r="11" spans="1:5" x14ac:dyDescent="0.25">
      <c r="A11" s="644"/>
      <c r="B11" s="234" t="s">
        <v>264</v>
      </c>
      <c r="C11" s="19"/>
      <c r="D11" s="19"/>
      <c r="E11" s="232">
        <v>93</v>
      </c>
    </row>
    <row r="12" spans="1:5" x14ac:dyDescent="0.25">
      <c r="A12" s="641" t="s">
        <v>266</v>
      </c>
      <c r="B12" s="235" t="s">
        <v>261</v>
      </c>
      <c r="C12" s="19">
        <v>52</v>
      </c>
      <c r="D12" s="19">
        <v>83</v>
      </c>
      <c r="E12" s="232">
        <v>129</v>
      </c>
    </row>
    <row r="13" spans="1:5" ht="15" customHeight="1" x14ac:dyDescent="0.25">
      <c r="A13" s="641"/>
      <c r="B13" s="235" t="s">
        <v>262</v>
      </c>
      <c r="C13" s="19">
        <v>53</v>
      </c>
      <c r="D13" s="19">
        <v>84</v>
      </c>
      <c r="E13" s="232">
        <v>132</v>
      </c>
    </row>
    <row r="14" spans="1:5" x14ac:dyDescent="0.25">
      <c r="A14" s="641"/>
      <c r="B14" s="235" t="s">
        <v>263</v>
      </c>
      <c r="C14" s="19"/>
      <c r="D14" s="19"/>
      <c r="E14" s="232">
        <v>41</v>
      </c>
    </row>
    <row r="15" spans="1:5" x14ac:dyDescent="0.25">
      <c r="A15" s="641"/>
      <c r="B15" s="235" t="s">
        <v>264</v>
      </c>
      <c r="C15" s="19"/>
      <c r="D15" s="19"/>
      <c r="E15" s="232">
        <v>192</v>
      </c>
    </row>
    <row r="16" spans="1:5" x14ac:dyDescent="0.25">
      <c r="A16" s="639" t="s">
        <v>267</v>
      </c>
      <c r="B16" s="236" t="s">
        <v>261</v>
      </c>
      <c r="C16" s="19">
        <v>52</v>
      </c>
      <c r="D16" s="19">
        <v>82</v>
      </c>
      <c r="E16" s="232">
        <v>120</v>
      </c>
    </row>
    <row r="17" spans="1:5" ht="15" customHeight="1" x14ac:dyDescent="0.25">
      <c r="A17" s="639"/>
      <c r="B17" s="236" t="s">
        <v>262</v>
      </c>
      <c r="C17" s="19">
        <v>51</v>
      </c>
      <c r="D17" s="19">
        <v>79</v>
      </c>
      <c r="E17" s="232">
        <v>117</v>
      </c>
    </row>
    <row r="18" spans="1:5" x14ac:dyDescent="0.25">
      <c r="A18" s="639"/>
      <c r="B18" s="236" t="s">
        <v>263</v>
      </c>
      <c r="C18" s="19"/>
      <c r="D18" s="19"/>
      <c r="E18" s="232">
        <v>45</v>
      </c>
    </row>
    <row r="19" spans="1:5" ht="15.75" thickBot="1" x14ac:dyDescent="0.3">
      <c r="A19" s="640"/>
      <c r="B19" s="237" t="s">
        <v>264</v>
      </c>
      <c r="C19" s="238"/>
      <c r="D19" s="238"/>
      <c r="E19" s="239">
        <v>180</v>
      </c>
    </row>
    <row r="21" spans="1:5" x14ac:dyDescent="0.25">
      <c r="A21" s="5" t="s">
        <v>255</v>
      </c>
    </row>
  </sheetData>
  <mergeCells count="4">
    <mergeCell ref="A16:A19"/>
    <mergeCell ref="A12:A15"/>
    <mergeCell ref="A4:A7"/>
    <mergeCell ref="A8:A11"/>
  </mergeCells>
  <pageMargins left="0.70866141732283472" right="0.70866141732283472" top="0.74803149606299213" bottom="0.74803149606299213" header="0.31496062992125984" footer="0.31496062992125984"/>
  <pageSetup paperSize="9" scale="6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3"/>
  <sheetViews>
    <sheetView showGridLines="0" zoomScale="85" zoomScaleNormal="85" workbookViewId="0">
      <selection activeCell="C29" sqref="C29"/>
    </sheetView>
  </sheetViews>
  <sheetFormatPr defaultRowHeight="15" x14ac:dyDescent="0.25"/>
  <cols>
    <col min="1" max="1" width="35.28515625" style="5" customWidth="1"/>
    <col min="2" max="2" width="10.5703125" style="5" bestFit="1" customWidth="1"/>
    <col min="3" max="3" width="10.28515625" style="5" bestFit="1" customWidth="1"/>
    <col min="4" max="4" width="10.5703125" style="5" bestFit="1" customWidth="1"/>
    <col min="5" max="5" width="10.7109375" style="5" bestFit="1" customWidth="1"/>
    <col min="6" max="6" width="9.140625" style="5"/>
    <col min="7" max="8" width="9.140625" style="5" customWidth="1"/>
    <col min="9" max="16384" width="9.140625" style="5"/>
  </cols>
  <sheetData>
    <row r="1" spans="1:5" x14ac:dyDescent="0.25">
      <c r="A1" s="4"/>
    </row>
    <row r="2" spans="1:5" x14ac:dyDescent="0.25">
      <c r="A2" s="1" t="s">
        <v>2</v>
      </c>
    </row>
    <row r="3" spans="1:5" ht="15.75" thickBot="1" x14ac:dyDescent="0.3">
      <c r="A3" s="6"/>
      <c r="B3" s="7" t="s">
        <v>3</v>
      </c>
      <c r="C3" s="8" t="s">
        <v>4</v>
      </c>
      <c r="D3" s="9" t="s">
        <v>5</v>
      </c>
      <c r="E3" s="9" t="s">
        <v>6</v>
      </c>
    </row>
    <row r="4" spans="1:5" ht="29.25" x14ac:dyDescent="0.25">
      <c r="A4" s="10" t="s">
        <v>7</v>
      </c>
      <c r="B4" s="11">
        <v>436.38012400000002</v>
      </c>
      <c r="C4" s="12">
        <v>473.22032999999999</v>
      </c>
      <c r="D4" s="12">
        <v>558.81672600000002</v>
      </c>
      <c r="E4" s="12">
        <v>601.76384900000005</v>
      </c>
    </row>
    <row r="5" spans="1:5" x14ac:dyDescent="0.25">
      <c r="A5" s="13" t="s">
        <v>8</v>
      </c>
      <c r="B5" s="14">
        <v>2.3845337239989193E-2</v>
      </c>
      <c r="C5" s="3">
        <v>2.3031636700199157E-2</v>
      </c>
      <c r="D5" s="3">
        <v>2.2844150643873597E-2</v>
      </c>
      <c r="E5" s="3">
        <v>2.3445270559821058E-2</v>
      </c>
    </row>
    <row r="6" spans="1:5" ht="28.5" x14ac:dyDescent="0.25">
      <c r="A6" s="15" t="s">
        <v>9</v>
      </c>
      <c r="B6" s="14"/>
      <c r="C6" s="16"/>
      <c r="D6" s="16"/>
      <c r="E6" s="16"/>
    </row>
    <row r="7" spans="1:5" x14ac:dyDescent="0.25">
      <c r="A7" s="17" t="s">
        <v>10</v>
      </c>
      <c r="B7" s="14">
        <v>2.5470143574874194E-2</v>
      </c>
      <c r="C7" s="3">
        <v>2.4373890338891799E-2</v>
      </c>
      <c r="D7" s="3">
        <v>2.440211848767113E-2</v>
      </c>
      <c r="E7" s="3">
        <v>2.4811960132324649E-2</v>
      </c>
    </row>
    <row r="8" spans="1:5" x14ac:dyDescent="0.25">
      <c r="A8" s="17" t="s">
        <v>11</v>
      </c>
      <c r="B8" s="14">
        <v>1.7565000377378411E-2</v>
      </c>
      <c r="C8" s="3">
        <v>1.8287040906250746E-2</v>
      </c>
      <c r="D8" s="3">
        <v>1.8436437480975718E-2</v>
      </c>
      <c r="E8" s="3">
        <v>2.0657078409268462E-2</v>
      </c>
    </row>
    <row r="9" spans="1:5" x14ac:dyDescent="0.25">
      <c r="A9" s="17" t="s">
        <v>12</v>
      </c>
      <c r="B9" s="14">
        <v>3.0160606132714888E-3</v>
      </c>
      <c r="C9" s="3">
        <v>2.4022748114000277E-3</v>
      </c>
      <c r="D9" s="3">
        <v>2.1178095279578593E-3</v>
      </c>
      <c r="E9" s="3">
        <v>2.1178095279578593E-3</v>
      </c>
    </row>
    <row r="10" spans="1:5" x14ac:dyDescent="0.25">
      <c r="A10" s="17" t="s">
        <v>13</v>
      </c>
      <c r="B10" s="14">
        <v>2.2907650604883416E-2</v>
      </c>
      <c r="C10" s="3">
        <v>2.2711961855864823E-2</v>
      </c>
      <c r="D10" s="3">
        <v>2.1102908162618415E-2</v>
      </c>
      <c r="E10" s="3">
        <v>2.1304066491663803E-2</v>
      </c>
    </row>
    <row r="12" spans="1:5" x14ac:dyDescent="0.25">
      <c r="A12" s="18" t="s">
        <v>14</v>
      </c>
    </row>
    <row r="13" spans="1:5" x14ac:dyDescent="0.25">
      <c r="A13" s="4"/>
      <c r="B13" s="4"/>
    </row>
  </sheetData>
  <pageMargins left="0.70866141732283472" right="0.70866141732283472" top="0.74803149606299213" bottom="0.74803149606299213" header="0.31496062992125984" footer="0.31496062992125984"/>
  <pageSetup paperSize="9" scale="65"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25"/>
  <sheetViews>
    <sheetView showGridLines="0" zoomScale="75" zoomScaleNormal="75" workbookViewId="0">
      <selection activeCell="A24" sqref="A24"/>
    </sheetView>
  </sheetViews>
  <sheetFormatPr defaultRowHeight="15" x14ac:dyDescent="0.25"/>
  <cols>
    <col min="1" max="3" width="15.7109375" style="5" customWidth="1"/>
    <col min="4" max="16384" width="9.140625" style="5"/>
  </cols>
  <sheetData>
    <row r="2" spans="1:3" x14ac:dyDescent="0.25">
      <c r="A2" s="4" t="s">
        <v>268</v>
      </c>
    </row>
    <row r="3" spans="1:3" x14ac:dyDescent="0.25">
      <c r="A3" s="645" t="s">
        <v>269</v>
      </c>
      <c r="B3" s="646"/>
      <c r="C3" s="647"/>
    </row>
    <row r="4" spans="1:3" x14ac:dyDescent="0.25">
      <c r="A4" s="215">
        <v>1</v>
      </c>
      <c r="B4" s="19" t="s">
        <v>207</v>
      </c>
      <c r="C4" s="132">
        <v>55</v>
      </c>
    </row>
    <row r="5" spans="1:3" x14ac:dyDescent="0.25">
      <c r="A5" s="217">
        <v>2</v>
      </c>
      <c r="B5" s="19" t="s">
        <v>152</v>
      </c>
      <c r="C5" s="132">
        <v>11</v>
      </c>
    </row>
    <row r="6" spans="1:3" x14ac:dyDescent="0.25">
      <c r="A6" s="217">
        <v>3</v>
      </c>
      <c r="B6" s="19" t="s">
        <v>162</v>
      </c>
      <c r="C6" s="132">
        <v>6</v>
      </c>
    </row>
    <row r="7" spans="1:3" x14ac:dyDescent="0.25">
      <c r="A7" s="217">
        <v>4</v>
      </c>
      <c r="B7" s="19" t="s">
        <v>270</v>
      </c>
      <c r="C7" s="132">
        <v>5</v>
      </c>
    </row>
    <row r="8" spans="1:3" x14ac:dyDescent="0.25">
      <c r="A8" s="217">
        <v>5</v>
      </c>
      <c r="B8" s="19" t="s">
        <v>143</v>
      </c>
      <c r="C8" s="132">
        <v>3</v>
      </c>
    </row>
    <row r="9" spans="1:3" x14ac:dyDescent="0.25">
      <c r="A9" s="217"/>
      <c r="B9" s="19" t="s">
        <v>131</v>
      </c>
      <c r="C9" s="132">
        <v>3</v>
      </c>
    </row>
    <row r="10" spans="1:3" x14ac:dyDescent="0.25">
      <c r="A10" s="217">
        <v>7</v>
      </c>
      <c r="B10" s="19" t="s">
        <v>164</v>
      </c>
      <c r="C10" s="132">
        <v>2</v>
      </c>
    </row>
    <row r="11" spans="1:3" x14ac:dyDescent="0.25">
      <c r="A11" s="154"/>
      <c r="B11" s="127" t="s">
        <v>95</v>
      </c>
      <c r="C11" s="211">
        <v>2</v>
      </c>
    </row>
    <row r="12" spans="1:3" x14ac:dyDescent="0.25">
      <c r="A12" s="217"/>
      <c r="B12" s="19" t="s">
        <v>127</v>
      </c>
      <c r="C12" s="132">
        <v>2</v>
      </c>
    </row>
    <row r="13" spans="1:3" x14ac:dyDescent="0.25">
      <c r="A13" s="217"/>
      <c r="B13" s="19" t="s">
        <v>165</v>
      </c>
      <c r="C13" s="132">
        <v>2</v>
      </c>
    </row>
    <row r="14" spans="1:3" x14ac:dyDescent="0.25">
      <c r="A14" s="217"/>
      <c r="B14" s="19" t="s">
        <v>133</v>
      </c>
      <c r="C14" s="132">
        <v>2</v>
      </c>
    </row>
    <row r="15" spans="1:3" x14ac:dyDescent="0.25">
      <c r="A15" s="217"/>
      <c r="B15" s="19" t="s">
        <v>236</v>
      </c>
      <c r="C15" s="132">
        <v>2</v>
      </c>
    </row>
    <row r="16" spans="1:3" x14ac:dyDescent="0.25">
      <c r="A16" s="217"/>
      <c r="B16" s="19" t="s">
        <v>147</v>
      </c>
      <c r="C16" s="132">
        <v>2</v>
      </c>
    </row>
    <row r="17" spans="1:3" x14ac:dyDescent="0.25">
      <c r="A17" s="217"/>
      <c r="B17" s="19" t="s">
        <v>145</v>
      </c>
      <c r="C17" s="132">
        <v>2</v>
      </c>
    </row>
    <row r="18" spans="1:3" x14ac:dyDescent="0.25">
      <c r="A18" s="217">
        <v>15</v>
      </c>
      <c r="B18" s="19" t="s">
        <v>176</v>
      </c>
      <c r="C18" s="132">
        <v>1</v>
      </c>
    </row>
    <row r="19" spans="1:3" x14ac:dyDescent="0.25">
      <c r="A19" s="217"/>
      <c r="B19" s="19" t="s">
        <v>235</v>
      </c>
      <c r="C19" s="132">
        <v>1</v>
      </c>
    </row>
    <row r="20" spans="1:3" x14ac:dyDescent="0.25">
      <c r="A20" s="217"/>
      <c r="B20" s="19" t="s">
        <v>167</v>
      </c>
      <c r="C20" s="132">
        <v>1</v>
      </c>
    </row>
    <row r="21" spans="1:3" x14ac:dyDescent="0.25">
      <c r="A21" s="217"/>
      <c r="B21" s="19" t="s">
        <v>170</v>
      </c>
      <c r="C21" s="132">
        <v>1</v>
      </c>
    </row>
    <row r="22" spans="1:3" x14ac:dyDescent="0.25">
      <c r="A22" s="242"/>
      <c r="B22" s="171" t="s">
        <v>271</v>
      </c>
      <c r="C22" s="241" t="s">
        <v>272</v>
      </c>
    </row>
    <row r="24" spans="1:3" x14ac:dyDescent="0.25">
      <c r="A24" s="5" t="s">
        <v>705</v>
      </c>
    </row>
    <row r="25" spans="1:3" x14ac:dyDescent="0.25">
      <c r="A25" s="5" t="s">
        <v>273</v>
      </c>
    </row>
  </sheetData>
  <mergeCells count="1">
    <mergeCell ref="A3:C3"/>
  </mergeCells>
  <pageMargins left="0.70866141732283472" right="0.70866141732283472" top="0.74803149606299213" bottom="0.74803149606299213" header="0.31496062992125984" footer="0.31496062992125984"/>
  <pageSetup paperSize="9" scale="60"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25"/>
  <sheetViews>
    <sheetView showGridLines="0" zoomScale="75" zoomScaleNormal="75" workbookViewId="0">
      <selection activeCell="C36" sqref="C36"/>
    </sheetView>
  </sheetViews>
  <sheetFormatPr defaultRowHeight="15" x14ac:dyDescent="0.25"/>
  <cols>
    <col min="1" max="1" width="16.7109375" style="5" customWidth="1"/>
    <col min="2" max="2" width="70.28515625" style="5" bestFit="1" customWidth="1"/>
    <col min="3" max="3" width="18.28515625" style="5" customWidth="1"/>
    <col min="4" max="16384" width="9.140625" style="5"/>
  </cols>
  <sheetData>
    <row r="2" spans="1:3" x14ac:dyDescent="0.25">
      <c r="A2" s="243" t="s">
        <v>274</v>
      </c>
    </row>
    <row r="3" spans="1:3" x14ac:dyDescent="0.25">
      <c r="A3" s="57"/>
      <c r="B3" s="244"/>
      <c r="C3" s="226">
        <v>2011</v>
      </c>
    </row>
    <row r="4" spans="1:3" x14ac:dyDescent="0.25">
      <c r="A4" s="215">
        <v>1</v>
      </c>
      <c r="B4" s="19" t="s">
        <v>275</v>
      </c>
      <c r="C4" s="132" t="s">
        <v>207</v>
      </c>
    </row>
    <row r="5" spans="1:3" x14ac:dyDescent="0.25">
      <c r="A5" s="217">
        <v>2</v>
      </c>
      <c r="B5" s="19" t="s">
        <v>276</v>
      </c>
      <c r="C5" s="132" t="s">
        <v>152</v>
      </c>
    </row>
    <row r="6" spans="1:3" x14ac:dyDescent="0.25">
      <c r="A6" s="154">
        <v>3</v>
      </c>
      <c r="B6" s="127" t="s">
        <v>277</v>
      </c>
      <c r="C6" s="211" t="s">
        <v>95</v>
      </c>
    </row>
    <row r="7" spans="1:3" x14ac:dyDescent="0.25">
      <c r="A7" s="217">
        <v>4</v>
      </c>
      <c r="B7" s="19" t="s">
        <v>278</v>
      </c>
      <c r="C7" s="132" t="s">
        <v>127</v>
      </c>
    </row>
    <row r="8" spans="1:3" x14ac:dyDescent="0.25">
      <c r="A8" s="217">
        <v>5</v>
      </c>
      <c r="B8" s="19" t="s">
        <v>279</v>
      </c>
      <c r="C8" s="132" t="s">
        <v>207</v>
      </c>
    </row>
    <row r="9" spans="1:3" x14ac:dyDescent="0.25">
      <c r="A9" s="217">
        <v>6</v>
      </c>
      <c r="B9" s="19" t="s">
        <v>280</v>
      </c>
      <c r="C9" s="132" t="s">
        <v>135</v>
      </c>
    </row>
    <row r="10" spans="1:3" x14ac:dyDescent="0.25">
      <c r="A10" s="217">
        <v>7</v>
      </c>
      <c r="B10" s="19" t="s">
        <v>281</v>
      </c>
      <c r="C10" s="132" t="s">
        <v>162</v>
      </c>
    </row>
    <row r="11" spans="1:3" x14ac:dyDescent="0.25">
      <c r="A11" s="217">
        <v>8</v>
      </c>
      <c r="B11" s="19" t="s">
        <v>282</v>
      </c>
      <c r="C11" s="132" t="s">
        <v>207</v>
      </c>
    </row>
    <row r="12" spans="1:3" x14ac:dyDescent="0.25">
      <c r="A12" s="217">
        <v>9</v>
      </c>
      <c r="B12" s="19" t="s">
        <v>283</v>
      </c>
      <c r="C12" s="132" t="s">
        <v>127</v>
      </c>
    </row>
    <row r="13" spans="1:3" x14ac:dyDescent="0.25">
      <c r="A13" s="217">
        <v>10</v>
      </c>
      <c r="B13" s="19" t="s">
        <v>284</v>
      </c>
      <c r="C13" s="132" t="s">
        <v>185</v>
      </c>
    </row>
    <row r="14" spans="1:3" x14ac:dyDescent="0.25">
      <c r="A14" s="217">
        <v>11</v>
      </c>
      <c r="B14" s="19" t="s">
        <v>285</v>
      </c>
      <c r="C14" s="132" t="s">
        <v>207</v>
      </c>
    </row>
    <row r="15" spans="1:3" x14ac:dyDescent="0.25">
      <c r="A15" s="217">
        <v>12</v>
      </c>
      <c r="B15" s="19" t="s">
        <v>286</v>
      </c>
      <c r="C15" s="132" t="s">
        <v>207</v>
      </c>
    </row>
    <row r="16" spans="1:3" x14ac:dyDescent="0.25">
      <c r="A16" s="217">
        <v>13</v>
      </c>
      <c r="B16" s="19" t="s">
        <v>287</v>
      </c>
      <c r="C16" s="132" t="s">
        <v>145</v>
      </c>
    </row>
    <row r="17" spans="1:3" x14ac:dyDescent="0.25">
      <c r="A17" s="217">
        <v>14</v>
      </c>
      <c r="B17" s="19" t="s">
        <v>288</v>
      </c>
      <c r="C17" s="132" t="s">
        <v>133</v>
      </c>
    </row>
    <row r="18" spans="1:3" x14ac:dyDescent="0.25">
      <c r="A18" s="217">
        <v>15</v>
      </c>
      <c r="B18" s="19" t="s">
        <v>289</v>
      </c>
      <c r="C18" s="132" t="s">
        <v>143</v>
      </c>
    </row>
    <row r="19" spans="1:3" x14ac:dyDescent="0.25">
      <c r="A19" s="217">
        <v>16</v>
      </c>
      <c r="B19" s="19" t="s">
        <v>290</v>
      </c>
      <c r="C19" s="132" t="s">
        <v>147</v>
      </c>
    </row>
    <row r="20" spans="1:3" x14ac:dyDescent="0.25">
      <c r="A20" s="217">
        <v>17</v>
      </c>
      <c r="B20" s="19" t="s">
        <v>291</v>
      </c>
      <c r="C20" s="132" t="s">
        <v>207</v>
      </c>
    </row>
    <row r="21" spans="1:3" x14ac:dyDescent="0.25">
      <c r="A21" s="217">
        <v>18</v>
      </c>
      <c r="B21" s="19" t="s">
        <v>292</v>
      </c>
      <c r="C21" s="132" t="s">
        <v>152</v>
      </c>
    </row>
    <row r="22" spans="1:3" x14ac:dyDescent="0.25">
      <c r="A22" s="217">
        <v>19</v>
      </c>
      <c r="B22" s="19" t="s">
        <v>293</v>
      </c>
      <c r="C22" s="132" t="s">
        <v>152</v>
      </c>
    </row>
    <row r="23" spans="1:3" x14ac:dyDescent="0.25">
      <c r="A23" s="222">
        <v>20</v>
      </c>
      <c r="B23" s="36" t="s">
        <v>294</v>
      </c>
      <c r="C23" s="140" t="s">
        <v>207</v>
      </c>
    </row>
    <row r="25" spans="1:3" x14ac:dyDescent="0.25">
      <c r="A25" s="5" t="s">
        <v>295</v>
      </c>
    </row>
  </sheetData>
  <pageMargins left="0.70866141732283472" right="0.70866141732283472" top="0.74803149606299213" bottom="0.74803149606299213" header="0.31496062992125984" footer="0.31496062992125984"/>
  <pageSetup paperSize="9" scale="60"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41"/>
  <sheetViews>
    <sheetView showGridLines="0" zoomScale="75" zoomScaleNormal="75" workbookViewId="0">
      <selection activeCell="A2" sqref="A2"/>
    </sheetView>
  </sheetViews>
  <sheetFormatPr defaultRowHeight="15" x14ac:dyDescent="0.25"/>
  <cols>
    <col min="1" max="3" width="16.7109375" style="5" customWidth="1"/>
    <col min="4" max="16384" width="9.140625" style="5"/>
  </cols>
  <sheetData>
    <row r="2" spans="1:3" x14ac:dyDescent="0.25">
      <c r="A2" s="245" t="s">
        <v>296</v>
      </c>
    </row>
    <row r="3" spans="1:3" x14ac:dyDescent="0.25">
      <c r="A3" s="194"/>
      <c r="B3" s="205"/>
      <c r="C3" s="206">
        <v>2011</v>
      </c>
    </row>
    <row r="4" spans="1:3" x14ac:dyDescent="0.25">
      <c r="A4" s="215">
        <v>1</v>
      </c>
      <c r="B4" s="246" t="s">
        <v>207</v>
      </c>
      <c r="C4" s="247">
        <v>25</v>
      </c>
    </row>
    <row r="5" spans="1:3" x14ac:dyDescent="0.25">
      <c r="A5" s="217">
        <v>2</v>
      </c>
      <c r="B5" s="207" t="s">
        <v>152</v>
      </c>
      <c r="C5" s="248">
        <v>7</v>
      </c>
    </row>
    <row r="6" spans="1:3" x14ac:dyDescent="0.25">
      <c r="A6" s="217">
        <v>3</v>
      </c>
      <c r="B6" s="207" t="s">
        <v>127</v>
      </c>
      <c r="C6" s="248">
        <v>6</v>
      </c>
    </row>
    <row r="7" spans="1:3" x14ac:dyDescent="0.25">
      <c r="A7" s="217"/>
      <c r="B7" s="207" t="s">
        <v>162</v>
      </c>
      <c r="C7" s="248">
        <v>6</v>
      </c>
    </row>
    <row r="8" spans="1:3" x14ac:dyDescent="0.25">
      <c r="A8" s="217">
        <v>5</v>
      </c>
      <c r="B8" s="207" t="s">
        <v>167</v>
      </c>
      <c r="C8" s="248">
        <v>5</v>
      </c>
    </row>
    <row r="9" spans="1:3" x14ac:dyDescent="0.25">
      <c r="A9" s="217">
        <v>6</v>
      </c>
      <c r="B9" s="207" t="s">
        <v>177</v>
      </c>
      <c r="C9" s="248">
        <v>4</v>
      </c>
    </row>
    <row r="10" spans="1:3" x14ac:dyDescent="0.25">
      <c r="A10" s="217"/>
      <c r="B10" s="207" t="s">
        <v>164</v>
      </c>
      <c r="C10" s="248">
        <v>4</v>
      </c>
    </row>
    <row r="11" spans="1:3" x14ac:dyDescent="0.25">
      <c r="A11" s="217">
        <v>8</v>
      </c>
      <c r="B11" s="207" t="s">
        <v>236</v>
      </c>
      <c r="C11" s="248">
        <v>3</v>
      </c>
    </row>
    <row r="12" spans="1:3" x14ac:dyDescent="0.25">
      <c r="A12" s="217"/>
      <c r="B12" s="207" t="s">
        <v>145</v>
      </c>
      <c r="C12" s="248">
        <v>3</v>
      </c>
    </row>
    <row r="13" spans="1:3" x14ac:dyDescent="0.25">
      <c r="A13" s="217"/>
      <c r="B13" s="207" t="s">
        <v>143</v>
      </c>
      <c r="C13" s="248">
        <v>3</v>
      </c>
    </row>
    <row r="14" spans="1:3" x14ac:dyDescent="0.25">
      <c r="A14" s="217"/>
      <c r="B14" s="207" t="s">
        <v>172</v>
      </c>
      <c r="C14" s="248">
        <v>3</v>
      </c>
    </row>
    <row r="15" spans="1:3" x14ac:dyDescent="0.25">
      <c r="A15" s="217"/>
      <c r="B15" s="207" t="s">
        <v>176</v>
      </c>
      <c r="C15" s="248">
        <v>3</v>
      </c>
    </row>
    <row r="16" spans="1:3" x14ac:dyDescent="0.25">
      <c r="A16" s="217">
        <v>13</v>
      </c>
      <c r="B16" s="207" t="s">
        <v>173</v>
      </c>
      <c r="C16" s="248">
        <v>2</v>
      </c>
    </row>
    <row r="17" spans="1:3" x14ac:dyDescent="0.25">
      <c r="A17" s="217"/>
      <c r="B17" s="207" t="s">
        <v>237</v>
      </c>
      <c r="C17" s="248">
        <v>2</v>
      </c>
    </row>
    <row r="18" spans="1:3" x14ac:dyDescent="0.25">
      <c r="A18" s="217"/>
      <c r="B18" s="207" t="s">
        <v>168</v>
      </c>
      <c r="C18" s="248">
        <v>2</v>
      </c>
    </row>
    <row r="19" spans="1:3" x14ac:dyDescent="0.25">
      <c r="A19" s="217"/>
      <c r="B19" s="207" t="s">
        <v>131</v>
      </c>
      <c r="C19" s="248">
        <v>2</v>
      </c>
    </row>
    <row r="20" spans="1:3" x14ac:dyDescent="0.25">
      <c r="A20" s="217"/>
      <c r="B20" s="207" t="s">
        <v>170</v>
      </c>
      <c r="C20" s="248">
        <v>2</v>
      </c>
    </row>
    <row r="21" spans="1:3" x14ac:dyDescent="0.25">
      <c r="A21" s="217">
        <v>18</v>
      </c>
      <c r="B21" s="207" t="s">
        <v>235</v>
      </c>
      <c r="C21" s="248">
        <v>1</v>
      </c>
    </row>
    <row r="22" spans="1:3" x14ac:dyDescent="0.25">
      <c r="A22" s="217"/>
      <c r="B22" s="207" t="s">
        <v>179</v>
      </c>
      <c r="C22" s="248">
        <v>1</v>
      </c>
    </row>
    <row r="23" spans="1:3" x14ac:dyDescent="0.25">
      <c r="A23" s="217"/>
      <c r="B23" s="207" t="s">
        <v>178</v>
      </c>
      <c r="C23" s="248">
        <v>1</v>
      </c>
    </row>
    <row r="24" spans="1:3" x14ac:dyDescent="0.25">
      <c r="A24" s="217"/>
      <c r="B24" s="207" t="s">
        <v>238</v>
      </c>
      <c r="C24" s="248">
        <v>1</v>
      </c>
    </row>
    <row r="25" spans="1:3" x14ac:dyDescent="0.25">
      <c r="A25" s="217"/>
      <c r="B25" s="207" t="s">
        <v>270</v>
      </c>
      <c r="C25" s="248">
        <v>1</v>
      </c>
    </row>
    <row r="26" spans="1:3" x14ac:dyDescent="0.25">
      <c r="A26" s="217"/>
      <c r="B26" s="207" t="s">
        <v>133</v>
      </c>
      <c r="C26" s="248">
        <v>1</v>
      </c>
    </row>
    <row r="27" spans="1:3" x14ac:dyDescent="0.25">
      <c r="A27" s="217"/>
      <c r="B27" s="207" t="s">
        <v>147</v>
      </c>
      <c r="C27" s="248">
        <v>1</v>
      </c>
    </row>
    <row r="28" spans="1:3" x14ac:dyDescent="0.25">
      <c r="A28" s="217"/>
      <c r="B28" s="207" t="s">
        <v>169</v>
      </c>
      <c r="C28" s="248">
        <v>1</v>
      </c>
    </row>
    <row r="29" spans="1:3" x14ac:dyDescent="0.25">
      <c r="A29" s="217"/>
      <c r="B29" s="207" t="s">
        <v>129</v>
      </c>
      <c r="C29" s="248">
        <v>1</v>
      </c>
    </row>
    <row r="30" spans="1:3" x14ac:dyDescent="0.25">
      <c r="A30" s="217"/>
      <c r="B30" s="207" t="s">
        <v>139</v>
      </c>
      <c r="C30" s="248">
        <v>1</v>
      </c>
    </row>
    <row r="31" spans="1:3" x14ac:dyDescent="0.25">
      <c r="A31" s="249"/>
      <c r="B31" s="250" t="s">
        <v>95</v>
      </c>
      <c r="C31" s="251">
        <v>1</v>
      </c>
    </row>
    <row r="32" spans="1:3" x14ac:dyDescent="0.25">
      <c r="A32" s="217"/>
      <c r="B32" s="207" t="s">
        <v>191</v>
      </c>
      <c r="C32" s="248">
        <v>1</v>
      </c>
    </row>
    <row r="33" spans="1:3" x14ac:dyDescent="0.25">
      <c r="A33" s="217"/>
      <c r="B33" s="207" t="s">
        <v>166</v>
      </c>
      <c r="C33" s="248">
        <v>1</v>
      </c>
    </row>
    <row r="34" spans="1:3" x14ac:dyDescent="0.25">
      <c r="A34" s="217"/>
      <c r="B34" s="207" t="s">
        <v>297</v>
      </c>
      <c r="C34" s="248">
        <v>1</v>
      </c>
    </row>
    <row r="35" spans="1:3" x14ac:dyDescent="0.25">
      <c r="A35" s="217"/>
      <c r="B35" s="207" t="s">
        <v>135</v>
      </c>
      <c r="C35" s="248">
        <v>1</v>
      </c>
    </row>
    <row r="36" spans="1:3" x14ac:dyDescent="0.25">
      <c r="A36" s="217"/>
      <c r="B36" s="207" t="s">
        <v>185</v>
      </c>
      <c r="C36" s="248">
        <v>1</v>
      </c>
    </row>
    <row r="37" spans="1:3" x14ac:dyDescent="0.25">
      <c r="A37" s="217"/>
      <c r="B37" s="207" t="s">
        <v>298</v>
      </c>
      <c r="C37" s="248">
        <v>1</v>
      </c>
    </row>
    <row r="38" spans="1:3" x14ac:dyDescent="0.25">
      <c r="A38" s="217"/>
      <c r="B38" s="207" t="s">
        <v>175</v>
      </c>
      <c r="C38" s="248">
        <v>1</v>
      </c>
    </row>
    <row r="39" spans="1:3" x14ac:dyDescent="0.25">
      <c r="A39" s="252"/>
      <c r="B39" s="253" t="s">
        <v>15</v>
      </c>
      <c r="C39" s="254">
        <v>100</v>
      </c>
    </row>
    <row r="41" spans="1:3" x14ac:dyDescent="0.25">
      <c r="A41" s="5" t="s">
        <v>295</v>
      </c>
    </row>
  </sheetData>
  <pageMargins left="0.70866141732283472" right="0.70866141732283472" top="0.74803149606299213" bottom="0.74803149606299213" header="0.31496062992125984" footer="0.31496062992125984"/>
  <pageSetup paperSize="9" scale="60"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49"/>
  <sheetViews>
    <sheetView showGridLines="0" zoomScale="75" zoomScaleNormal="75" workbookViewId="0">
      <selection activeCell="F9" sqref="F9"/>
    </sheetView>
  </sheetViews>
  <sheetFormatPr defaultRowHeight="15" x14ac:dyDescent="0.25"/>
  <cols>
    <col min="1" max="1" width="19.42578125" style="5" customWidth="1"/>
    <col min="2" max="2" width="33" style="5" customWidth="1"/>
    <col min="3" max="16384" width="9.140625" style="5"/>
  </cols>
  <sheetData>
    <row r="2" spans="1:2" x14ac:dyDescent="0.25">
      <c r="A2" s="4" t="s">
        <v>299</v>
      </c>
    </row>
    <row r="3" spans="1:2" x14ac:dyDescent="0.25">
      <c r="A3" s="57" t="s">
        <v>123</v>
      </c>
      <c r="B3" s="255" t="s">
        <v>301</v>
      </c>
    </row>
    <row r="4" spans="1:2" x14ac:dyDescent="0.25">
      <c r="A4" s="256" t="s">
        <v>167</v>
      </c>
      <c r="B4" s="352">
        <v>0.16</v>
      </c>
    </row>
    <row r="5" spans="1:2" x14ac:dyDescent="0.25">
      <c r="A5" s="256" t="s">
        <v>177</v>
      </c>
      <c r="B5" s="353">
        <v>0.12274576543754967</v>
      </c>
    </row>
    <row r="6" spans="1:2" x14ac:dyDescent="0.25">
      <c r="A6" s="256" t="s">
        <v>166</v>
      </c>
      <c r="B6" s="353">
        <v>0.11627782562246969</v>
      </c>
    </row>
    <row r="7" spans="1:2" x14ac:dyDescent="0.25">
      <c r="A7" s="256" t="s">
        <v>168</v>
      </c>
      <c r="B7" s="353">
        <v>8.0383952001572556E-2</v>
      </c>
    </row>
    <row r="8" spans="1:2" x14ac:dyDescent="0.25">
      <c r="A8" s="256" t="s">
        <v>143</v>
      </c>
      <c r="B8" s="353">
        <v>6.8840908223258168E-2</v>
      </c>
    </row>
    <row r="9" spans="1:2" x14ac:dyDescent="0.25">
      <c r="A9" s="256" t="s">
        <v>164</v>
      </c>
      <c r="B9" s="353">
        <v>5.7792655680518834E-2</v>
      </c>
    </row>
    <row r="10" spans="1:2" x14ac:dyDescent="0.25">
      <c r="A10" s="256" t="s">
        <v>133</v>
      </c>
      <c r="B10" s="353">
        <v>4.5695168086620885E-2</v>
      </c>
    </row>
    <row r="11" spans="1:2" x14ac:dyDescent="0.25">
      <c r="A11" s="256" t="s">
        <v>135</v>
      </c>
      <c r="B11" s="353">
        <v>4.2035680966647115E-2</v>
      </c>
    </row>
    <row r="12" spans="1:2" x14ac:dyDescent="0.25">
      <c r="A12" s="256" t="s">
        <v>162</v>
      </c>
      <c r="B12" s="353">
        <v>3.7369591072793584E-2</v>
      </c>
    </row>
    <row r="13" spans="1:2" x14ac:dyDescent="0.25">
      <c r="A13" s="256" t="s">
        <v>131</v>
      </c>
      <c r="B13" s="353">
        <v>3.0300001147378186E-2</v>
      </c>
    </row>
    <row r="14" spans="1:2" x14ac:dyDescent="0.25">
      <c r="A14" s="256" t="s">
        <v>152</v>
      </c>
      <c r="B14" s="353">
        <v>2.867386194515853E-2</v>
      </c>
    </row>
    <row r="15" spans="1:2" x14ac:dyDescent="0.25">
      <c r="A15" s="256" t="s">
        <v>127</v>
      </c>
      <c r="B15" s="353">
        <v>2.6157317902649746E-2</v>
      </c>
    </row>
    <row r="16" spans="1:2" x14ac:dyDescent="0.25">
      <c r="A16" s="256" t="s">
        <v>207</v>
      </c>
      <c r="B16" s="353">
        <v>2.2859015178894548E-2</v>
      </c>
    </row>
    <row r="17" spans="1:3" x14ac:dyDescent="0.25">
      <c r="A17" s="256" t="s">
        <v>172</v>
      </c>
      <c r="B17" s="353">
        <v>1.1799302647747867E-2</v>
      </c>
    </row>
    <row r="18" spans="1:3" x14ac:dyDescent="0.25">
      <c r="A18" s="257" t="s">
        <v>179</v>
      </c>
      <c r="B18" s="354">
        <v>7.722592555796659E-4</v>
      </c>
    </row>
    <row r="20" spans="1:3" x14ac:dyDescent="0.25">
      <c r="A20" s="5" t="s">
        <v>302</v>
      </c>
    </row>
    <row r="21" spans="1:3" x14ac:dyDescent="0.25">
      <c r="A21" s="5" t="s">
        <v>300</v>
      </c>
    </row>
    <row r="32" spans="1:3" x14ac:dyDescent="0.25">
      <c r="B32" s="19"/>
      <c r="C32" s="19"/>
    </row>
    <row r="33" spans="2:3" x14ac:dyDescent="0.25">
      <c r="B33" s="19"/>
      <c r="C33" s="133"/>
    </row>
    <row r="34" spans="2:3" x14ac:dyDescent="0.25">
      <c r="B34" s="19"/>
      <c r="C34" s="133"/>
    </row>
    <row r="35" spans="2:3" x14ac:dyDescent="0.25">
      <c r="B35" s="19"/>
      <c r="C35" s="133"/>
    </row>
    <row r="36" spans="2:3" x14ac:dyDescent="0.25">
      <c r="B36" s="19"/>
      <c r="C36" s="133"/>
    </row>
    <row r="37" spans="2:3" x14ac:dyDescent="0.25">
      <c r="B37" s="19"/>
      <c r="C37" s="133"/>
    </row>
    <row r="38" spans="2:3" x14ac:dyDescent="0.25">
      <c r="B38" s="19"/>
      <c r="C38" s="133"/>
    </row>
    <row r="39" spans="2:3" x14ac:dyDescent="0.25">
      <c r="B39" s="19"/>
      <c r="C39" s="133"/>
    </row>
    <row r="40" spans="2:3" x14ac:dyDescent="0.25">
      <c r="B40" s="19"/>
      <c r="C40" s="133"/>
    </row>
    <row r="41" spans="2:3" x14ac:dyDescent="0.25">
      <c r="B41" s="19"/>
      <c r="C41" s="133"/>
    </row>
    <row r="42" spans="2:3" x14ac:dyDescent="0.25">
      <c r="B42" s="19"/>
      <c r="C42" s="133"/>
    </row>
    <row r="43" spans="2:3" x14ac:dyDescent="0.25">
      <c r="B43" s="19"/>
      <c r="C43" s="133"/>
    </row>
    <row r="44" spans="2:3" x14ac:dyDescent="0.25">
      <c r="B44" s="19"/>
      <c r="C44" s="133"/>
    </row>
    <row r="45" spans="2:3" x14ac:dyDescent="0.25">
      <c r="B45" s="19"/>
      <c r="C45" s="133"/>
    </row>
    <row r="46" spans="2:3" x14ac:dyDescent="0.25">
      <c r="B46" s="19"/>
      <c r="C46" s="133"/>
    </row>
    <row r="47" spans="2:3" x14ac:dyDescent="0.25">
      <c r="B47" s="19"/>
      <c r="C47" s="133"/>
    </row>
    <row r="48" spans="2:3" x14ac:dyDescent="0.25">
      <c r="B48" s="19"/>
      <c r="C48" s="133"/>
    </row>
    <row r="49" spans="2:3" x14ac:dyDescent="0.25">
      <c r="B49" s="19"/>
      <c r="C49" s="19"/>
    </row>
  </sheetData>
  <pageMargins left="0.70866141732283472" right="0.70866141732283472" top="0.74803149606299213" bottom="0.74803149606299213" header="0.31496062992125984" footer="0.31496062992125984"/>
  <pageSetup paperSize="9" scale="60" fitToWidth="0"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28"/>
  <sheetViews>
    <sheetView showGridLines="0" zoomScale="75" zoomScaleNormal="75" workbookViewId="0">
      <selection activeCell="M16" sqref="M16"/>
    </sheetView>
  </sheetViews>
  <sheetFormatPr defaultRowHeight="15" x14ac:dyDescent="0.25"/>
  <cols>
    <col min="1" max="1" width="22.140625" style="5" customWidth="1"/>
    <col min="2" max="5" width="11" style="5" customWidth="1"/>
    <col min="6" max="16384" width="9.140625" style="5"/>
  </cols>
  <sheetData>
    <row r="2" spans="1:5" x14ac:dyDescent="0.25">
      <c r="A2" s="4" t="s">
        <v>304</v>
      </c>
    </row>
    <row r="3" spans="1:5" x14ac:dyDescent="0.25">
      <c r="A3" s="194"/>
      <c r="B3" s="205" t="s">
        <v>95</v>
      </c>
      <c r="C3" s="205" t="s">
        <v>147</v>
      </c>
      <c r="D3" s="205" t="s">
        <v>129</v>
      </c>
      <c r="E3" s="206" t="s">
        <v>169</v>
      </c>
    </row>
    <row r="4" spans="1:5" x14ac:dyDescent="0.25">
      <c r="A4" s="207" t="s">
        <v>307</v>
      </c>
      <c r="B4" s="258">
        <v>1.53</v>
      </c>
      <c r="C4" s="258">
        <v>1.58</v>
      </c>
      <c r="D4" s="258">
        <v>1.63</v>
      </c>
      <c r="E4" s="259">
        <v>1.4</v>
      </c>
    </row>
    <row r="5" spans="1:5" x14ac:dyDescent="0.25">
      <c r="A5" s="207" t="s">
        <v>308</v>
      </c>
      <c r="B5" s="258">
        <v>1.37</v>
      </c>
      <c r="C5" s="258">
        <v>1.3</v>
      </c>
      <c r="D5" s="258">
        <v>1.1599999999999999</v>
      </c>
      <c r="E5" s="259">
        <v>1.08</v>
      </c>
    </row>
    <row r="6" spans="1:5" x14ac:dyDescent="0.25">
      <c r="A6" s="207" t="s">
        <v>309</v>
      </c>
      <c r="B6" s="258">
        <v>1.41</v>
      </c>
      <c r="C6" s="258">
        <v>1.33</v>
      </c>
      <c r="D6" s="258">
        <v>1.06</v>
      </c>
      <c r="E6" s="259">
        <v>1</v>
      </c>
    </row>
    <row r="7" spans="1:5" x14ac:dyDescent="0.25">
      <c r="A7" s="207" t="s">
        <v>310</v>
      </c>
      <c r="B7" s="258">
        <v>1.67</v>
      </c>
      <c r="C7" s="258">
        <v>1.51</v>
      </c>
      <c r="D7" s="258">
        <v>1.51</v>
      </c>
      <c r="E7" s="259">
        <v>1.4</v>
      </c>
    </row>
    <row r="8" spans="1:5" x14ac:dyDescent="0.25">
      <c r="A8" s="207" t="s">
        <v>311</v>
      </c>
      <c r="B8" s="258">
        <v>1.3</v>
      </c>
      <c r="C8" s="258">
        <v>1.07</v>
      </c>
      <c r="D8" s="258">
        <v>1.1100000000000001</v>
      </c>
      <c r="E8" s="259">
        <v>1.05</v>
      </c>
    </row>
    <row r="9" spans="1:5" x14ac:dyDescent="0.25">
      <c r="A9" s="207" t="s">
        <v>312</v>
      </c>
      <c r="B9" s="258">
        <v>0.93</v>
      </c>
      <c r="C9" s="258">
        <v>1.04</v>
      </c>
      <c r="D9" s="258">
        <v>0.89</v>
      </c>
      <c r="E9" s="259">
        <v>0.91</v>
      </c>
    </row>
    <row r="10" spans="1:5" x14ac:dyDescent="0.25">
      <c r="A10" s="207" t="s">
        <v>313</v>
      </c>
      <c r="B10" s="258">
        <v>1.49</v>
      </c>
      <c r="C10" s="258">
        <v>1.18</v>
      </c>
      <c r="D10" s="258">
        <v>1.1299999999999999</v>
      </c>
      <c r="E10" s="259">
        <v>1.1000000000000001</v>
      </c>
    </row>
    <row r="11" spans="1:5" x14ac:dyDescent="0.25">
      <c r="A11" s="207" t="s">
        <v>314</v>
      </c>
      <c r="B11" s="258">
        <v>1.52</v>
      </c>
      <c r="C11" s="258">
        <v>1.49</v>
      </c>
      <c r="D11" s="258">
        <v>1.43</v>
      </c>
      <c r="E11" s="259">
        <v>1.4</v>
      </c>
    </row>
    <row r="12" spans="1:5" x14ac:dyDescent="0.25">
      <c r="A12" s="207" t="s">
        <v>315</v>
      </c>
      <c r="B12" s="258">
        <v>1.64</v>
      </c>
      <c r="C12" s="258">
        <v>1.47</v>
      </c>
      <c r="D12" s="258">
        <v>1.66</v>
      </c>
      <c r="E12" s="259">
        <v>1.35</v>
      </c>
    </row>
    <row r="13" spans="1:5" x14ac:dyDescent="0.25">
      <c r="A13" s="207" t="s">
        <v>316</v>
      </c>
      <c r="B13" s="258">
        <v>0.97</v>
      </c>
      <c r="C13" s="258">
        <v>0.88</v>
      </c>
      <c r="D13" s="258">
        <v>1.01</v>
      </c>
      <c r="E13" s="259">
        <v>1.03</v>
      </c>
    </row>
    <row r="14" spans="1:5" x14ac:dyDescent="0.25">
      <c r="A14" s="207" t="s">
        <v>317</v>
      </c>
      <c r="B14" s="258">
        <v>2.0299999999999998</v>
      </c>
      <c r="C14" s="258">
        <v>1.1599999999999999</v>
      </c>
      <c r="D14" s="258">
        <v>1.01</v>
      </c>
      <c r="E14" s="259">
        <v>1.07</v>
      </c>
    </row>
    <row r="15" spans="1:5" x14ac:dyDescent="0.25">
      <c r="A15" s="207" t="s">
        <v>318</v>
      </c>
      <c r="B15" s="258">
        <v>1.1299999999999999</v>
      </c>
      <c r="C15" s="258">
        <v>1.1399999999999999</v>
      </c>
      <c r="D15" s="258">
        <v>1.31</v>
      </c>
      <c r="E15" s="259">
        <v>1.3</v>
      </c>
    </row>
    <row r="16" spans="1:5" x14ac:dyDescent="0.25">
      <c r="A16" s="207" t="s">
        <v>319</v>
      </c>
      <c r="B16" s="258">
        <v>1.34</v>
      </c>
      <c r="C16" s="258">
        <v>1.3</v>
      </c>
      <c r="D16" s="258">
        <v>0.94</v>
      </c>
      <c r="E16" s="259">
        <v>1.17</v>
      </c>
    </row>
    <row r="17" spans="1:5" x14ac:dyDescent="0.25">
      <c r="A17" s="207" t="s">
        <v>320</v>
      </c>
      <c r="B17" s="258">
        <v>1.55</v>
      </c>
      <c r="C17" s="258">
        <v>1.45</v>
      </c>
      <c r="D17" s="258">
        <v>1.64</v>
      </c>
      <c r="E17" s="259">
        <v>1.2</v>
      </c>
    </row>
    <row r="18" spans="1:5" x14ac:dyDescent="0.25">
      <c r="A18" s="207" t="s">
        <v>321</v>
      </c>
      <c r="B18" s="258">
        <v>1.89</v>
      </c>
      <c r="C18" s="258">
        <v>1.46</v>
      </c>
      <c r="D18" s="258">
        <v>1.61</v>
      </c>
      <c r="E18" s="259">
        <v>1.52</v>
      </c>
    </row>
    <row r="19" spans="1:5" x14ac:dyDescent="0.25">
      <c r="A19" s="207" t="s">
        <v>322</v>
      </c>
      <c r="B19" s="258">
        <v>1.1399999999999999</v>
      </c>
      <c r="C19" s="258">
        <v>1.18</v>
      </c>
      <c r="D19" s="258">
        <v>1.1399999999999999</v>
      </c>
      <c r="E19" s="259">
        <v>1.1200000000000001</v>
      </c>
    </row>
    <row r="20" spans="1:5" x14ac:dyDescent="0.25">
      <c r="A20" s="207" t="s">
        <v>323</v>
      </c>
      <c r="B20" s="258">
        <v>1.22</v>
      </c>
      <c r="C20" s="258">
        <v>1.39</v>
      </c>
      <c r="D20" s="258">
        <v>1.33</v>
      </c>
      <c r="E20" s="259">
        <v>1.05</v>
      </c>
    </row>
    <row r="21" spans="1:5" x14ac:dyDescent="0.25">
      <c r="A21" s="207" t="s">
        <v>324</v>
      </c>
      <c r="B21" s="258">
        <v>1.49</v>
      </c>
      <c r="C21" s="258">
        <v>1.42</v>
      </c>
      <c r="D21" s="258">
        <v>1.51</v>
      </c>
      <c r="E21" s="259">
        <v>1.2</v>
      </c>
    </row>
    <row r="22" spans="1:5" x14ac:dyDescent="0.25">
      <c r="A22" s="207" t="s">
        <v>325</v>
      </c>
      <c r="B22" s="258">
        <v>1.54</v>
      </c>
      <c r="C22" s="258">
        <v>1.55</v>
      </c>
      <c r="D22" s="258">
        <v>1.21</v>
      </c>
      <c r="E22" s="259">
        <v>1.36</v>
      </c>
    </row>
    <row r="23" spans="1:5" x14ac:dyDescent="0.25">
      <c r="A23" s="207" t="s">
        <v>326</v>
      </c>
      <c r="B23" s="258">
        <v>1.1499999999999999</v>
      </c>
      <c r="C23" s="258">
        <v>1.1100000000000001</v>
      </c>
      <c r="D23" s="258">
        <v>1.1399999999999999</v>
      </c>
      <c r="E23" s="259">
        <v>0.91</v>
      </c>
    </row>
    <row r="24" spans="1:5" x14ac:dyDescent="0.25">
      <c r="A24" s="207" t="s">
        <v>327</v>
      </c>
      <c r="B24" s="258">
        <v>1.19</v>
      </c>
      <c r="C24" s="258">
        <v>1.1399999999999999</v>
      </c>
      <c r="D24" s="258">
        <v>1</v>
      </c>
      <c r="E24" s="259">
        <v>1.1100000000000001</v>
      </c>
    </row>
    <row r="25" spans="1:5" x14ac:dyDescent="0.25">
      <c r="A25" s="212" t="s">
        <v>76</v>
      </c>
      <c r="B25" s="260">
        <v>1.61</v>
      </c>
      <c r="C25" s="260">
        <v>1.37</v>
      </c>
      <c r="D25" s="260">
        <v>1.04</v>
      </c>
      <c r="E25" s="261">
        <v>1.19</v>
      </c>
    </row>
    <row r="27" spans="1:5" x14ac:dyDescent="0.25">
      <c r="A27" s="214" t="s">
        <v>305</v>
      </c>
    </row>
    <row r="28" spans="1:5" x14ac:dyDescent="0.25">
      <c r="A28" s="5" t="s">
        <v>306</v>
      </c>
    </row>
  </sheetData>
  <pageMargins left="0.70866141732283472" right="0.70866141732283472" top="0.74803149606299213" bottom="0.74803149606299213" header="0.31496062992125984" footer="0.31496062992125984"/>
  <pageSetup paperSize="9" scale="60"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43"/>
  <sheetViews>
    <sheetView showGridLines="0" zoomScale="75" zoomScaleNormal="75" workbookViewId="0">
      <selection activeCell="A3" sqref="A3"/>
    </sheetView>
  </sheetViews>
  <sheetFormatPr defaultRowHeight="15" x14ac:dyDescent="0.25"/>
  <cols>
    <col min="1" max="2" width="15.7109375" style="5" customWidth="1"/>
    <col min="3" max="3" width="32.7109375" style="5" customWidth="1"/>
    <col min="4" max="6" width="15.7109375" style="5" customWidth="1"/>
    <col min="7" max="7" width="35.85546875" style="5" customWidth="1"/>
    <col min="8" max="16384" width="9.140625" style="5"/>
  </cols>
  <sheetData>
    <row r="2" spans="1:7" x14ac:dyDescent="0.25">
      <c r="A2" s="4" t="s">
        <v>339</v>
      </c>
    </row>
    <row r="3" spans="1:7" x14ac:dyDescent="0.25">
      <c r="A3" s="240"/>
      <c r="B3" s="171"/>
      <c r="C3" s="264" t="s">
        <v>328</v>
      </c>
      <c r="E3" s="194"/>
      <c r="F3" s="646" t="s">
        <v>329</v>
      </c>
      <c r="G3" s="647"/>
    </row>
    <row r="4" spans="1:7" x14ac:dyDescent="0.25">
      <c r="A4" s="217">
        <v>1</v>
      </c>
      <c r="B4" s="19" t="s">
        <v>207</v>
      </c>
      <c r="C4" s="124">
        <v>1647892</v>
      </c>
      <c r="E4" s="217">
        <v>1</v>
      </c>
      <c r="F4" s="19" t="s">
        <v>145</v>
      </c>
      <c r="G4" s="124">
        <v>13553.526128868594</v>
      </c>
    </row>
    <row r="5" spans="1:7" x14ac:dyDescent="0.25">
      <c r="A5" s="217">
        <v>2</v>
      </c>
      <c r="B5" s="19" t="s">
        <v>167</v>
      </c>
      <c r="C5" s="262">
        <v>622601</v>
      </c>
      <c r="E5" s="217">
        <v>2</v>
      </c>
      <c r="F5" s="19" t="s">
        <v>163</v>
      </c>
      <c r="G5" s="124">
        <v>10516.717325227964</v>
      </c>
    </row>
    <row r="6" spans="1:7" x14ac:dyDescent="0.25">
      <c r="A6" s="217">
        <v>3</v>
      </c>
      <c r="B6" s="19" t="s">
        <v>152</v>
      </c>
      <c r="C6" s="124">
        <v>445052</v>
      </c>
      <c r="E6" s="217">
        <v>3</v>
      </c>
      <c r="F6" s="19" t="s">
        <v>147</v>
      </c>
      <c r="G6" s="124">
        <v>10172.890295358649</v>
      </c>
    </row>
    <row r="7" spans="1:7" x14ac:dyDescent="0.25">
      <c r="A7" s="217">
        <v>4</v>
      </c>
      <c r="B7" s="19" t="s">
        <v>131</v>
      </c>
      <c r="C7" s="124">
        <v>430083</v>
      </c>
      <c r="E7" s="217">
        <v>4</v>
      </c>
      <c r="F7" s="220" t="s">
        <v>95</v>
      </c>
      <c r="G7" s="263">
        <v>10105.810616929699</v>
      </c>
    </row>
    <row r="8" spans="1:7" x14ac:dyDescent="0.25">
      <c r="A8" s="217">
        <v>5</v>
      </c>
      <c r="B8" s="19" t="s">
        <v>172</v>
      </c>
      <c r="C8" s="124">
        <v>380938</v>
      </c>
      <c r="E8" s="217">
        <v>5</v>
      </c>
      <c r="F8" s="19" t="s">
        <v>129</v>
      </c>
      <c r="G8" s="124">
        <v>8919.6609544868261</v>
      </c>
    </row>
    <row r="9" spans="1:7" x14ac:dyDescent="0.25">
      <c r="A9" s="217">
        <v>6</v>
      </c>
      <c r="B9" s="19" t="s">
        <v>127</v>
      </c>
      <c r="C9" s="124">
        <v>309103</v>
      </c>
      <c r="E9" s="217">
        <v>6</v>
      </c>
      <c r="F9" s="19" t="s">
        <v>169</v>
      </c>
      <c r="G9" s="124">
        <v>8868.2694218160141</v>
      </c>
    </row>
    <row r="10" spans="1:7" x14ac:dyDescent="0.25">
      <c r="A10" s="217">
        <v>7</v>
      </c>
      <c r="B10" s="19" t="s">
        <v>162</v>
      </c>
      <c r="C10" s="124">
        <v>263421</v>
      </c>
      <c r="E10" s="217">
        <v>7</v>
      </c>
      <c r="F10" s="19" t="s">
        <v>135</v>
      </c>
      <c r="G10" s="124">
        <v>8704.920966298836</v>
      </c>
    </row>
    <row r="11" spans="1:7" x14ac:dyDescent="0.25">
      <c r="A11" s="217">
        <v>8</v>
      </c>
      <c r="B11" s="19" t="s">
        <v>133</v>
      </c>
      <c r="C11" s="124">
        <v>248396</v>
      </c>
      <c r="E11" s="217">
        <v>8</v>
      </c>
      <c r="F11" s="19" t="s">
        <v>164</v>
      </c>
      <c r="G11" s="124">
        <v>8068.0919480293742</v>
      </c>
    </row>
    <row r="12" spans="1:7" x14ac:dyDescent="0.25">
      <c r="A12" s="217">
        <v>9</v>
      </c>
      <c r="B12" s="19" t="s">
        <v>143</v>
      </c>
      <c r="C12" s="124">
        <v>211110</v>
      </c>
      <c r="E12" s="217">
        <v>9</v>
      </c>
      <c r="F12" s="19" t="s">
        <v>165</v>
      </c>
      <c r="G12" s="124">
        <v>7665.262048986041</v>
      </c>
    </row>
    <row r="13" spans="1:7" x14ac:dyDescent="0.25">
      <c r="A13" s="217">
        <v>10</v>
      </c>
      <c r="B13" s="19" t="s">
        <v>168</v>
      </c>
      <c r="C13" s="124">
        <v>195247</v>
      </c>
      <c r="E13" s="217">
        <v>10</v>
      </c>
      <c r="F13" s="19" t="s">
        <v>194</v>
      </c>
      <c r="G13" s="124">
        <v>7655.6160316674914</v>
      </c>
    </row>
    <row r="14" spans="1:7" x14ac:dyDescent="0.25">
      <c r="A14" s="217">
        <v>11</v>
      </c>
      <c r="B14" s="19" t="s">
        <v>164</v>
      </c>
      <c r="C14" s="124">
        <v>185671</v>
      </c>
      <c r="E14" s="217">
        <v>11</v>
      </c>
      <c r="F14" s="19" t="s">
        <v>170</v>
      </c>
      <c r="G14" s="124">
        <v>7624.4678467398608</v>
      </c>
    </row>
    <row r="15" spans="1:7" x14ac:dyDescent="0.25">
      <c r="A15" s="217">
        <v>12</v>
      </c>
      <c r="B15" s="19" t="s">
        <v>330</v>
      </c>
      <c r="C15" s="124">
        <v>185129</v>
      </c>
      <c r="E15" s="217">
        <v>12</v>
      </c>
      <c r="F15" s="19" t="s">
        <v>162</v>
      </c>
      <c r="G15" s="124">
        <v>7545.2852887259396</v>
      </c>
    </row>
    <row r="16" spans="1:7" x14ac:dyDescent="0.25">
      <c r="A16" s="217">
        <v>13</v>
      </c>
      <c r="B16" s="19" t="s">
        <v>166</v>
      </c>
      <c r="C16" s="124">
        <v>147202</v>
      </c>
      <c r="E16" s="217">
        <v>13</v>
      </c>
      <c r="F16" s="19" t="s">
        <v>176</v>
      </c>
      <c r="G16" s="124">
        <v>7318.053916674231</v>
      </c>
    </row>
    <row r="17" spans="1:7" x14ac:dyDescent="0.25">
      <c r="A17" s="217">
        <v>14</v>
      </c>
      <c r="B17" s="19" t="s">
        <v>135</v>
      </c>
      <c r="C17" s="124">
        <v>145938</v>
      </c>
      <c r="E17" s="217">
        <v>14</v>
      </c>
      <c r="F17" s="19" t="s">
        <v>152</v>
      </c>
      <c r="G17" s="124">
        <v>7057.0363910251326</v>
      </c>
    </row>
    <row r="18" spans="1:7" x14ac:dyDescent="0.25">
      <c r="A18" s="217">
        <v>15</v>
      </c>
      <c r="B18" s="19" t="s">
        <v>179</v>
      </c>
      <c r="C18" s="124">
        <v>137706</v>
      </c>
      <c r="E18" s="217">
        <v>15</v>
      </c>
      <c r="F18" s="19" t="s">
        <v>173</v>
      </c>
      <c r="G18" s="124">
        <v>6601.6189017720417</v>
      </c>
    </row>
    <row r="19" spans="1:7" x14ac:dyDescent="0.25">
      <c r="A19" s="217">
        <v>16</v>
      </c>
      <c r="B19" s="19" t="s">
        <v>145</v>
      </c>
      <c r="C19" s="124">
        <v>106856</v>
      </c>
      <c r="E19" s="217">
        <v>16</v>
      </c>
      <c r="F19" s="19" t="s">
        <v>185</v>
      </c>
      <c r="G19" s="124">
        <v>6529.585798816569</v>
      </c>
    </row>
    <row r="20" spans="1:7" x14ac:dyDescent="0.25">
      <c r="A20" s="217">
        <v>17</v>
      </c>
      <c r="B20" s="19" t="s">
        <v>174</v>
      </c>
      <c r="C20" s="124">
        <v>103198</v>
      </c>
      <c r="E20" s="217">
        <v>17</v>
      </c>
      <c r="F20" s="19" t="s">
        <v>131</v>
      </c>
      <c r="G20" s="124">
        <v>5269.7854508472919</v>
      </c>
    </row>
    <row r="21" spans="1:7" x14ac:dyDescent="0.25">
      <c r="A21" s="217">
        <v>18</v>
      </c>
      <c r="B21" s="19" t="s">
        <v>147</v>
      </c>
      <c r="C21" s="124">
        <v>96439</v>
      </c>
      <c r="E21" s="217">
        <v>18</v>
      </c>
      <c r="F21" s="19" t="s">
        <v>207</v>
      </c>
      <c r="G21" s="124">
        <v>5236.3402954531739</v>
      </c>
    </row>
    <row r="22" spans="1:7" x14ac:dyDescent="0.25">
      <c r="A22" s="217">
        <v>19</v>
      </c>
      <c r="B22" s="19" t="s">
        <v>139</v>
      </c>
      <c r="C22" s="124">
        <v>91949</v>
      </c>
      <c r="E22" s="217">
        <v>19</v>
      </c>
      <c r="F22" s="19" t="s">
        <v>127</v>
      </c>
      <c r="G22" s="124">
        <v>4877.3648915187377</v>
      </c>
    </row>
    <row r="23" spans="1:7" x14ac:dyDescent="0.25">
      <c r="A23" s="217">
        <v>20</v>
      </c>
      <c r="B23" s="19" t="s">
        <v>176</v>
      </c>
      <c r="C23" s="124">
        <v>80623</v>
      </c>
      <c r="E23" s="217">
        <v>20</v>
      </c>
      <c r="F23" s="19" t="s">
        <v>331</v>
      </c>
      <c r="G23" s="124">
        <v>4580.5069617993568</v>
      </c>
    </row>
    <row r="24" spans="1:7" x14ac:dyDescent="0.25">
      <c r="A24" s="217">
        <v>21</v>
      </c>
      <c r="B24" s="19" t="s">
        <v>165</v>
      </c>
      <c r="C24" s="124">
        <v>58210</v>
      </c>
      <c r="E24" s="217">
        <v>21</v>
      </c>
      <c r="F24" s="19" t="s">
        <v>143</v>
      </c>
      <c r="G24" s="124">
        <v>4553.7100949094047</v>
      </c>
    </row>
    <row r="25" spans="1:7" x14ac:dyDescent="0.25">
      <c r="A25" s="249">
        <v>22</v>
      </c>
      <c r="B25" s="220" t="s">
        <v>95</v>
      </c>
      <c r="C25" s="263">
        <v>56350</v>
      </c>
      <c r="E25" s="217">
        <v>22</v>
      </c>
      <c r="F25" s="19" t="s">
        <v>332</v>
      </c>
      <c r="G25" s="124">
        <v>4426.8656716417909</v>
      </c>
    </row>
    <row r="26" spans="1:7" x14ac:dyDescent="0.25">
      <c r="A26" s="217">
        <v>23</v>
      </c>
      <c r="B26" s="19" t="s">
        <v>185</v>
      </c>
      <c r="C26" s="124">
        <v>55175</v>
      </c>
      <c r="E26" s="217">
        <v>23</v>
      </c>
      <c r="F26" s="19" t="s">
        <v>333</v>
      </c>
      <c r="G26" s="124">
        <v>4305.4474708171201</v>
      </c>
    </row>
    <row r="27" spans="1:7" x14ac:dyDescent="0.25">
      <c r="A27" s="217">
        <v>24</v>
      </c>
      <c r="B27" s="19" t="s">
        <v>331</v>
      </c>
      <c r="C27" s="124">
        <v>51320</v>
      </c>
      <c r="E27" s="217">
        <v>24</v>
      </c>
      <c r="F27" s="19" t="s">
        <v>133</v>
      </c>
      <c r="G27" s="124">
        <v>4079.0199684708355</v>
      </c>
    </row>
    <row r="28" spans="1:7" x14ac:dyDescent="0.25">
      <c r="A28" s="217">
        <v>25</v>
      </c>
      <c r="B28" s="19" t="s">
        <v>129</v>
      </c>
      <c r="C28" s="124">
        <v>48407</v>
      </c>
      <c r="E28" s="217">
        <v>25</v>
      </c>
      <c r="F28" s="19" t="s">
        <v>191</v>
      </c>
      <c r="G28" s="124">
        <v>4004.4537098455412</v>
      </c>
    </row>
    <row r="29" spans="1:7" x14ac:dyDescent="0.25">
      <c r="A29" s="217">
        <v>26</v>
      </c>
      <c r="B29" s="19" t="s">
        <v>175</v>
      </c>
      <c r="C29" s="124">
        <v>45571</v>
      </c>
      <c r="E29" s="217">
        <v>26</v>
      </c>
      <c r="F29" s="19" t="s">
        <v>334</v>
      </c>
      <c r="G29" s="124">
        <v>3924.1217798594844</v>
      </c>
    </row>
    <row r="30" spans="1:7" x14ac:dyDescent="0.25">
      <c r="A30" s="217">
        <v>27</v>
      </c>
      <c r="B30" s="19" t="s">
        <v>169</v>
      </c>
      <c r="C30" s="124">
        <v>44634</v>
      </c>
      <c r="E30" s="217">
        <v>27</v>
      </c>
      <c r="F30" s="19" t="s">
        <v>330</v>
      </c>
      <c r="G30" s="124">
        <v>3777.6802840468513</v>
      </c>
    </row>
    <row r="31" spans="1:7" x14ac:dyDescent="0.25">
      <c r="A31" s="217">
        <v>28</v>
      </c>
      <c r="B31" s="19" t="s">
        <v>191</v>
      </c>
      <c r="C31" s="124">
        <v>42259</v>
      </c>
      <c r="E31" s="217">
        <v>28</v>
      </c>
      <c r="F31" s="19" t="s">
        <v>172</v>
      </c>
      <c r="G31" s="124">
        <v>2991.7614997369024</v>
      </c>
    </row>
    <row r="32" spans="1:7" x14ac:dyDescent="0.25">
      <c r="A32" s="217">
        <v>29</v>
      </c>
      <c r="B32" s="19" t="s">
        <v>334</v>
      </c>
      <c r="C32" s="124">
        <v>41890</v>
      </c>
      <c r="E32" s="217">
        <v>29</v>
      </c>
      <c r="F32" s="19" t="s">
        <v>156</v>
      </c>
      <c r="G32" s="124">
        <v>2744.1276852037745</v>
      </c>
    </row>
    <row r="33" spans="1:7" x14ac:dyDescent="0.25">
      <c r="A33" s="217">
        <v>30</v>
      </c>
      <c r="B33" s="19" t="s">
        <v>170</v>
      </c>
      <c r="C33" s="124">
        <v>34028</v>
      </c>
      <c r="E33" s="217">
        <v>30</v>
      </c>
      <c r="F33" s="19" t="s">
        <v>192</v>
      </c>
      <c r="G33" s="124">
        <v>2556.3096111518707</v>
      </c>
    </row>
    <row r="34" spans="1:7" x14ac:dyDescent="0.25">
      <c r="A34" s="217">
        <v>31</v>
      </c>
      <c r="B34" s="19" t="s">
        <v>173</v>
      </c>
      <c r="C34" s="124">
        <v>30176</v>
      </c>
      <c r="E34" s="217">
        <v>31</v>
      </c>
      <c r="F34" s="19" t="s">
        <v>139</v>
      </c>
      <c r="G34" s="124">
        <v>2442.7884487659735</v>
      </c>
    </row>
    <row r="35" spans="1:7" x14ac:dyDescent="0.25">
      <c r="A35" s="217">
        <v>32</v>
      </c>
      <c r="B35" s="19" t="s">
        <v>156</v>
      </c>
      <c r="C35" s="124">
        <v>27337</v>
      </c>
      <c r="E35" s="217">
        <v>32</v>
      </c>
      <c r="F35" s="19" t="s">
        <v>174</v>
      </c>
      <c r="G35" s="124">
        <v>1378.0863991453562</v>
      </c>
    </row>
    <row r="36" spans="1:7" x14ac:dyDescent="0.25">
      <c r="A36" s="217">
        <v>33</v>
      </c>
      <c r="B36" s="19" t="s">
        <v>178</v>
      </c>
      <c r="C36" s="124">
        <v>22151</v>
      </c>
      <c r="E36" s="217">
        <v>33</v>
      </c>
      <c r="F36" s="19" t="s">
        <v>178</v>
      </c>
      <c r="G36" s="124">
        <v>1273.1191447784354</v>
      </c>
    </row>
    <row r="37" spans="1:7" x14ac:dyDescent="0.25">
      <c r="A37" s="217">
        <v>34</v>
      </c>
      <c r="B37" s="19" t="s">
        <v>194</v>
      </c>
      <c r="C37" s="124">
        <v>15472</v>
      </c>
      <c r="E37" s="217">
        <v>34</v>
      </c>
      <c r="F37" s="19" t="s">
        <v>179</v>
      </c>
      <c r="G37" s="124">
        <v>970.27986809841877</v>
      </c>
    </row>
    <row r="38" spans="1:7" x14ac:dyDescent="0.25">
      <c r="A38" s="217">
        <v>35</v>
      </c>
      <c r="B38" s="19" t="s">
        <v>192</v>
      </c>
      <c r="C38" s="124">
        <v>13937</v>
      </c>
      <c r="E38" s="217">
        <v>35</v>
      </c>
      <c r="F38" s="19" t="s">
        <v>166</v>
      </c>
      <c r="G38" s="124">
        <v>749.02048583902376</v>
      </c>
    </row>
    <row r="39" spans="1:7" x14ac:dyDescent="0.25">
      <c r="A39" s="217">
        <v>36</v>
      </c>
      <c r="B39" s="19" t="s">
        <v>332</v>
      </c>
      <c r="C39" s="124">
        <v>5932</v>
      </c>
      <c r="E39" s="217">
        <v>36</v>
      </c>
      <c r="F39" s="19" t="s">
        <v>167</v>
      </c>
      <c r="G39" s="262">
        <v>460</v>
      </c>
    </row>
    <row r="40" spans="1:7" x14ac:dyDescent="0.25">
      <c r="A40" s="217">
        <v>37</v>
      </c>
      <c r="B40" s="19" t="s">
        <v>163</v>
      </c>
      <c r="C40" s="124">
        <v>3460</v>
      </c>
      <c r="E40" s="217">
        <v>37</v>
      </c>
      <c r="F40" s="19" t="s">
        <v>175</v>
      </c>
      <c r="G40" s="124">
        <v>396.71112194442509</v>
      </c>
    </row>
    <row r="41" spans="1:7" x14ac:dyDescent="0.25">
      <c r="A41" s="222">
        <v>38</v>
      </c>
      <c r="B41" s="36" t="s">
        <v>333</v>
      </c>
      <c r="C41" s="130">
        <v>2213</v>
      </c>
      <c r="E41" s="222">
        <v>38</v>
      </c>
      <c r="F41" s="36" t="s">
        <v>168</v>
      </c>
      <c r="G41" s="130">
        <v>159.62376448081622</v>
      </c>
    </row>
    <row r="43" spans="1:7" x14ac:dyDescent="0.25">
      <c r="A43" s="5" t="s">
        <v>306</v>
      </c>
    </row>
  </sheetData>
  <mergeCells count="1">
    <mergeCell ref="F3:G3"/>
  </mergeCells>
  <pageMargins left="0.70866141732283472" right="0.70866141732283472" top="0.74803149606299213" bottom="0.74803149606299213" header="0.31496062992125984" footer="0.31496062992125984"/>
  <pageSetup paperSize="9" scale="60"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43"/>
  <sheetViews>
    <sheetView showGridLines="0" zoomScale="75" zoomScaleNormal="75" workbookViewId="0">
      <selection activeCell="A2" sqref="A2"/>
    </sheetView>
  </sheetViews>
  <sheetFormatPr defaultRowHeight="15" x14ac:dyDescent="0.25"/>
  <cols>
    <col min="1" max="1" width="7.28515625" style="5" customWidth="1"/>
    <col min="2" max="2" width="15.7109375" style="5" customWidth="1"/>
    <col min="3" max="3" width="21" style="5" customWidth="1"/>
    <col min="4" max="4" width="15.7109375" style="5" customWidth="1"/>
    <col min="5" max="5" width="9.42578125" style="5" customWidth="1"/>
    <col min="6" max="6" width="15.7109375" style="5" customWidth="1"/>
    <col min="7" max="7" width="24" style="5" customWidth="1"/>
    <col min="8" max="16384" width="9.140625" style="5"/>
  </cols>
  <sheetData>
    <row r="2" spans="1:7" x14ac:dyDescent="0.25">
      <c r="A2" s="4" t="s">
        <v>338</v>
      </c>
    </row>
    <row r="3" spans="1:7" x14ac:dyDescent="0.25">
      <c r="A3" s="240"/>
      <c r="B3" s="205"/>
      <c r="C3" s="206" t="s">
        <v>335</v>
      </c>
      <c r="E3" s="273"/>
      <c r="F3" s="648" t="s">
        <v>336</v>
      </c>
      <c r="G3" s="649"/>
    </row>
    <row r="4" spans="1:7" x14ac:dyDescent="0.25">
      <c r="A4" s="215">
        <v>1</v>
      </c>
      <c r="B4" s="27" t="s">
        <v>207</v>
      </c>
      <c r="C4" s="272">
        <v>11898197</v>
      </c>
      <c r="E4" s="215">
        <v>1</v>
      </c>
      <c r="F4" s="273" t="s">
        <v>163</v>
      </c>
      <c r="G4" s="270">
        <v>9.0158959537572247</v>
      </c>
    </row>
    <row r="5" spans="1:7" x14ac:dyDescent="0.25">
      <c r="A5" s="217">
        <v>2</v>
      </c>
      <c r="B5" s="19" t="s">
        <v>152</v>
      </c>
      <c r="C5" s="124">
        <v>3190477</v>
      </c>
      <c r="E5" s="217">
        <v>2</v>
      </c>
      <c r="F5" s="225" t="s">
        <v>145</v>
      </c>
      <c r="G5" s="267">
        <v>8.3849947593022378</v>
      </c>
    </row>
    <row r="6" spans="1:7" x14ac:dyDescent="0.25">
      <c r="A6" s="217">
        <v>3</v>
      </c>
      <c r="B6" s="125" t="s">
        <v>131</v>
      </c>
      <c r="C6" s="275">
        <v>2898207</v>
      </c>
      <c r="E6" s="217">
        <v>3</v>
      </c>
      <c r="F6" s="250" t="s">
        <v>95</v>
      </c>
      <c r="G6" s="268">
        <v>7.8671694764862465</v>
      </c>
    </row>
    <row r="7" spans="1:7" x14ac:dyDescent="0.25">
      <c r="A7" s="217">
        <v>4</v>
      </c>
      <c r="B7" s="19" t="s">
        <v>167</v>
      </c>
      <c r="C7" s="262">
        <v>2293315</v>
      </c>
      <c r="E7" s="217">
        <v>4</v>
      </c>
      <c r="F7" s="19" t="s">
        <v>135</v>
      </c>
      <c r="G7" s="267">
        <v>7.6959462237388481</v>
      </c>
    </row>
    <row r="8" spans="1:7" x14ac:dyDescent="0.25">
      <c r="A8" s="217">
        <v>5</v>
      </c>
      <c r="B8" s="19" t="s">
        <v>127</v>
      </c>
      <c r="C8" s="124">
        <v>1924176</v>
      </c>
      <c r="D8" s="19"/>
      <c r="E8" s="217">
        <v>5</v>
      </c>
      <c r="F8" s="19" t="s">
        <v>207</v>
      </c>
      <c r="G8" s="267">
        <v>7.220252904923381</v>
      </c>
    </row>
    <row r="9" spans="1:7" x14ac:dyDescent="0.25">
      <c r="A9" s="217">
        <v>6</v>
      </c>
      <c r="B9" s="19" t="s">
        <v>172</v>
      </c>
      <c r="C9" s="124">
        <v>1887145</v>
      </c>
      <c r="E9" s="217">
        <v>6</v>
      </c>
      <c r="F9" s="19" t="s">
        <v>152</v>
      </c>
      <c r="G9" s="267">
        <v>7.1687735365755012</v>
      </c>
    </row>
    <row r="10" spans="1:7" x14ac:dyDescent="0.25">
      <c r="A10" s="217">
        <v>7</v>
      </c>
      <c r="B10" s="19" t="s">
        <v>162</v>
      </c>
      <c r="C10" s="124">
        <v>1692137</v>
      </c>
      <c r="E10" s="217">
        <v>7</v>
      </c>
      <c r="F10" s="19" t="s">
        <v>147</v>
      </c>
      <c r="G10" s="267">
        <v>7.1483321063055403</v>
      </c>
    </row>
    <row r="11" spans="1:7" x14ac:dyDescent="0.25">
      <c r="A11" s="217">
        <v>8</v>
      </c>
      <c r="B11" s="19" t="s">
        <v>133</v>
      </c>
      <c r="C11" s="124">
        <v>1505859</v>
      </c>
      <c r="E11" s="217">
        <v>8</v>
      </c>
      <c r="F11" s="19" t="s">
        <v>176</v>
      </c>
      <c r="G11" s="267">
        <v>7.07258474628828</v>
      </c>
    </row>
    <row r="12" spans="1:7" x14ac:dyDescent="0.25">
      <c r="A12" s="217">
        <v>9</v>
      </c>
      <c r="B12" s="19" t="s">
        <v>143</v>
      </c>
      <c r="C12" s="124">
        <v>1148956</v>
      </c>
      <c r="E12" s="217">
        <v>9</v>
      </c>
      <c r="F12" s="19" t="s">
        <v>131</v>
      </c>
      <c r="G12" s="267">
        <v>6.7387155502542528</v>
      </c>
    </row>
    <row r="13" spans="1:7" x14ac:dyDescent="0.25">
      <c r="A13" s="217">
        <v>10</v>
      </c>
      <c r="B13" s="19" t="s">
        <v>135</v>
      </c>
      <c r="C13" s="124">
        <v>1123131</v>
      </c>
      <c r="E13" s="217">
        <v>10</v>
      </c>
      <c r="F13" s="19" t="s">
        <v>129</v>
      </c>
      <c r="G13" s="267">
        <v>6.6568264920362754</v>
      </c>
    </row>
    <row r="14" spans="1:7" x14ac:dyDescent="0.25">
      <c r="A14" s="217">
        <v>11</v>
      </c>
      <c r="B14" s="19" t="s">
        <v>164</v>
      </c>
      <c r="C14" s="124">
        <v>1108989</v>
      </c>
      <c r="E14" s="217">
        <v>11</v>
      </c>
      <c r="F14" s="19" t="s">
        <v>185</v>
      </c>
      <c r="G14" s="267">
        <v>6.4991209787041235</v>
      </c>
    </row>
    <row r="15" spans="1:7" x14ac:dyDescent="0.25">
      <c r="A15" s="217">
        <v>12</v>
      </c>
      <c r="B15" s="19" t="s">
        <v>145</v>
      </c>
      <c r="C15" s="124">
        <v>895987</v>
      </c>
      <c r="E15" s="217">
        <v>12</v>
      </c>
      <c r="F15" s="19" t="s">
        <v>162</v>
      </c>
      <c r="G15" s="267">
        <v>6.423698186553084</v>
      </c>
    </row>
    <row r="16" spans="1:7" x14ac:dyDescent="0.25">
      <c r="A16" s="217">
        <v>13</v>
      </c>
      <c r="B16" s="19" t="s">
        <v>177</v>
      </c>
      <c r="C16" s="124">
        <v>702343</v>
      </c>
      <c r="E16" s="217">
        <v>13</v>
      </c>
      <c r="F16" s="19" t="s">
        <v>173</v>
      </c>
      <c r="G16" s="267">
        <v>6.3108099151643691</v>
      </c>
    </row>
    <row r="17" spans="1:7" x14ac:dyDescent="0.25">
      <c r="A17" s="217">
        <v>14</v>
      </c>
      <c r="B17" s="19" t="s">
        <v>147</v>
      </c>
      <c r="C17" s="124">
        <v>689378</v>
      </c>
      <c r="E17" s="217">
        <v>14</v>
      </c>
      <c r="F17" s="19" t="s">
        <v>127</v>
      </c>
      <c r="G17" s="267">
        <v>6.2250317855213311</v>
      </c>
    </row>
    <row r="18" spans="1:7" x14ac:dyDescent="0.25">
      <c r="A18" s="217">
        <v>15</v>
      </c>
      <c r="B18" s="19" t="s">
        <v>168</v>
      </c>
      <c r="C18" s="124">
        <v>606691</v>
      </c>
      <c r="E18" s="217">
        <v>15</v>
      </c>
      <c r="F18" s="19" t="s">
        <v>133</v>
      </c>
      <c r="G18" s="267">
        <v>6.0623319216090437</v>
      </c>
    </row>
    <row r="19" spans="1:7" x14ac:dyDescent="0.25">
      <c r="A19" s="217">
        <v>16</v>
      </c>
      <c r="B19" s="19" t="s">
        <v>176</v>
      </c>
      <c r="C19" s="124">
        <v>570213</v>
      </c>
      <c r="E19" s="217"/>
      <c r="F19" s="19" t="s">
        <v>165</v>
      </c>
      <c r="G19" s="267">
        <v>6.0617076103762244</v>
      </c>
    </row>
    <row r="20" spans="1:7" x14ac:dyDescent="0.25">
      <c r="A20" s="217">
        <v>17</v>
      </c>
      <c r="B20" s="19" t="s">
        <v>166</v>
      </c>
      <c r="C20" s="124">
        <v>456072</v>
      </c>
      <c r="E20" s="217">
        <v>17</v>
      </c>
      <c r="F20" s="19" t="s">
        <v>169</v>
      </c>
      <c r="G20" s="267">
        <v>5.9748846171080343</v>
      </c>
    </row>
    <row r="21" spans="1:7" x14ac:dyDescent="0.25">
      <c r="A21" s="249">
        <v>18</v>
      </c>
      <c r="B21" s="220" t="s">
        <v>95</v>
      </c>
      <c r="C21" s="263">
        <v>443315</v>
      </c>
      <c r="E21" s="217">
        <v>18</v>
      </c>
      <c r="F21" s="19" t="s">
        <v>164</v>
      </c>
      <c r="G21" s="267">
        <v>5.9728713692499094</v>
      </c>
    </row>
    <row r="22" spans="1:7" x14ac:dyDescent="0.25">
      <c r="A22" s="217">
        <v>19</v>
      </c>
      <c r="B22" s="19" t="s">
        <v>185</v>
      </c>
      <c r="C22" s="124">
        <v>358589</v>
      </c>
      <c r="E22" s="217">
        <v>19</v>
      </c>
      <c r="F22" s="19" t="s">
        <v>143</v>
      </c>
      <c r="G22" s="267">
        <v>5.4424518023779074</v>
      </c>
    </row>
    <row r="23" spans="1:7" x14ac:dyDescent="0.25">
      <c r="A23" s="217">
        <v>20</v>
      </c>
      <c r="B23" s="19" t="s">
        <v>165</v>
      </c>
      <c r="C23" s="124">
        <v>352852</v>
      </c>
      <c r="E23" s="217">
        <v>20</v>
      </c>
      <c r="F23" s="19" t="s">
        <v>170</v>
      </c>
      <c r="G23" s="267">
        <v>5.4317620782884681</v>
      </c>
    </row>
    <row r="24" spans="1:7" x14ac:dyDescent="0.25">
      <c r="A24" s="217">
        <v>21</v>
      </c>
      <c r="B24" s="19" t="s">
        <v>179</v>
      </c>
      <c r="C24" s="124">
        <v>335608</v>
      </c>
      <c r="E24" s="217">
        <v>21</v>
      </c>
      <c r="F24" s="19" t="s">
        <v>332</v>
      </c>
      <c r="G24" s="267">
        <v>5.1797033041132838</v>
      </c>
    </row>
    <row r="25" spans="1:7" x14ac:dyDescent="0.25">
      <c r="A25" s="217">
        <v>22</v>
      </c>
      <c r="B25" s="19" t="s">
        <v>129</v>
      </c>
      <c r="C25" s="124">
        <v>322237</v>
      </c>
      <c r="E25" s="217">
        <v>22</v>
      </c>
      <c r="F25" s="19" t="s">
        <v>156</v>
      </c>
      <c r="G25" s="267">
        <v>5.1618685298313638</v>
      </c>
    </row>
    <row r="26" spans="1:7" x14ac:dyDescent="0.25">
      <c r="A26" s="217">
        <v>23</v>
      </c>
      <c r="B26" s="19" t="s">
        <v>139</v>
      </c>
      <c r="C26" s="124">
        <v>313252</v>
      </c>
      <c r="E26" s="217">
        <v>23</v>
      </c>
      <c r="F26" s="19" t="s">
        <v>334</v>
      </c>
      <c r="G26" s="267">
        <v>4.9893769396037237</v>
      </c>
    </row>
    <row r="27" spans="1:7" x14ac:dyDescent="0.25">
      <c r="A27" s="217">
        <v>24</v>
      </c>
      <c r="B27" s="19" t="s">
        <v>174</v>
      </c>
      <c r="C27" s="124">
        <v>275224</v>
      </c>
      <c r="E27" s="217">
        <v>24</v>
      </c>
      <c r="F27" s="19" t="s">
        <v>172</v>
      </c>
      <c r="G27" s="267">
        <v>4.9539426363345216</v>
      </c>
    </row>
    <row r="28" spans="1:7" x14ac:dyDescent="0.25">
      <c r="A28" s="217">
        <v>25</v>
      </c>
      <c r="B28" s="19" t="s">
        <v>169</v>
      </c>
      <c r="C28" s="124">
        <v>266683</v>
      </c>
      <c r="E28" s="217">
        <v>25</v>
      </c>
      <c r="F28" s="19" t="s">
        <v>331</v>
      </c>
      <c r="G28" s="267">
        <v>4.7795791114575215</v>
      </c>
    </row>
    <row r="29" spans="1:7" x14ac:dyDescent="0.25">
      <c r="A29" s="217">
        <v>26</v>
      </c>
      <c r="B29" s="19" t="s">
        <v>331</v>
      </c>
      <c r="C29" s="124">
        <v>245288</v>
      </c>
      <c r="E29" s="217">
        <v>26</v>
      </c>
      <c r="F29" s="19" t="s">
        <v>337</v>
      </c>
      <c r="G29" s="267">
        <v>4.6290103931314954</v>
      </c>
    </row>
    <row r="30" spans="1:7" x14ac:dyDescent="0.25">
      <c r="A30" s="217">
        <v>27</v>
      </c>
      <c r="B30" s="19" t="s">
        <v>334</v>
      </c>
      <c r="C30" s="124">
        <v>209005</v>
      </c>
      <c r="E30" s="217">
        <v>27</v>
      </c>
      <c r="F30" s="19" t="s">
        <v>191</v>
      </c>
      <c r="G30" s="267">
        <v>4.5168603137793131</v>
      </c>
    </row>
    <row r="31" spans="1:7" x14ac:dyDescent="0.25">
      <c r="A31" s="217">
        <v>28</v>
      </c>
      <c r="B31" s="19" t="s">
        <v>191</v>
      </c>
      <c r="C31" s="124">
        <v>190878</v>
      </c>
      <c r="E31" s="217">
        <v>28</v>
      </c>
      <c r="F31" s="19" t="s">
        <v>178</v>
      </c>
      <c r="G31" s="267">
        <v>4.3684709493928038</v>
      </c>
    </row>
    <row r="32" spans="1:7" x14ac:dyDescent="0.25">
      <c r="A32" s="217">
        <v>29</v>
      </c>
      <c r="B32" s="19" t="s">
        <v>173</v>
      </c>
      <c r="C32" s="124">
        <v>190435</v>
      </c>
      <c r="E32" s="217">
        <v>29</v>
      </c>
      <c r="F32" s="19" t="s">
        <v>194</v>
      </c>
      <c r="G32" s="267">
        <v>3.8128231644260602</v>
      </c>
    </row>
    <row r="33" spans="1:7" x14ac:dyDescent="0.25">
      <c r="A33" s="217">
        <v>30</v>
      </c>
      <c r="B33" s="19" t="s">
        <v>170</v>
      </c>
      <c r="C33" s="124">
        <v>184832</v>
      </c>
      <c r="E33" s="217">
        <v>30</v>
      </c>
      <c r="F33" s="19" t="s">
        <v>177</v>
      </c>
      <c r="G33" s="267">
        <v>3.7938032399029864</v>
      </c>
    </row>
    <row r="34" spans="1:7" x14ac:dyDescent="0.25">
      <c r="A34" s="217">
        <v>31</v>
      </c>
      <c r="B34" s="19" t="s">
        <v>175</v>
      </c>
      <c r="C34" s="124">
        <v>165770</v>
      </c>
      <c r="E34" s="217">
        <v>31</v>
      </c>
      <c r="F34" s="19" t="s">
        <v>167</v>
      </c>
      <c r="G34" s="276">
        <v>3.68</v>
      </c>
    </row>
    <row r="35" spans="1:7" x14ac:dyDescent="0.25">
      <c r="A35" s="217">
        <v>32</v>
      </c>
      <c r="B35" s="19" t="s">
        <v>156</v>
      </c>
      <c r="C35" s="124">
        <v>141110</v>
      </c>
      <c r="E35" s="217">
        <v>32</v>
      </c>
      <c r="F35" s="19" t="s">
        <v>175</v>
      </c>
      <c r="G35" s="267">
        <v>3.6376204164929451</v>
      </c>
    </row>
    <row r="36" spans="1:7" x14ac:dyDescent="0.25">
      <c r="A36" s="217">
        <v>33</v>
      </c>
      <c r="B36" s="19" t="s">
        <v>178</v>
      </c>
      <c r="C36" s="124">
        <v>96766</v>
      </c>
      <c r="E36" s="217">
        <v>33</v>
      </c>
      <c r="F36" s="19" t="s">
        <v>192</v>
      </c>
      <c r="G36" s="267">
        <v>3.5777426992896606</v>
      </c>
    </row>
    <row r="37" spans="1:7" x14ac:dyDescent="0.25">
      <c r="A37" s="217">
        <v>34</v>
      </c>
      <c r="B37" s="19" t="s">
        <v>194</v>
      </c>
      <c r="C37" s="124">
        <v>58992</v>
      </c>
      <c r="E37" s="217">
        <v>34</v>
      </c>
      <c r="F37" s="19" t="s">
        <v>139</v>
      </c>
      <c r="G37" s="267">
        <v>3.4068015965372109</v>
      </c>
    </row>
    <row r="38" spans="1:7" x14ac:dyDescent="0.25">
      <c r="A38" s="217">
        <v>35</v>
      </c>
      <c r="B38" s="19" t="s">
        <v>192</v>
      </c>
      <c r="C38" s="124">
        <v>49863</v>
      </c>
      <c r="E38" s="217">
        <v>35</v>
      </c>
      <c r="F38" s="19" t="s">
        <v>168</v>
      </c>
      <c r="G38" s="267">
        <v>3.1072999841226752</v>
      </c>
    </row>
    <row r="39" spans="1:7" x14ac:dyDescent="0.25">
      <c r="A39" s="217">
        <v>36</v>
      </c>
      <c r="B39" s="19" t="s">
        <v>163</v>
      </c>
      <c r="C39" s="124">
        <v>31195</v>
      </c>
      <c r="E39" s="217">
        <v>36</v>
      </c>
      <c r="F39" s="19" t="s">
        <v>166</v>
      </c>
      <c r="G39" s="267">
        <v>3.0982731212891128</v>
      </c>
    </row>
    <row r="40" spans="1:7" x14ac:dyDescent="0.25">
      <c r="A40" s="217">
        <v>37</v>
      </c>
      <c r="B40" s="19" t="s">
        <v>332</v>
      </c>
      <c r="C40" s="124">
        <v>30726</v>
      </c>
      <c r="E40" s="217">
        <v>37</v>
      </c>
      <c r="F40" s="19" t="s">
        <v>174</v>
      </c>
      <c r="G40" s="267">
        <v>2.6669509099013546</v>
      </c>
    </row>
    <row r="41" spans="1:7" x14ac:dyDescent="0.25">
      <c r="A41" s="222">
        <v>38</v>
      </c>
      <c r="B41" s="36" t="s">
        <v>337</v>
      </c>
      <c r="C41" s="130">
        <v>10244</v>
      </c>
      <c r="E41" s="222">
        <v>38</v>
      </c>
      <c r="F41" s="36" t="s">
        <v>179</v>
      </c>
      <c r="G41" s="269">
        <v>2.4371341844218843</v>
      </c>
    </row>
    <row r="42" spans="1:7" x14ac:dyDescent="0.25">
      <c r="G42" s="265"/>
    </row>
    <row r="43" spans="1:7" x14ac:dyDescent="0.25">
      <c r="A43" s="5" t="s">
        <v>306</v>
      </c>
      <c r="G43" s="265"/>
    </row>
  </sheetData>
  <mergeCells count="1">
    <mergeCell ref="F3:G3"/>
  </mergeCells>
  <pageMargins left="0.70866141732283472" right="0.70866141732283472" top="0.74803149606299213" bottom="0.74803149606299213" header="0.31496062992125984" footer="0.31496062992125984"/>
  <pageSetup paperSize="9" scale="60"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41"/>
  <sheetViews>
    <sheetView showGridLines="0" zoomScale="75" zoomScaleNormal="75" workbookViewId="0">
      <selection activeCell="H20" sqref="H20"/>
    </sheetView>
  </sheetViews>
  <sheetFormatPr defaultRowHeight="15" x14ac:dyDescent="0.25"/>
  <cols>
    <col min="1" max="7" width="15.7109375" style="5" customWidth="1"/>
    <col min="8" max="16384" width="9.140625" style="5"/>
  </cols>
  <sheetData>
    <row r="2" spans="1:7" x14ac:dyDescent="0.25">
      <c r="A2" s="4" t="s">
        <v>340</v>
      </c>
    </row>
    <row r="3" spans="1:7" x14ac:dyDescent="0.25">
      <c r="A3" s="645" t="s">
        <v>341</v>
      </c>
      <c r="B3" s="646"/>
      <c r="C3" s="647"/>
      <c r="E3" s="645" t="s">
        <v>342</v>
      </c>
      <c r="F3" s="646"/>
      <c r="G3" s="647"/>
    </row>
    <row r="4" spans="1:7" x14ac:dyDescent="0.25">
      <c r="A4" s="277">
        <v>1</v>
      </c>
      <c r="B4" s="199" t="s">
        <v>207</v>
      </c>
      <c r="C4" s="132">
        <v>588</v>
      </c>
      <c r="E4" s="215">
        <v>1</v>
      </c>
      <c r="F4" s="19" t="s">
        <v>163</v>
      </c>
      <c r="G4" s="267">
        <v>12.1580547112462</v>
      </c>
    </row>
    <row r="5" spans="1:7" x14ac:dyDescent="0.25">
      <c r="A5" s="278">
        <v>2</v>
      </c>
      <c r="B5" s="199" t="s">
        <v>152</v>
      </c>
      <c r="C5" s="132">
        <v>153</v>
      </c>
      <c r="E5" s="217">
        <v>2</v>
      </c>
      <c r="F5" s="19" t="s">
        <v>145</v>
      </c>
      <c r="G5" s="267">
        <v>6.9761542364282088</v>
      </c>
    </row>
    <row r="6" spans="1:7" x14ac:dyDescent="0.25">
      <c r="A6" s="278">
        <v>3</v>
      </c>
      <c r="B6" s="199" t="s">
        <v>131</v>
      </c>
      <c r="C6" s="132">
        <v>121</v>
      </c>
      <c r="E6" s="249">
        <v>3</v>
      </c>
      <c r="F6" s="220" t="s">
        <v>95</v>
      </c>
      <c r="G6" s="268">
        <v>3.9454806312769013</v>
      </c>
    </row>
    <row r="7" spans="1:7" x14ac:dyDescent="0.25">
      <c r="A7" s="278">
        <v>4</v>
      </c>
      <c r="B7" s="199" t="s">
        <v>127</v>
      </c>
      <c r="C7" s="132">
        <v>93</v>
      </c>
      <c r="E7" s="217">
        <v>4</v>
      </c>
      <c r="F7" s="19" t="s">
        <v>165</v>
      </c>
      <c r="G7" s="267">
        <v>3.4237555965235713</v>
      </c>
    </row>
    <row r="8" spans="1:7" x14ac:dyDescent="0.25">
      <c r="A8" s="279">
        <v>5</v>
      </c>
      <c r="B8" s="280" t="s">
        <v>172</v>
      </c>
      <c r="C8" s="140">
        <v>79</v>
      </c>
      <c r="E8" s="222">
        <v>5</v>
      </c>
      <c r="F8" s="36" t="s">
        <v>169</v>
      </c>
      <c r="G8" s="269">
        <v>2.9803298231670969</v>
      </c>
    </row>
    <row r="9" spans="1:7" x14ac:dyDescent="0.25">
      <c r="A9" s="278">
        <v>6</v>
      </c>
      <c r="B9" s="199" t="s">
        <v>162</v>
      </c>
      <c r="C9" s="132">
        <v>65</v>
      </c>
      <c r="E9" s="217">
        <v>6</v>
      </c>
      <c r="F9" s="19" t="s">
        <v>135</v>
      </c>
      <c r="G9" s="267">
        <v>2.9227557411273484</v>
      </c>
    </row>
    <row r="10" spans="1:7" x14ac:dyDescent="0.25">
      <c r="A10" s="278">
        <v>7</v>
      </c>
      <c r="B10" s="199" t="s">
        <v>167</v>
      </c>
      <c r="C10" s="132">
        <v>56</v>
      </c>
      <c r="E10" s="217">
        <v>7</v>
      </c>
      <c r="F10" s="19" t="s">
        <v>147</v>
      </c>
      <c r="G10" s="267">
        <v>2.5316455696202529</v>
      </c>
    </row>
    <row r="11" spans="1:7" x14ac:dyDescent="0.25">
      <c r="A11" s="278">
        <v>8</v>
      </c>
      <c r="B11" s="199" t="s">
        <v>145</v>
      </c>
      <c r="C11" s="132">
        <v>55</v>
      </c>
      <c r="E11" s="217">
        <v>8</v>
      </c>
      <c r="F11" s="19" t="s">
        <v>152</v>
      </c>
      <c r="G11" s="267">
        <f>2.42607</f>
        <v>2.4260700000000002</v>
      </c>
    </row>
    <row r="12" spans="1:7" x14ac:dyDescent="0.25">
      <c r="A12" s="278">
        <v>9</v>
      </c>
      <c r="B12" s="199" t="s">
        <v>135</v>
      </c>
      <c r="C12" s="132">
        <v>49</v>
      </c>
      <c r="E12" s="217">
        <v>9</v>
      </c>
      <c r="F12" s="19" t="s">
        <v>185</v>
      </c>
      <c r="G12" s="267">
        <v>2.0118343195266273</v>
      </c>
    </row>
    <row r="13" spans="1:7" x14ac:dyDescent="0.25">
      <c r="A13" s="278">
        <v>10</v>
      </c>
      <c r="B13" s="199" t="s">
        <v>343</v>
      </c>
      <c r="C13" s="132">
        <v>44</v>
      </c>
      <c r="E13" s="217">
        <v>10</v>
      </c>
      <c r="F13" s="19" t="s">
        <v>343</v>
      </c>
      <c r="G13" s="267">
        <v>1.9119628036327292</v>
      </c>
    </row>
    <row r="14" spans="1:7" x14ac:dyDescent="0.25">
      <c r="A14" s="278">
        <v>11</v>
      </c>
      <c r="B14" s="199" t="s">
        <v>143</v>
      </c>
      <c r="C14" s="132">
        <v>35</v>
      </c>
      <c r="E14" s="217">
        <v>11</v>
      </c>
      <c r="F14" s="19" t="s">
        <v>207</v>
      </c>
      <c r="G14" s="267">
        <v>1.8684283276613189</v>
      </c>
    </row>
    <row r="15" spans="1:7" x14ac:dyDescent="0.25">
      <c r="A15" s="278">
        <v>12</v>
      </c>
      <c r="B15" s="199" t="s">
        <v>133</v>
      </c>
      <c r="C15" s="132">
        <v>30</v>
      </c>
      <c r="E15" s="217">
        <v>12</v>
      </c>
      <c r="F15" s="19" t="s">
        <v>162</v>
      </c>
      <c r="G15" s="267">
        <v>1.8618240146654446</v>
      </c>
    </row>
    <row r="16" spans="1:7" x14ac:dyDescent="0.25">
      <c r="A16" s="278">
        <v>13.133333333333301</v>
      </c>
      <c r="B16" s="199" t="s">
        <v>165</v>
      </c>
      <c r="C16" s="82">
        <v>26</v>
      </c>
      <c r="E16" s="217">
        <v>13</v>
      </c>
      <c r="F16" s="19" t="s">
        <v>129</v>
      </c>
      <c r="G16" s="267">
        <v>1.8426386585590566</v>
      </c>
    </row>
    <row r="17" spans="1:7" x14ac:dyDescent="0.25">
      <c r="A17" s="278">
        <v>14.219047619047601</v>
      </c>
      <c r="B17" s="199" t="s">
        <v>147</v>
      </c>
      <c r="C17" s="132">
        <v>24</v>
      </c>
      <c r="E17" s="217">
        <v>14</v>
      </c>
      <c r="F17" s="19" t="s">
        <v>170</v>
      </c>
      <c r="G17" s="267">
        <v>1.5684517140936589</v>
      </c>
    </row>
    <row r="18" spans="1:7" x14ac:dyDescent="0.25">
      <c r="A18" s="281">
        <v>15.3047619047619</v>
      </c>
      <c r="B18" s="282" t="s">
        <v>95</v>
      </c>
      <c r="C18" s="221">
        <v>22</v>
      </c>
      <c r="E18" s="217">
        <v>15</v>
      </c>
      <c r="F18" s="19" t="s">
        <v>131</v>
      </c>
      <c r="G18" s="267">
        <v>1.482606937620232</v>
      </c>
    </row>
    <row r="19" spans="1:7" x14ac:dyDescent="0.25">
      <c r="A19" s="278">
        <v>16.3904761904762</v>
      </c>
      <c r="B19" s="199" t="s">
        <v>185</v>
      </c>
      <c r="C19" s="132">
        <v>17</v>
      </c>
      <c r="E19" s="217">
        <v>16</v>
      </c>
      <c r="F19" s="19" t="s">
        <v>127</v>
      </c>
      <c r="G19" s="267">
        <v>1.4674556213017751</v>
      </c>
    </row>
    <row r="20" spans="1:7" x14ac:dyDescent="0.25">
      <c r="A20" s="278"/>
      <c r="B20" s="199" t="s">
        <v>177</v>
      </c>
      <c r="C20" s="132">
        <v>17</v>
      </c>
      <c r="E20" s="217">
        <v>17</v>
      </c>
      <c r="F20" s="19" t="s">
        <v>173</v>
      </c>
      <c r="G20" s="267">
        <v>1.3126230584117262</v>
      </c>
    </row>
    <row r="21" spans="1:7" x14ac:dyDescent="0.25">
      <c r="A21" s="278">
        <v>18</v>
      </c>
      <c r="B21" s="199" t="s">
        <v>169</v>
      </c>
      <c r="C21" s="132">
        <v>15</v>
      </c>
      <c r="E21" s="217">
        <v>18</v>
      </c>
      <c r="F21" s="19" t="s">
        <v>176</v>
      </c>
      <c r="G21" s="267">
        <v>1.0892257420350369</v>
      </c>
    </row>
    <row r="22" spans="1:7" x14ac:dyDescent="0.25">
      <c r="A22" s="278">
        <v>19</v>
      </c>
      <c r="B22" s="199" t="s">
        <v>176</v>
      </c>
      <c r="C22" s="132">
        <v>12</v>
      </c>
      <c r="E22" s="217">
        <v>19</v>
      </c>
      <c r="F22" s="19" t="s">
        <v>194</v>
      </c>
      <c r="G22" s="267">
        <v>0.9896091044037606</v>
      </c>
    </row>
    <row r="23" spans="1:7" x14ac:dyDescent="0.25">
      <c r="A23" s="278"/>
      <c r="B23" s="199" t="s">
        <v>166</v>
      </c>
      <c r="C23" s="132">
        <v>12</v>
      </c>
      <c r="E23" s="217">
        <v>20</v>
      </c>
      <c r="F23" s="19" t="s">
        <v>143</v>
      </c>
      <c r="G23" s="267">
        <v>0.75496117342536673</v>
      </c>
    </row>
    <row r="24" spans="1:7" x14ac:dyDescent="0.25">
      <c r="A24" s="278">
        <v>21</v>
      </c>
      <c r="B24" s="199" t="s">
        <v>129</v>
      </c>
      <c r="C24" s="132">
        <v>10</v>
      </c>
      <c r="E24" s="217"/>
      <c r="F24" s="19" t="s">
        <v>334</v>
      </c>
      <c r="G24" s="267">
        <v>0.74941451990632313</v>
      </c>
    </row>
    <row r="25" spans="1:7" x14ac:dyDescent="0.25">
      <c r="A25" s="278"/>
      <c r="B25" s="199" t="s">
        <v>179</v>
      </c>
      <c r="C25" s="132">
        <v>10</v>
      </c>
      <c r="E25" s="217">
        <v>22</v>
      </c>
      <c r="F25" s="19" t="s">
        <v>156</v>
      </c>
      <c r="G25" s="267">
        <v>0.70267014655691629</v>
      </c>
    </row>
    <row r="26" spans="1:7" x14ac:dyDescent="0.25">
      <c r="A26" s="278">
        <v>23</v>
      </c>
      <c r="B26" s="199" t="s">
        <v>139</v>
      </c>
      <c r="C26" s="132">
        <v>8</v>
      </c>
      <c r="E26" s="217">
        <v>23</v>
      </c>
      <c r="F26" s="19" t="s">
        <v>172</v>
      </c>
      <c r="G26" s="267">
        <v>0.6204399626165289</v>
      </c>
    </row>
    <row r="27" spans="1:7" x14ac:dyDescent="0.25">
      <c r="A27" s="278"/>
      <c r="B27" s="199" t="s">
        <v>334</v>
      </c>
      <c r="C27" s="132">
        <v>8</v>
      </c>
      <c r="E27" s="217">
        <v>24</v>
      </c>
      <c r="F27" s="19" t="s">
        <v>133</v>
      </c>
      <c r="G27" s="267">
        <v>0.49264319495533365</v>
      </c>
    </row>
    <row r="28" spans="1:7" x14ac:dyDescent="0.25">
      <c r="A28" s="278">
        <v>25</v>
      </c>
      <c r="B28" s="199" t="s">
        <v>170</v>
      </c>
      <c r="C28" s="132">
        <v>7</v>
      </c>
      <c r="E28" s="217">
        <v>25</v>
      </c>
      <c r="F28" s="19" t="s">
        <v>177</v>
      </c>
      <c r="G28" s="267">
        <v>0.345978508629111</v>
      </c>
    </row>
    <row r="29" spans="1:7" x14ac:dyDescent="0.25">
      <c r="A29" s="278"/>
      <c r="B29" s="199" t="s">
        <v>156</v>
      </c>
      <c r="C29" s="19">
        <v>7</v>
      </c>
      <c r="D29" s="125"/>
      <c r="E29" s="528">
        <v>26</v>
      </c>
      <c r="F29" s="19" t="s">
        <v>191</v>
      </c>
      <c r="G29" s="267">
        <v>0.28427935184307779</v>
      </c>
    </row>
    <row r="30" spans="1:7" x14ac:dyDescent="0.25">
      <c r="A30" s="278">
        <v>27</v>
      </c>
      <c r="B30" s="199" t="s">
        <v>168</v>
      </c>
      <c r="C30" s="19">
        <v>6</v>
      </c>
      <c r="D30" s="125"/>
      <c r="E30" s="528">
        <v>27</v>
      </c>
      <c r="F30" s="19" t="s">
        <v>331</v>
      </c>
      <c r="G30" s="267">
        <v>0.26776151374509105</v>
      </c>
    </row>
    <row r="31" spans="1:7" x14ac:dyDescent="0.25">
      <c r="A31" s="278"/>
      <c r="B31" s="199" t="s">
        <v>173</v>
      </c>
      <c r="C31" s="19">
        <v>6</v>
      </c>
      <c r="D31" s="125"/>
      <c r="E31" s="528">
        <v>28</v>
      </c>
      <c r="F31" s="19" t="s">
        <v>178</v>
      </c>
      <c r="G31" s="267">
        <v>0.22715656766426257</v>
      </c>
    </row>
    <row r="32" spans="1:7" x14ac:dyDescent="0.25">
      <c r="A32" s="278">
        <v>29</v>
      </c>
      <c r="B32" s="199" t="s">
        <v>178</v>
      </c>
      <c r="C32" s="133">
        <v>4</v>
      </c>
      <c r="D32" s="125"/>
      <c r="E32" s="528">
        <v>29</v>
      </c>
      <c r="F32" s="19" t="s">
        <v>139</v>
      </c>
      <c r="G32" s="267">
        <v>0.21253420472357271</v>
      </c>
    </row>
    <row r="33" spans="1:7" x14ac:dyDescent="0.25">
      <c r="A33" s="278"/>
      <c r="B33" s="199" t="s">
        <v>163</v>
      </c>
      <c r="C33" s="19">
        <v>4</v>
      </c>
      <c r="D33" s="529"/>
      <c r="E33" s="528">
        <v>30</v>
      </c>
      <c r="F33" s="19" t="s">
        <v>179</v>
      </c>
      <c r="G33" s="267">
        <v>7.0460246329021162E-2</v>
      </c>
    </row>
    <row r="34" spans="1:7" x14ac:dyDescent="0.25">
      <c r="A34" s="278"/>
      <c r="B34" s="199" t="s">
        <v>175</v>
      </c>
      <c r="C34" s="19">
        <v>4</v>
      </c>
      <c r="D34" s="529"/>
      <c r="E34" s="528">
        <v>31</v>
      </c>
      <c r="F34" s="19" t="s">
        <v>166</v>
      </c>
      <c r="G34" s="267">
        <v>6.1060623021890227E-2</v>
      </c>
    </row>
    <row r="35" spans="1:7" x14ac:dyDescent="0.25">
      <c r="A35" s="278">
        <v>32</v>
      </c>
      <c r="B35" s="199" t="s">
        <v>331</v>
      </c>
      <c r="C35" s="19">
        <v>3</v>
      </c>
      <c r="D35" s="529"/>
      <c r="E35" s="528">
        <v>32</v>
      </c>
      <c r="F35" s="19" t="s">
        <v>167</v>
      </c>
      <c r="G35" s="267">
        <v>4.1332653312775254E-2</v>
      </c>
    </row>
    <row r="36" spans="1:7" x14ac:dyDescent="0.25">
      <c r="A36" s="278"/>
      <c r="B36" s="199" t="s">
        <v>191</v>
      </c>
      <c r="C36" s="19">
        <v>3</v>
      </c>
      <c r="D36" s="529"/>
      <c r="E36" s="528"/>
      <c r="F36" s="19" t="s">
        <v>174</v>
      </c>
      <c r="G36" s="267">
        <v>4.0061427522200703E-2</v>
      </c>
    </row>
    <row r="37" spans="1:7" x14ac:dyDescent="0.25">
      <c r="A37" s="278"/>
      <c r="B37" s="199" t="s">
        <v>174</v>
      </c>
      <c r="C37" s="19">
        <v>3</v>
      </c>
      <c r="D37" s="530"/>
      <c r="E37" s="528">
        <v>34</v>
      </c>
      <c r="F37" s="19" t="s">
        <v>175</v>
      </c>
      <c r="G37" s="267">
        <v>3.4821366390417163E-2</v>
      </c>
    </row>
    <row r="38" spans="1:7" x14ac:dyDescent="0.25">
      <c r="A38" s="279">
        <v>35</v>
      </c>
      <c r="B38" s="280" t="s">
        <v>194</v>
      </c>
      <c r="C38" s="159">
        <v>2</v>
      </c>
      <c r="D38" s="531"/>
      <c r="E38" s="139">
        <v>35</v>
      </c>
      <c r="F38" s="36" t="s">
        <v>168</v>
      </c>
      <c r="G38" s="269">
        <v>4.9052870819264694E-3</v>
      </c>
    </row>
    <row r="40" spans="1:7" x14ac:dyDescent="0.25">
      <c r="A40" s="199" t="s">
        <v>344</v>
      </c>
    </row>
    <row r="41" spans="1:7" x14ac:dyDescent="0.25">
      <c r="A41" s="162" t="s">
        <v>345</v>
      </c>
    </row>
  </sheetData>
  <mergeCells count="2">
    <mergeCell ref="A3:C3"/>
    <mergeCell ref="E3:G3"/>
  </mergeCells>
  <pageMargins left="0.70866141732283472" right="0.70866141732283472" top="0.74803149606299213" bottom="0.74803149606299213" header="0.31496062992125984" footer="0.31496062992125984"/>
  <pageSetup paperSize="9" scale="60"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41"/>
  <sheetViews>
    <sheetView showGridLines="0" zoomScale="75" zoomScaleNormal="75" workbookViewId="0">
      <selection activeCell="N23" sqref="N23"/>
    </sheetView>
  </sheetViews>
  <sheetFormatPr defaultRowHeight="15" x14ac:dyDescent="0.25"/>
  <cols>
    <col min="1" max="7" width="15.7109375" customWidth="1"/>
  </cols>
  <sheetData>
    <row r="2" spans="1:7" x14ac:dyDescent="0.25">
      <c r="A2" s="1" t="s">
        <v>346</v>
      </c>
      <c r="B2" s="2"/>
      <c r="C2" s="2"/>
      <c r="D2" s="2"/>
      <c r="E2" s="2"/>
      <c r="F2" s="2"/>
      <c r="G2" s="2"/>
    </row>
    <row r="3" spans="1:7" x14ac:dyDescent="0.25">
      <c r="A3" s="645" t="s">
        <v>341</v>
      </c>
      <c r="B3" s="646"/>
      <c r="C3" s="647"/>
      <c r="D3" s="5"/>
      <c r="E3" s="645" t="s">
        <v>342</v>
      </c>
      <c r="F3" s="646"/>
      <c r="G3" s="647"/>
    </row>
    <row r="4" spans="1:7" x14ac:dyDescent="0.25">
      <c r="A4" s="288">
        <v>1</v>
      </c>
      <c r="B4" s="287" t="s">
        <v>207</v>
      </c>
      <c r="C4" s="137">
        <v>580</v>
      </c>
      <c r="D4" s="5"/>
      <c r="E4" s="215">
        <v>1</v>
      </c>
      <c r="F4" s="19" t="s">
        <v>145</v>
      </c>
      <c r="G4" s="267">
        <v>7.9908675799086755</v>
      </c>
    </row>
    <row r="5" spans="1:7" x14ac:dyDescent="0.25">
      <c r="A5" s="289">
        <v>2</v>
      </c>
      <c r="B5" s="283" t="s">
        <v>152</v>
      </c>
      <c r="C5" s="132">
        <f>162+22+6+2</f>
        <v>192</v>
      </c>
      <c r="D5" s="5"/>
      <c r="E5" s="217">
        <v>2</v>
      </c>
      <c r="F5" s="19" t="s">
        <v>163</v>
      </c>
      <c r="G5" s="267">
        <v>6.0790273556230998</v>
      </c>
    </row>
    <row r="6" spans="1:7" x14ac:dyDescent="0.25">
      <c r="A6" s="289">
        <v>3</v>
      </c>
      <c r="B6" s="283" t="s">
        <v>131</v>
      </c>
      <c r="C6" s="132">
        <v>164</v>
      </c>
      <c r="D6" s="5"/>
      <c r="E6" s="249">
        <v>3</v>
      </c>
      <c r="F6" s="220" t="s">
        <v>95</v>
      </c>
      <c r="G6" s="268">
        <v>4.4835007173601147</v>
      </c>
    </row>
    <row r="7" spans="1:7" x14ac:dyDescent="0.25">
      <c r="A7" s="289">
        <v>4</v>
      </c>
      <c r="B7" s="283" t="s">
        <v>127</v>
      </c>
      <c r="C7" s="132">
        <v>95</v>
      </c>
      <c r="D7" s="5"/>
      <c r="E7" s="217">
        <v>4</v>
      </c>
      <c r="F7" s="19" t="s">
        <v>185</v>
      </c>
      <c r="G7" s="267">
        <v>3.1952662721893494</v>
      </c>
    </row>
    <row r="8" spans="1:7" x14ac:dyDescent="0.25">
      <c r="A8" s="290">
        <v>5</v>
      </c>
      <c r="B8" s="284" t="s">
        <v>172</v>
      </c>
      <c r="C8" s="140">
        <v>77</v>
      </c>
      <c r="D8" s="5"/>
      <c r="E8" s="222">
        <v>5</v>
      </c>
      <c r="F8" s="36" t="s">
        <v>169</v>
      </c>
      <c r="G8" s="269">
        <v>3.1790184780449033</v>
      </c>
    </row>
    <row r="9" spans="1:7" x14ac:dyDescent="0.25">
      <c r="A9" s="289">
        <v>6</v>
      </c>
      <c r="B9" s="283" t="s">
        <v>162</v>
      </c>
      <c r="C9" s="132">
        <v>74</v>
      </c>
      <c r="D9" s="5"/>
      <c r="E9" s="217">
        <v>6</v>
      </c>
      <c r="F9" s="19" t="s">
        <v>176</v>
      </c>
      <c r="G9" s="267">
        <v>3.1769084142688575</v>
      </c>
    </row>
    <row r="10" spans="1:7" x14ac:dyDescent="0.25">
      <c r="A10" s="289">
        <v>7</v>
      </c>
      <c r="B10" s="283" t="s">
        <v>145</v>
      </c>
      <c r="C10" s="132">
        <v>63</v>
      </c>
      <c r="D10" s="5"/>
      <c r="E10" s="217">
        <v>7</v>
      </c>
      <c r="F10" s="19" t="s">
        <v>152</v>
      </c>
      <c r="G10" s="267">
        <v>3.0444779196067548</v>
      </c>
    </row>
    <row r="11" spans="1:7" x14ac:dyDescent="0.25">
      <c r="A11" s="289">
        <v>8</v>
      </c>
      <c r="B11" s="283" t="s">
        <v>133</v>
      </c>
      <c r="C11" s="132">
        <v>53</v>
      </c>
      <c r="D11" s="5"/>
      <c r="E11" s="217">
        <v>8</v>
      </c>
      <c r="F11" s="19" t="s">
        <v>135</v>
      </c>
      <c r="G11" s="267">
        <v>2.7438115120787354</v>
      </c>
    </row>
    <row r="12" spans="1:7" x14ac:dyDescent="0.25">
      <c r="A12" s="289">
        <v>9</v>
      </c>
      <c r="B12" s="283" t="s">
        <v>143</v>
      </c>
      <c r="C12" s="132">
        <v>50</v>
      </c>
      <c r="D12" s="5"/>
      <c r="E12" s="217"/>
      <c r="F12" s="19" t="s">
        <v>147</v>
      </c>
      <c r="G12" s="267">
        <v>2.7426160337552741</v>
      </c>
    </row>
    <row r="13" spans="1:7" x14ac:dyDescent="0.25">
      <c r="A13" s="289">
        <v>10</v>
      </c>
      <c r="B13" s="283" t="s">
        <v>135</v>
      </c>
      <c r="C13" s="132">
        <v>46</v>
      </c>
      <c r="D13" s="5"/>
      <c r="E13" s="217">
        <v>10</v>
      </c>
      <c r="F13" s="19" t="s">
        <v>165</v>
      </c>
      <c r="G13" s="267">
        <v>2.6336581511719777</v>
      </c>
    </row>
    <row r="14" spans="1:7" x14ac:dyDescent="0.25">
      <c r="A14" s="289">
        <v>10</v>
      </c>
      <c r="B14" s="283" t="s">
        <v>343</v>
      </c>
      <c r="C14" s="132">
        <v>45</v>
      </c>
      <c r="D14" s="5"/>
      <c r="E14" s="217">
        <v>11</v>
      </c>
      <c r="F14" s="19" t="s">
        <v>129</v>
      </c>
      <c r="G14" s="267">
        <v>2.5796941219826794</v>
      </c>
    </row>
    <row r="15" spans="1:7" x14ac:dyDescent="0.25">
      <c r="A15" s="289">
        <v>12</v>
      </c>
      <c r="B15" s="283" t="s">
        <v>167</v>
      </c>
      <c r="C15" s="132">
        <v>41</v>
      </c>
      <c r="D15" s="5"/>
      <c r="E15" s="217">
        <v>12</v>
      </c>
      <c r="F15" s="19" t="s">
        <v>162</v>
      </c>
      <c r="G15" s="267">
        <v>2.1196150320806599</v>
      </c>
    </row>
    <row r="16" spans="1:7" x14ac:dyDescent="0.25">
      <c r="A16" s="289">
        <v>13</v>
      </c>
      <c r="B16" s="283" t="s">
        <v>176</v>
      </c>
      <c r="C16" s="132">
        <v>35</v>
      </c>
      <c r="D16" s="5"/>
      <c r="E16" s="217">
        <v>13</v>
      </c>
      <c r="F16" s="19" t="s">
        <v>131</v>
      </c>
      <c r="G16" s="267">
        <v>2.0094837832208103</v>
      </c>
    </row>
    <row r="17" spans="1:7" x14ac:dyDescent="0.25">
      <c r="A17" s="289">
        <v>14</v>
      </c>
      <c r="B17" s="283" t="s">
        <v>185</v>
      </c>
      <c r="C17" s="132">
        <v>27</v>
      </c>
      <c r="D17" s="5"/>
      <c r="E17" s="217">
        <v>14</v>
      </c>
      <c r="F17" s="19" t="s">
        <v>343</v>
      </c>
      <c r="G17" s="267">
        <v>1.9554165037152913</v>
      </c>
    </row>
    <row r="18" spans="1:7" x14ac:dyDescent="0.25">
      <c r="A18" s="289">
        <v>15</v>
      </c>
      <c r="B18" s="283" t="s">
        <v>147</v>
      </c>
      <c r="C18" s="132">
        <v>26</v>
      </c>
      <c r="D18" s="5"/>
      <c r="E18" s="217">
        <v>15</v>
      </c>
      <c r="F18" s="19" t="s">
        <v>207</v>
      </c>
      <c r="G18" s="267">
        <v>1.8430075340876955</v>
      </c>
    </row>
    <row r="19" spans="1:7" x14ac:dyDescent="0.25">
      <c r="A19" s="291">
        <v>16</v>
      </c>
      <c r="B19" s="285" t="s">
        <v>95</v>
      </c>
      <c r="C19" s="221">
        <v>25</v>
      </c>
      <c r="D19" s="5"/>
      <c r="E19" s="217">
        <v>16</v>
      </c>
      <c r="F19" s="19" t="s">
        <v>170</v>
      </c>
      <c r="G19" s="267">
        <v>1.5684517140936589</v>
      </c>
    </row>
    <row r="20" spans="1:7" x14ac:dyDescent="0.25">
      <c r="A20" s="289">
        <v>17</v>
      </c>
      <c r="B20" s="283" t="s">
        <v>177</v>
      </c>
      <c r="C20" s="132">
        <v>21</v>
      </c>
      <c r="D20" s="5"/>
      <c r="E20" s="217">
        <v>17</v>
      </c>
      <c r="F20" s="19" t="s">
        <v>173</v>
      </c>
      <c r="G20" s="267">
        <v>1.5313935681470139</v>
      </c>
    </row>
    <row r="21" spans="1:7" x14ac:dyDescent="0.25">
      <c r="A21" s="289">
        <v>18</v>
      </c>
      <c r="B21" s="283" t="s">
        <v>165</v>
      </c>
      <c r="C21" s="132">
        <v>20</v>
      </c>
      <c r="D21" s="5"/>
      <c r="E21" s="217">
        <v>18</v>
      </c>
      <c r="F21" s="19" t="s">
        <v>127</v>
      </c>
      <c r="G21" s="267">
        <v>1.4990138067061145</v>
      </c>
    </row>
    <row r="22" spans="1:7" x14ac:dyDescent="0.25">
      <c r="A22" s="289">
        <v>19</v>
      </c>
      <c r="B22" s="283" t="s">
        <v>169</v>
      </c>
      <c r="C22" s="132">
        <v>16</v>
      </c>
      <c r="D22" s="5"/>
      <c r="E22" s="217">
        <v>19</v>
      </c>
      <c r="F22" s="19" t="s">
        <v>143</v>
      </c>
      <c r="G22" s="267">
        <v>1.0785159620362381</v>
      </c>
    </row>
    <row r="23" spans="1:7" x14ac:dyDescent="0.25">
      <c r="A23" s="289">
        <v>20</v>
      </c>
      <c r="B23" s="283" t="s">
        <v>129</v>
      </c>
      <c r="C23" s="132">
        <v>14</v>
      </c>
      <c r="D23" s="5"/>
      <c r="E23" s="217">
        <v>20</v>
      </c>
      <c r="F23" s="19" t="s">
        <v>334</v>
      </c>
      <c r="G23" s="267">
        <v>0.93676814988290391</v>
      </c>
    </row>
    <row r="24" spans="1:7" x14ac:dyDescent="0.25">
      <c r="A24" s="289">
        <v>21</v>
      </c>
      <c r="B24" s="283" t="s">
        <v>139</v>
      </c>
      <c r="C24" s="132">
        <v>12</v>
      </c>
      <c r="D24" s="5"/>
      <c r="E24" s="217">
        <v>21</v>
      </c>
      <c r="F24" s="19" t="s">
        <v>133</v>
      </c>
      <c r="G24" s="267">
        <v>0.87033631108775611</v>
      </c>
    </row>
    <row r="25" spans="1:7" x14ac:dyDescent="0.25">
      <c r="A25" s="289">
        <v>22</v>
      </c>
      <c r="B25" s="283" t="s">
        <v>334</v>
      </c>
      <c r="C25" s="132">
        <v>10</v>
      </c>
      <c r="D25" s="5"/>
      <c r="E25" s="217">
        <v>22</v>
      </c>
      <c r="F25" s="19" t="s">
        <v>172</v>
      </c>
      <c r="G25" s="267">
        <v>0.60473262179079401</v>
      </c>
    </row>
    <row r="26" spans="1:7" x14ac:dyDescent="0.25">
      <c r="A26" s="289"/>
      <c r="B26" s="283" t="s">
        <v>178</v>
      </c>
      <c r="C26" s="19">
        <v>10</v>
      </c>
      <c r="D26" s="125"/>
      <c r="E26" s="528">
        <v>23</v>
      </c>
      <c r="F26" s="19" t="s">
        <v>191</v>
      </c>
      <c r="G26" s="267">
        <v>0.56855870368615558</v>
      </c>
    </row>
    <row r="27" spans="1:7" x14ac:dyDescent="0.25">
      <c r="A27" s="289">
        <v>24</v>
      </c>
      <c r="B27" s="283" t="s">
        <v>179</v>
      </c>
      <c r="C27" s="19">
        <v>9</v>
      </c>
      <c r="D27" s="125"/>
      <c r="E27" s="528"/>
      <c r="F27" s="19" t="s">
        <v>178</v>
      </c>
      <c r="G27" s="267">
        <v>0.56789141916065644</v>
      </c>
    </row>
    <row r="28" spans="1:7" x14ac:dyDescent="0.25">
      <c r="A28" s="289"/>
      <c r="B28" s="283" t="s">
        <v>166</v>
      </c>
      <c r="C28" s="19">
        <v>9</v>
      </c>
      <c r="D28" s="125"/>
      <c r="E28" s="528">
        <v>25</v>
      </c>
      <c r="F28" s="19" t="s">
        <v>331</v>
      </c>
      <c r="G28" s="267">
        <v>0.44626918957515171</v>
      </c>
    </row>
    <row r="29" spans="1:7" x14ac:dyDescent="0.25">
      <c r="A29" s="289">
        <v>26</v>
      </c>
      <c r="B29" s="283" t="s">
        <v>170</v>
      </c>
      <c r="C29" s="19">
        <v>7</v>
      </c>
      <c r="D29" s="125"/>
      <c r="E29" s="528">
        <v>26</v>
      </c>
      <c r="F29" s="19" t="s">
        <v>177</v>
      </c>
      <c r="G29" s="267">
        <v>0.42738521654184303</v>
      </c>
    </row>
    <row r="30" spans="1:7" x14ac:dyDescent="0.25">
      <c r="A30" s="289"/>
      <c r="B30" s="283" t="s">
        <v>173</v>
      </c>
      <c r="C30" s="19">
        <v>7</v>
      </c>
      <c r="D30" s="125"/>
      <c r="E30" s="528">
        <v>27</v>
      </c>
      <c r="F30" s="19" t="s">
        <v>156</v>
      </c>
      <c r="G30" s="267">
        <v>0.40152579803252358</v>
      </c>
    </row>
    <row r="31" spans="1:7" x14ac:dyDescent="0.25">
      <c r="A31" s="289">
        <v>28</v>
      </c>
      <c r="B31" s="283" t="s">
        <v>191</v>
      </c>
      <c r="C31" s="19">
        <v>6</v>
      </c>
      <c r="D31" s="125"/>
      <c r="E31" s="528">
        <v>28</v>
      </c>
      <c r="F31" s="19" t="s">
        <v>139</v>
      </c>
      <c r="G31" s="267">
        <v>0.31880130708535909</v>
      </c>
    </row>
    <row r="32" spans="1:7" x14ac:dyDescent="0.25">
      <c r="A32" s="289"/>
      <c r="B32" s="283" t="s">
        <v>168</v>
      </c>
      <c r="C32" s="19">
        <v>6</v>
      </c>
      <c r="D32" s="125"/>
      <c r="E32" s="528">
        <v>29</v>
      </c>
      <c r="F32" s="19" t="s">
        <v>192</v>
      </c>
      <c r="G32" s="267">
        <v>0.18341892883345562</v>
      </c>
    </row>
    <row r="33" spans="1:7" x14ac:dyDescent="0.25">
      <c r="A33" s="289">
        <v>30</v>
      </c>
      <c r="B33" s="283" t="s">
        <v>331</v>
      </c>
      <c r="C33" s="19">
        <v>5</v>
      </c>
      <c r="D33" s="125"/>
      <c r="E33" s="528">
        <v>30</v>
      </c>
      <c r="F33" s="19" t="s">
        <v>179</v>
      </c>
      <c r="G33" s="267">
        <v>6.3414221696119044E-2</v>
      </c>
    </row>
    <row r="34" spans="1:7" x14ac:dyDescent="0.25">
      <c r="A34" s="289">
        <v>31</v>
      </c>
      <c r="B34" s="283" t="s">
        <v>156</v>
      </c>
      <c r="C34" s="19">
        <v>4</v>
      </c>
      <c r="D34" s="125"/>
      <c r="E34" s="528">
        <v>31</v>
      </c>
      <c r="F34" s="19" t="s">
        <v>166</v>
      </c>
      <c r="G34" s="267">
        <v>4.5795467266417672E-2</v>
      </c>
    </row>
    <row r="35" spans="1:7" x14ac:dyDescent="0.25">
      <c r="A35" s="289">
        <v>32</v>
      </c>
      <c r="B35" s="283" t="s">
        <v>174</v>
      </c>
      <c r="C35" s="19">
        <v>2</v>
      </c>
      <c r="D35" s="125"/>
      <c r="E35" s="528">
        <v>32</v>
      </c>
      <c r="F35" s="19" t="s">
        <v>167</v>
      </c>
      <c r="G35" s="267">
        <v>3.0261406889710456E-2</v>
      </c>
    </row>
    <row r="36" spans="1:7" x14ac:dyDescent="0.25">
      <c r="A36" s="289"/>
      <c r="B36" s="283" t="s">
        <v>175</v>
      </c>
      <c r="C36" s="19">
        <v>2</v>
      </c>
      <c r="D36" s="125"/>
      <c r="E36" s="528">
        <v>33</v>
      </c>
      <c r="F36" s="19" t="s">
        <v>174</v>
      </c>
      <c r="G36" s="267">
        <v>2.6707618348133802E-2</v>
      </c>
    </row>
    <row r="37" spans="1:7" x14ac:dyDescent="0.25">
      <c r="A37" s="289"/>
      <c r="B37" s="283" t="s">
        <v>163</v>
      </c>
      <c r="C37" s="19">
        <v>2</v>
      </c>
      <c r="D37" s="532"/>
      <c r="E37" s="528">
        <v>34</v>
      </c>
      <c r="F37" s="19" t="s">
        <v>175</v>
      </c>
      <c r="G37" s="267">
        <v>1.7410683195208582E-2</v>
      </c>
    </row>
    <row r="38" spans="1:7" x14ac:dyDescent="0.25">
      <c r="A38" s="290">
        <v>35</v>
      </c>
      <c r="B38" s="284" t="s">
        <v>192</v>
      </c>
      <c r="C38" s="36">
        <v>1</v>
      </c>
      <c r="D38" s="533"/>
      <c r="E38" s="139">
        <v>35</v>
      </c>
      <c r="F38" s="36" t="s">
        <v>168</v>
      </c>
      <c r="G38" s="269">
        <v>4.9052870819264694E-3</v>
      </c>
    </row>
    <row r="39" spans="1:7" x14ac:dyDescent="0.25">
      <c r="A39" s="2"/>
      <c r="B39" s="2"/>
      <c r="C39" s="2"/>
      <c r="D39" s="2"/>
      <c r="E39" s="2"/>
      <c r="F39" s="2"/>
      <c r="G39" s="2"/>
    </row>
    <row r="40" spans="1:7" x14ac:dyDescent="0.25">
      <c r="A40" s="2" t="s">
        <v>347</v>
      </c>
      <c r="B40" s="2"/>
      <c r="C40" s="2"/>
      <c r="D40" s="2"/>
      <c r="E40" s="2"/>
      <c r="F40" s="2"/>
      <c r="G40" s="2"/>
    </row>
    <row r="41" spans="1:7" x14ac:dyDescent="0.25">
      <c r="A41" s="2" t="s">
        <v>348</v>
      </c>
      <c r="B41" s="2"/>
      <c r="C41" s="2"/>
      <c r="D41" s="2"/>
      <c r="E41" s="2"/>
      <c r="F41" s="2"/>
      <c r="G41" s="2"/>
    </row>
  </sheetData>
  <mergeCells count="2">
    <mergeCell ref="A3:C3"/>
    <mergeCell ref="E3:G3"/>
  </mergeCells>
  <pageMargins left="0.70866141732283472" right="0.70866141732283472" top="0.74803149606299213" bottom="0.74803149606299213" header="0.31496062992125984" footer="0.31496062992125984"/>
  <pageSetup paperSize="9" scale="60"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40"/>
  <sheetViews>
    <sheetView showGridLines="0" zoomScale="75" zoomScaleNormal="75" workbookViewId="0">
      <selection activeCell="J27" sqref="J27"/>
    </sheetView>
  </sheetViews>
  <sheetFormatPr defaultRowHeight="15" x14ac:dyDescent="0.25"/>
  <cols>
    <col min="1" max="7" width="15.7109375" style="5" customWidth="1"/>
    <col min="8" max="16384" width="9.140625" style="5"/>
  </cols>
  <sheetData>
    <row r="2" spans="1:7" x14ac:dyDescent="0.25">
      <c r="A2" s="4" t="s">
        <v>349</v>
      </c>
    </row>
    <row r="3" spans="1:7" x14ac:dyDescent="0.25">
      <c r="A3" s="645" t="s">
        <v>341</v>
      </c>
      <c r="B3" s="646"/>
      <c r="C3" s="647"/>
      <c r="E3" s="645" t="s">
        <v>342</v>
      </c>
      <c r="F3" s="646"/>
      <c r="G3" s="647"/>
    </row>
    <row r="4" spans="1:7" x14ac:dyDescent="0.25">
      <c r="A4" s="274">
        <v>1</v>
      </c>
      <c r="B4" s="283" t="s">
        <v>207</v>
      </c>
      <c r="C4" s="132">
        <v>251</v>
      </c>
      <c r="E4" s="215">
        <v>1</v>
      </c>
      <c r="F4" s="19" t="s">
        <v>169</v>
      </c>
      <c r="G4" s="267">
        <v>1.9868865487780647</v>
      </c>
    </row>
    <row r="5" spans="1:7" x14ac:dyDescent="0.25">
      <c r="A5" s="274">
        <v>2</v>
      </c>
      <c r="B5" s="283" t="s">
        <v>152</v>
      </c>
      <c r="C5" s="132">
        <f>53+16+2+3</f>
        <v>74</v>
      </c>
      <c r="E5" s="217">
        <v>2</v>
      </c>
      <c r="F5" s="19" t="s">
        <v>337</v>
      </c>
      <c r="G5" s="267">
        <v>1.9120458891013383</v>
      </c>
    </row>
    <row r="6" spans="1:7" x14ac:dyDescent="0.25">
      <c r="A6" s="274">
        <v>3</v>
      </c>
      <c r="B6" s="283" t="s">
        <v>131</v>
      </c>
      <c r="C6" s="132">
        <v>56</v>
      </c>
      <c r="E6" s="249">
        <v>3</v>
      </c>
      <c r="F6" s="220" t="s">
        <v>95</v>
      </c>
      <c r="G6" s="268">
        <v>1.793400286944046</v>
      </c>
    </row>
    <row r="7" spans="1:7" x14ac:dyDescent="0.25">
      <c r="A7" s="274">
        <v>4</v>
      </c>
      <c r="B7" s="283" t="s">
        <v>162</v>
      </c>
      <c r="C7" s="132">
        <v>55</v>
      </c>
      <c r="E7" s="217"/>
      <c r="F7" s="19" t="s">
        <v>147</v>
      </c>
      <c r="G7" s="267">
        <v>1.7932489451476792</v>
      </c>
    </row>
    <row r="8" spans="1:7" x14ac:dyDescent="0.25">
      <c r="A8" s="138">
        <v>5</v>
      </c>
      <c r="B8" s="284" t="s">
        <v>127</v>
      </c>
      <c r="C8" s="140">
        <v>43</v>
      </c>
      <c r="E8" s="222">
        <v>5</v>
      </c>
      <c r="F8" s="36" t="s">
        <v>145</v>
      </c>
      <c r="G8" s="269">
        <v>1.7757483510908167</v>
      </c>
    </row>
    <row r="9" spans="1:7" x14ac:dyDescent="0.25">
      <c r="A9" s="274">
        <v>6</v>
      </c>
      <c r="B9" s="283" t="s">
        <v>133</v>
      </c>
      <c r="C9" s="132">
        <v>27</v>
      </c>
      <c r="E9" s="217">
        <v>6</v>
      </c>
      <c r="F9" s="19" t="s">
        <v>129</v>
      </c>
      <c r="G9" s="267">
        <v>1.6583747927031511</v>
      </c>
    </row>
    <row r="10" spans="1:7" x14ac:dyDescent="0.25">
      <c r="A10" s="274">
        <v>7</v>
      </c>
      <c r="B10" s="283" t="s">
        <v>135</v>
      </c>
      <c r="C10" s="132">
        <v>26</v>
      </c>
      <c r="E10" s="217">
        <v>7</v>
      </c>
      <c r="F10" s="19" t="s">
        <v>176</v>
      </c>
      <c r="G10" s="267">
        <v>1.6338386130525553</v>
      </c>
    </row>
    <row r="11" spans="1:7" x14ac:dyDescent="0.25">
      <c r="A11" s="274">
        <v>8</v>
      </c>
      <c r="B11" s="283" t="s">
        <v>343</v>
      </c>
      <c r="C11" s="132">
        <v>22</v>
      </c>
      <c r="E11" s="217">
        <v>8</v>
      </c>
      <c r="F11" s="19" t="s">
        <v>162</v>
      </c>
      <c r="G11" s="267">
        <v>1.5753895508707607</v>
      </c>
    </row>
    <row r="12" spans="1:7" x14ac:dyDescent="0.25">
      <c r="A12" s="274">
        <v>9</v>
      </c>
      <c r="B12" s="283" t="s">
        <v>176</v>
      </c>
      <c r="C12" s="132">
        <v>18</v>
      </c>
      <c r="E12" s="217">
        <v>9</v>
      </c>
      <c r="F12" s="19" t="s">
        <v>135</v>
      </c>
      <c r="G12" s="267">
        <v>1.5508499850879809</v>
      </c>
    </row>
    <row r="13" spans="1:7" x14ac:dyDescent="0.25">
      <c r="A13" s="274">
        <v>10</v>
      </c>
      <c r="B13" s="283" t="s">
        <v>143</v>
      </c>
      <c r="C13" s="132">
        <v>17</v>
      </c>
      <c r="E13" s="217">
        <v>10</v>
      </c>
      <c r="F13" s="19" t="s">
        <v>173</v>
      </c>
      <c r="G13" s="267">
        <v>1.5313935681470139</v>
      </c>
    </row>
    <row r="14" spans="1:7" x14ac:dyDescent="0.25">
      <c r="A14" s="274"/>
      <c r="B14" s="283" t="s">
        <v>147</v>
      </c>
      <c r="C14" s="132">
        <v>17</v>
      </c>
      <c r="E14" s="217">
        <v>11</v>
      </c>
      <c r="F14" s="19" t="s">
        <v>152</v>
      </c>
      <c r="G14" s="267">
        <v>1.1733925315151035</v>
      </c>
    </row>
    <row r="15" spans="1:7" x14ac:dyDescent="0.25">
      <c r="A15" s="274">
        <v>12</v>
      </c>
      <c r="B15" s="283" t="s">
        <v>145</v>
      </c>
      <c r="C15" s="132">
        <v>14</v>
      </c>
      <c r="E15" s="217">
        <v>12</v>
      </c>
      <c r="F15" s="19" t="s">
        <v>165</v>
      </c>
      <c r="G15" s="267">
        <v>1.053463260468791</v>
      </c>
    </row>
    <row r="16" spans="1:7" x14ac:dyDescent="0.25">
      <c r="A16" s="274">
        <v>13</v>
      </c>
      <c r="B16" s="283" t="s">
        <v>168</v>
      </c>
      <c r="C16" s="132">
        <v>13</v>
      </c>
      <c r="E16" s="217">
        <v>13</v>
      </c>
      <c r="F16" s="19" t="s">
        <v>343</v>
      </c>
      <c r="G16" s="267">
        <v>0.9559814018163646</v>
      </c>
    </row>
    <row r="17" spans="1:7" x14ac:dyDescent="0.25">
      <c r="A17" s="274">
        <v>14</v>
      </c>
      <c r="B17" s="283" t="s">
        <v>166</v>
      </c>
      <c r="C17" s="132">
        <v>12</v>
      </c>
      <c r="E17" s="217">
        <v>14</v>
      </c>
      <c r="F17" s="19" t="s">
        <v>170</v>
      </c>
      <c r="G17" s="267">
        <v>0.89625812233923363</v>
      </c>
    </row>
    <row r="18" spans="1:7" x14ac:dyDescent="0.25">
      <c r="A18" s="274">
        <v>15</v>
      </c>
      <c r="B18" s="283" t="s">
        <v>139</v>
      </c>
      <c r="C18" s="132">
        <v>11</v>
      </c>
      <c r="E18" s="217">
        <v>15</v>
      </c>
      <c r="F18" s="19" t="s">
        <v>207</v>
      </c>
      <c r="G18" s="267">
        <v>0.7975773983724338</v>
      </c>
    </row>
    <row r="19" spans="1:7" x14ac:dyDescent="0.25">
      <c r="A19" s="286">
        <v>16</v>
      </c>
      <c r="B19" s="285" t="s">
        <v>95</v>
      </c>
      <c r="C19" s="221">
        <v>10</v>
      </c>
      <c r="E19" s="217">
        <v>16</v>
      </c>
      <c r="F19" s="19" t="s">
        <v>185</v>
      </c>
      <c r="G19" s="267">
        <v>0.71005917159763321</v>
      </c>
    </row>
    <row r="20" spans="1:7" x14ac:dyDescent="0.25">
      <c r="A20" s="274"/>
      <c r="B20" s="283" t="s">
        <v>169</v>
      </c>
      <c r="C20" s="132">
        <v>10</v>
      </c>
      <c r="E20" s="217">
        <v>17</v>
      </c>
      <c r="F20" s="19" t="s">
        <v>131</v>
      </c>
      <c r="G20" s="267">
        <v>0.68616519427052058</v>
      </c>
    </row>
    <row r="21" spans="1:7" x14ac:dyDescent="0.25">
      <c r="A21" s="274">
        <v>18</v>
      </c>
      <c r="B21" s="283" t="s">
        <v>129</v>
      </c>
      <c r="C21" s="132">
        <v>9</v>
      </c>
      <c r="E21" s="217">
        <v>18</v>
      </c>
      <c r="F21" s="19" t="s">
        <v>127</v>
      </c>
      <c r="G21" s="267">
        <v>0.67850098619329391</v>
      </c>
    </row>
    <row r="22" spans="1:7" x14ac:dyDescent="0.25">
      <c r="A22" s="274">
        <v>19</v>
      </c>
      <c r="B22" s="283" t="s">
        <v>167</v>
      </c>
      <c r="C22" s="132">
        <v>8</v>
      </c>
      <c r="E22" s="217">
        <v>19</v>
      </c>
      <c r="F22" s="19" t="s">
        <v>191</v>
      </c>
      <c r="G22" s="267">
        <v>0.47379891973846294</v>
      </c>
    </row>
    <row r="23" spans="1:7" x14ac:dyDescent="0.25">
      <c r="A23" s="274"/>
      <c r="B23" s="283" t="s">
        <v>175</v>
      </c>
      <c r="C23" s="132">
        <v>8</v>
      </c>
      <c r="E23" s="217">
        <v>20</v>
      </c>
      <c r="F23" s="19" t="s">
        <v>133</v>
      </c>
      <c r="G23" s="267">
        <v>0.44337887545980031</v>
      </c>
    </row>
    <row r="24" spans="1:7" x14ac:dyDescent="0.25">
      <c r="A24" s="274"/>
      <c r="B24" s="283" t="s">
        <v>165</v>
      </c>
      <c r="C24" s="82">
        <v>8</v>
      </c>
      <c r="E24" s="217">
        <v>21</v>
      </c>
      <c r="F24" s="19" t="s">
        <v>156</v>
      </c>
      <c r="G24" s="267">
        <v>0.40152579803252358</v>
      </c>
    </row>
    <row r="25" spans="1:7" x14ac:dyDescent="0.25">
      <c r="A25" s="274">
        <v>22</v>
      </c>
      <c r="B25" s="283" t="s">
        <v>172</v>
      </c>
      <c r="C25" s="132">
        <v>7</v>
      </c>
      <c r="E25" s="217">
        <v>22</v>
      </c>
      <c r="F25" s="19" t="s">
        <v>143</v>
      </c>
      <c r="G25" s="267">
        <v>0.36669542709232095</v>
      </c>
    </row>
    <row r="26" spans="1:7" x14ac:dyDescent="0.25">
      <c r="A26" s="274"/>
      <c r="B26" s="283" t="s">
        <v>177</v>
      </c>
      <c r="C26" s="132">
        <v>7</v>
      </c>
      <c r="E26" s="217">
        <v>23</v>
      </c>
      <c r="F26" s="19" t="s">
        <v>331</v>
      </c>
      <c r="G26" s="267">
        <v>0.35701535166012138</v>
      </c>
    </row>
    <row r="27" spans="1:7" x14ac:dyDescent="0.25">
      <c r="A27" s="274"/>
      <c r="B27" s="283" t="s">
        <v>173</v>
      </c>
      <c r="C27" s="132">
        <v>7</v>
      </c>
      <c r="E27" s="217">
        <v>24</v>
      </c>
      <c r="F27" s="19" t="s">
        <v>139</v>
      </c>
      <c r="G27" s="267">
        <v>0.29223453149491246</v>
      </c>
    </row>
    <row r="28" spans="1:7" x14ac:dyDescent="0.25">
      <c r="A28" s="274">
        <v>25</v>
      </c>
      <c r="B28" s="283" t="s">
        <v>179</v>
      </c>
      <c r="C28" s="132">
        <v>6</v>
      </c>
      <c r="E28" s="217">
        <v>25</v>
      </c>
      <c r="F28" s="19" t="s">
        <v>178</v>
      </c>
      <c r="G28" s="267">
        <v>0.28394570958032822</v>
      </c>
    </row>
    <row r="29" spans="1:7" x14ac:dyDescent="0.25">
      <c r="A29" s="274"/>
      <c r="B29" s="283" t="s">
        <v>185</v>
      </c>
      <c r="C29" s="132">
        <v>6</v>
      </c>
      <c r="E29" s="217">
        <v>26</v>
      </c>
      <c r="F29" s="19" t="s">
        <v>192</v>
      </c>
      <c r="G29" s="267">
        <v>0.18341892883345562</v>
      </c>
    </row>
    <row r="30" spans="1:7" x14ac:dyDescent="0.25">
      <c r="A30" s="274">
        <v>27</v>
      </c>
      <c r="B30" s="283" t="s">
        <v>191</v>
      </c>
      <c r="C30" s="132">
        <v>5</v>
      </c>
      <c r="E30" s="217">
        <v>27</v>
      </c>
      <c r="F30" s="19" t="s">
        <v>177</v>
      </c>
      <c r="G30" s="267">
        <v>0.142461738847281</v>
      </c>
    </row>
    <row r="31" spans="1:7" x14ac:dyDescent="0.25">
      <c r="A31" s="274"/>
      <c r="B31" s="283" t="s">
        <v>174</v>
      </c>
      <c r="C31" s="132">
        <v>5</v>
      </c>
      <c r="E31" s="217">
        <v>28</v>
      </c>
      <c r="F31" s="19" t="s">
        <v>175</v>
      </c>
      <c r="G31" s="267">
        <v>6.9642732780834327E-2</v>
      </c>
    </row>
    <row r="32" spans="1:7" x14ac:dyDescent="0.25">
      <c r="A32" s="274"/>
      <c r="B32" s="283" t="s">
        <v>178</v>
      </c>
      <c r="C32" s="82">
        <v>5</v>
      </c>
      <c r="E32" s="217"/>
      <c r="F32" s="19" t="s">
        <v>174</v>
      </c>
      <c r="G32" s="267">
        <v>6.6769045870334512E-2</v>
      </c>
    </row>
    <row r="33" spans="1:7" x14ac:dyDescent="0.25">
      <c r="A33" s="217">
        <v>30</v>
      </c>
      <c r="B33" s="199" t="s">
        <v>156</v>
      </c>
      <c r="C33" s="132">
        <v>4</v>
      </c>
      <c r="E33" s="217">
        <v>30</v>
      </c>
      <c r="F33" s="19" t="s">
        <v>166</v>
      </c>
      <c r="G33" s="267">
        <v>6.1060623021890227E-2</v>
      </c>
    </row>
    <row r="34" spans="1:7" x14ac:dyDescent="0.25">
      <c r="A34" s="217"/>
      <c r="B34" s="199" t="s">
        <v>170</v>
      </c>
      <c r="C34" s="132">
        <v>4</v>
      </c>
      <c r="E34" s="217">
        <v>31</v>
      </c>
      <c r="F34" s="19" t="s">
        <v>172</v>
      </c>
      <c r="G34" s="267">
        <v>5.4975692890072175E-2</v>
      </c>
    </row>
    <row r="35" spans="1:7" x14ac:dyDescent="0.25">
      <c r="A35" s="217"/>
      <c r="B35" s="199" t="s">
        <v>331</v>
      </c>
      <c r="C35" s="132">
        <v>4</v>
      </c>
      <c r="E35" s="217">
        <v>32</v>
      </c>
      <c r="F35" s="19" t="s">
        <v>179</v>
      </c>
      <c r="G35" s="267">
        <v>4.2276147797412698E-2</v>
      </c>
    </row>
    <row r="36" spans="1:7" x14ac:dyDescent="0.25">
      <c r="A36" s="217">
        <v>33</v>
      </c>
      <c r="B36" s="199" t="s">
        <v>192</v>
      </c>
      <c r="C36" s="132">
        <v>1</v>
      </c>
      <c r="E36" s="217">
        <v>33</v>
      </c>
      <c r="F36" s="19" t="s">
        <v>168</v>
      </c>
      <c r="G36" s="267">
        <v>1.0628122010840685E-2</v>
      </c>
    </row>
    <row r="37" spans="1:7" x14ac:dyDescent="0.25">
      <c r="A37" s="222"/>
      <c r="B37" s="280" t="s">
        <v>337</v>
      </c>
      <c r="C37" s="140">
        <v>1</v>
      </c>
      <c r="E37" s="222"/>
      <c r="F37" s="36" t="s">
        <v>167</v>
      </c>
      <c r="G37" s="269">
        <v>5.9046647589678933E-3</v>
      </c>
    </row>
    <row r="39" spans="1:7" x14ac:dyDescent="0.25">
      <c r="A39" s="199" t="s">
        <v>350</v>
      </c>
    </row>
    <row r="40" spans="1:7" x14ac:dyDescent="0.25">
      <c r="A40" s="162" t="s">
        <v>351</v>
      </c>
    </row>
  </sheetData>
  <mergeCells count="2">
    <mergeCell ref="A3:C3"/>
    <mergeCell ref="E3:G3"/>
  </mergeCells>
  <pageMargins left="0.70866141732283472" right="0.70866141732283472" top="0.74803149606299213" bottom="0.74803149606299213" header="0.31496062992125984" footer="0.31496062992125984"/>
  <pageSetup paperSize="9" scale="6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G91"/>
  <sheetViews>
    <sheetView showGridLines="0" zoomScale="75" zoomScaleNormal="75" workbookViewId="0">
      <selection activeCell="K6" sqref="K6:L6"/>
    </sheetView>
  </sheetViews>
  <sheetFormatPr defaultRowHeight="15" x14ac:dyDescent="0.25"/>
  <cols>
    <col min="1" max="15" width="6.5703125" style="5" customWidth="1"/>
    <col min="16" max="16" width="5.5703125" style="5" customWidth="1"/>
    <col min="17" max="17" width="6.5703125" style="5" customWidth="1"/>
    <col min="18" max="18" width="7.7109375" style="5" customWidth="1"/>
    <col min="19" max="21" width="6.5703125" style="5" customWidth="1"/>
    <col min="22" max="22" width="5.85546875" style="5" customWidth="1"/>
    <col min="23" max="23" width="7.7109375" style="5" customWidth="1"/>
    <col min="24" max="24" width="8.28515625" style="5" customWidth="1"/>
    <col min="25" max="33" width="6.5703125" style="5" customWidth="1"/>
    <col min="34" max="16384" width="9.140625" style="5"/>
  </cols>
  <sheetData>
    <row r="2" spans="1:33" x14ac:dyDescent="0.25">
      <c r="A2" s="4" t="s">
        <v>89</v>
      </c>
    </row>
    <row r="3" spans="1:33" x14ac:dyDescent="0.25">
      <c r="A3" s="22"/>
      <c r="B3" s="611" t="s">
        <v>15</v>
      </c>
      <c r="C3" s="611"/>
      <c r="D3" s="23"/>
      <c r="E3" s="611" t="s">
        <v>16</v>
      </c>
      <c r="F3" s="611"/>
      <c r="G3" s="23"/>
      <c r="H3" s="611" t="s">
        <v>17</v>
      </c>
      <c r="I3" s="611"/>
      <c r="J3" s="23"/>
      <c r="K3" s="611" t="s">
        <v>18</v>
      </c>
      <c r="L3" s="611"/>
      <c r="M3" s="23"/>
      <c r="N3" s="611" t="s">
        <v>19</v>
      </c>
      <c r="O3" s="611"/>
      <c r="P3" s="23"/>
      <c r="Q3" s="24" t="s">
        <v>20</v>
      </c>
      <c r="R3" s="24"/>
      <c r="S3" s="24" t="s">
        <v>21</v>
      </c>
      <c r="T3" s="24"/>
      <c r="U3" s="24"/>
      <c r="V3" s="24"/>
      <c r="W3" s="611" t="s">
        <v>22</v>
      </c>
      <c r="X3" s="611"/>
      <c r="Y3" s="23"/>
      <c r="Z3" s="611" t="s">
        <v>23</v>
      </c>
      <c r="AA3" s="611"/>
      <c r="AB3" s="23"/>
      <c r="AC3" s="611" t="s">
        <v>24</v>
      </c>
      <c r="AD3" s="611"/>
      <c r="AE3" s="23"/>
      <c r="AF3" s="611" t="s">
        <v>25</v>
      </c>
      <c r="AG3" s="612"/>
    </row>
    <row r="4" spans="1:33" x14ac:dyDescent="0.25">
      <c r="A4" s="103">
        <v>1</v>
      </c>
      <c r="B4" s="25" t="s">
        <v>26</v>
      </c>
      <c r="C4" s="26">
        <v>0.25611644471972744</v>
      </c>
      <c r="D4" s="27"/>
      <c r="E4" s="25" t="s">
        <v>26</v>
      </c>
      <c r="F4" s="26">
        <v>0.31325301204819278</v>
      </c>
      <c r="G4" s="27"/>
      <c r="H4" s="28" t="s">
        <v>27</v>
      </c>
      <c r="I4" s="29">
        <v>0.34146341463414637</v>
      </c>
      <c r="J4" s="27"/>
      <c r="K4" s="27" t="s">
        <v>28</v>
      </c>
      <c r="L4" s="29">
        <v>0.6</v>
      </c>
      <c r="M4" s="27"/>
      <c r="N4" s="27" t="s">
        <v>29</v>
      </c>
      <c r="O4" s="29">
        <v>0.28451882845188287</v>
      </c>
      <c r="P4" s="27"/>
      <c r="Q4" s="27" t="s">
        <v>30</v>
      </c>
      <c r="R4" s="29">
        <v>0.44444444444444442</v>
      </c>
      <c r="S4" s="27"/>
      <c r="T4" s="28" t="s">
        <v>27</v>
      </c>
      <c r="U4" s="29">
        <v>0.24242424242424243</v>
      </c>
      <c r="V4" s="27"/>
      <c r="W4" s="28" t="s">
        <v>31</v>
      </c>
      <c r="X4" s="29">
        <v>0.36363636363636365</v>
      </c>
      <c r="Y4" s="27"/>
      <c r="Z4" s="28" t="s">
        <v>27</v>
      </c>
      <c r="AA4" s="29">
        <v>0.36538461538461536</v>
      </c>
      <c r="AB4" s="29"/>
      <c r="AC4" s="28" t="s">
        <v>27</v>
      </c>
      <c r="AD4" s="29">
        <v>0.5</v>
      </c>
      <c r="AE4" s="27"/>
      <c r="AF4" s="27" t="s">
        <v>29</v>
      </c>
      <c r="AG4" s="29">
        <v>0.20177487155534796</v>
      </c>
    </row>
    <row r="5" spans="1:33" x14ac:dyDescent="0.25">
      <c r="A5" s="104">
        <v>2</v>
      </c>
      <c r="B5" s="19" t="s">
        <v>29</v>
      </c>
      <c r="C5" s="30">
        <v>0.25342367017442696</v>
      </c>
      <c r="D5" s="19"/>
      <c r="E5" s="19" t="s">
        <v>32</v>
      </c>
      <c r="F5" s="30">
        <v>0.30903790087463556</v>
      </c>
      <c r="G5" s="19"/>
      <c r="H5" s="31" t="s">
        <v>26</v>
      </c>
      <c r="I5" s="32">
        <v>0.30973451327433627</v>
      </c>
      <c r="J5" s="19"/>
      <c r="K5" s="19" t="s">
        <v>33</v>
      </c>
      <c r="L5" s="30">
        <v>0.5</v>
      </c>
      <c r="M5" s="19"/>
      <c r="N5" s="19" t="s">
        <v>34</v>
      </c>
      <c r="O5" s="30">
        <v>0.27318548387096775</v>
      </c>
      <c r="P5" s="19"/>
      <c r="Q5" s="19" t="s">
        <v>28</v>
      </c>
      <c r="R5" s="30">
        <v>0.42857142857142855</v>
      </c>
      <c r="S5" s="19"/>
      <c r="T5" s="33" t="s">
        <v>31</v>
      </c>
      <c r="U5" s="30">
        <v>0.17307692307692307</v>
      </c>
      <c r="V5" s="19"/>
      <c r="W5" s="19" t="s">
        <v>30</v>
      </c>
      <c r="X5" s="30">
        <v>0.31578947368421051</v>
      </c>
      <c r="Y5" s="19"/>
      <c r="Z5" s="19" t="s">
        <v>35</v>
      </c>
      <c r="AA5" s="30">
        <v>0.28503562945368172</v>
      </c>
      <c r="AB5" s="30"/>
      <c r="AC5" s="19" t="s">
        <v>36</v>
      </c>
      <c r="AD5" s="30">
        <v>0.375</v>
      </c>
      <c r="AE5" s="19"/>
      <c r="AF5" s="19" t="s">
        <v>34</v>
      </c>
      <c r="AG5" s="30">
        <v>0.19974662162162163</v>
      </c>
    </row>
    <row r="6" spans="1:33" x14ac:dyDescent="0.25">
      <c r="A6" s="104">
        <v>3</v>
      </c>
      <c r="B6" s="33" t="s">
        <v>27</v>
      </c>
      <c r="C6" s="34">
        <v>0.25233644859813081</v>
      </c>
      <c r="D6" s="19"/>
      <c r="E6" s="19" t="s">
        <v>37</v>
      </c>
      <c r="F6" s="30">
        <v>0.30241187384044527</v>
      </c>
      <c r="G6" s="19"/>
      <c r="H6" s="19" t="s">
        <v>38</v>
      </c>
      <c r="I6" s="30">
        <v>0.30578512396694213</v>
      </c>
      <c r="J6" s="19"/>
      <c r="K6" s="31" t="s">
        <v>26</v>
      </c>
      <c r="L6" s="32">
        <v>0.46153846153846156</v>
      </c>
      <c r="M6" s="19"/>
      <c r="N6" s="19" t="s">
        <v>32</v>
      </c>
      <c r="O6" s="30">
        <v>0.27102803738317754</v>
      </c>
      <c r="P6" s="19"/>
      <c r="Q6" s="19" t="s">
        <v>39</v>
      </c>
      <c r="R6" s="30">
        <v>0.41958041958041958</v>
      </c>
      <c r="S6" s="19"/>
      <c r="T6" s="19" t="s">
        <v>30</v>
      </c>
      <c r="U6" s="30">
        <v>0.15337423312883436</v>
      </c>
      <c r="V6" s="19"/>
      <c r="W6" s="19" t="s">
        <v>40</v>
      </c>
      <c r="X6" s="30">
        <v>0.25925925925925924</v>
      </c>
      <c r="Y6" s="19"/>
      <c r="Z6" s="19" t="s">
        <v>34</v>
      </c>
      <c r="AA6" s="30">
        <v>0.28055783429040199</v>
      </c>
      <c r="AB6" s="30"/>
      <c r="AC6" s="19" t="s">
        <v>40</v>
      </c>
      <c r="AD6" s="30">
        <v>0.33136094674556216</v>
      </c>
      <c r="AE6" s="19"/>
      <c r="AF6" s="19" t="s">
        <v>41</v>
      </c>
      <c r="AG6" s="30">
        <v>0.18981481481481483</v>
      </c>
    </row>
    <row r="7" spans="1:33" x14ac:dyDescent="0.25">
      <c r="A7" s="104">
        <v>4</v>
      </c>
      <c r="B7" s="19" t="s">
        <v>34</v>
      </c>
      <c r="C7" s="30">
        <v>0.25055651743754637</v>
      </c>
      <c r="D7" s="19"/>
      <c r="E7" s="19" t="s">
        <v>29</v>
      </c>
      <c r="F7" s="30">
        <v>0.29084588644264192</v>
      </c>
      <c r="G7" s="19"/>
      <c r="H7" s="19" t="s">
        <v>40</v>
      </c>
      <c r="I7" s="30">
        <v>0.27065527065527067</v>
      </c>
      <c r="J7" s="19"/>
      <c r="K7" s="19" t="s">
        <v>34</v>
      </c>
      <c r="L7" s="30">
        <v>0.45283018867924529</v>
      </c>
      <c r="M7" s="19"/>
      <c r="N7" s="31" t="s">
        <v>26</v>
      </c>
      <c r="O7" s="32">
        <v>0.25985663082437277</v>
      </c>
      <c r="P7" s="19"/>
      <c r="Q7" s="31" t="s">
        <v>26</v>
      </c>
      <c r="R7" s="32">
        <v>0.40248962655601661</v>
      </c>
      <c r="S7" s="19"/>
      <c r="T7" s="19" t="s">
        <v>29</v>
      </c>
      <c r="U7" s="30">
        <v>0.14457831325301204</v>
      </c>
      <c r="V7" s="19"/>
      <c r="W7" s="19" t="s">
        <v>42</v>
      </c>
      <c r="X7" s="30">
        <v>0.23044397463002114</v>
      </c>
      <c r="Y7" s="19"/>
      <c r="Z7" s="19" t="s">
        <v>37</v>
      </c>
      <c r="AA7" s="30">
        <v>0.27681660899653981</v>
      </c>
      <c r="AB7" s="30"/>
      <c r="AC7" s="19" t="s">
        <v>32</v>
      </c>
      <c r="AD7" s="30">
        <v>0.32882882882882886</v>
      </c>
      <c r="AE7" s="19"/>
      <c r="AF7" s="19" t="s">
        <v>38</v>
      </c>
      <c r="AG7" s="30">
        <v>0.18884540117416829</v>
      </c>
    </row>
    <row r="8" spans="1:33" x14ac:dyDescent="0.25">
      <c r="A8" s="104">
        <v>5</v>
      </c>
      <c r="B8" s="19" t="s">
        <v>32</v>
      </c>
      <c r="C8" s="34">
        <v>0.23836674636748206</v>
      </c>
      <c r="D8" s="19"/>
      <c r="E8" s="19" t="s">
        <v>34</v>
      </c>
      <c r="F8" s="30">
        <v>0.28697850821744625</v>
      </c>
      <c r="G8" s="19"/>
      <c r="H8" s="19" t="s">
        <v>32</v>
      </c>
      <c r="I8" s="30">
        <v>0.26344086021505375</v>
      </c>
      <c r="J8" s="19"/>
      <c r="K8" s="19" t="s">
        <v>43</v>
      </c>
      <c r="L8" s="30">
        <v>0.44</v>
      </c>
      <c r="M8" s="19"/>
      <c r="N8" s="19" t="s">
        <v>38</v>
      </c>
      <c r="O8" s="30">
        <v>0.25396825396825395</v>
      </c>
      <c r="P8" s="19"/>
      <c r="Q8" s="19" t="s">
        <v>44</v>
      </c>
      <c r="R8" s="30">
        <v>0.3971631205673759</v>
      </c>
      <c r="S8" s="19"/>
      <c r="T8" s="19" t="s">
        <v>42</v>
      </c>
      <c r="U8" s="30">
        <v>0.14050822122571002</v>
      </c>
      <c r="V8" s="19"/>
      <c r="W8" s="19" t="s">
        <v>45</v>
      </c>
      <c r="X8" s="30">
        <v>0.23039215686274508</v>
      </c>
      <c r="Y8" s="19"/>
      <c r="Z8" s="19" t="s">
        <v>29</v>
      </c>
      <c r="AA8" s="30">
        <v>0.27476415094339623</v>
      </c>
      <c r="AB8" s="30"/>
      <c r="AC8" s="19" t="s">
        <v>30</v>
      </c>
      <c r="AD8" s="30">
        <v>0.32</v>
      </c>
      <c r="AE8" s="19"/>
      <c r="AF8" s="19" t="s">
        <v>37</v>
      </c>
      <c r="AG8" s="30">
        <v>0.18595505617977529</v>
      </c>
    </row>
    <row r="9" spans="1:33" x14ac:dyDescent="0.25">
      <c r="A9" s="104">
        <v>6</v>
      </c>
      <c r="B9" s="19" t="s">
        <v>42</v>
      </c>
      <c r="C9" s="34">
        <v>0.23320748090262533</v>
      </c>
      <c r="D9" s="19"/>
      <c r="E9" s="19" t="s">
        <v>36</v>
      </c>
      <c r="F9" s="30">
        <v>0.2857142857142857</v>
      </c>
      <c r="G9" s="19"/>
      <c r="H9" s="19" t="s">
        <v>34</v>
      </c>
      <c r="I9" s="30">
        <v>0.25637755102040816</v>
      </c>
      <c r="J9" s="19"/>
      <c r="K9" s="19" t="s">
        <v>38</v>
      </c>
      <c r="L9" s="30">
        <v>0.41666666666666669</v>
      </c>
      <c r="M9" s="19"/>
      <c r="N9" s="19" t="s">
        <v>46</v>
      </c>
      <c r="O9" s="30">
        <v>0.25096525096525096</v>
      </c>
      <c r="P9" s="19"/>
      <c r="Q9" s="19" t="s">
        <v>29</v>
      </c>
      <c r="R9" s="30">
        <v>0.39544513457556935</v>
      </c>
      <c r="S9" s="19"/>
      <c r="T9" s="31" t="s">
        <v>26</v>
      </c>
      <c r="U9" s="32">
        <v>0.13666666666666666</v>
      </c>
      <c r="V9" s="19"/>
      <c r="W9" s="31" t="s">
        <v>26</v>
      </c>
      <c r="X9" s="32">
        <v>0.23</v>
      </c>
      <c r="Y9" s="19"/>
      <c r="Z9" s="31" t="s">
        <v>26</v>
      </c>
      <c r="AA9" s="32">
        <v>0.27032136105860116</v>
      </c>
      <c r="AB9" s="30"/>
      <c r="AC9" s="19" t="s">
        <v>34</v>
      </c>
      <c r="AD9" s="30">
        <v>0.31904761904761902</v>
      </c>
      <c r="AE9" s="19"/>
      <c r="AF9" s="19" t="s">
        <v>42</v>
      </c>
      <c r="AG9" s="30">
        <v>0.18368794326241134</v>
      </c>
    </row>
    <row r="10" spans="1:33" x14ac:dyDescent="0.25">
      <c r="A10" s="104">
        <v>7</v>
      </c>
      <c r="B10" s="19" t="s">
        <v>37</v>
      </c>
      <c r="C10" s="34">
        <v>0.23244508462369465</v>
      </c>
      <c r="D10" s="19"/>
      <c r="E10" s="19" t="s">
        <v>42</v>
      </c>
      <c r="F10" s="30">
        <v>0.27943615257048093</v>
      </c>
      <c r="G10" s="19"/>
      <c r="H10" s="19" t="s">
        <v>36</v>
      </c>
      <c r="I10" s="30">
        <v>0.25</v>
      </c>
      <c r="J10" s="19"/>
      <c r="K10" s="19" t="s">
        <v>35</v>
      </c>
      <c r="L10" s="30">
        <v>0.41269841269841268</v>
      </c>
      <c r="M10" s="19"/>
      <c r="N10" s="19" t="s">
        <v>28</v>
      </c>
      <c r="O10" s="30">
        <v>0.25</v>
      </c>
      <c r="P10" s="19"/>
      <c r="Q10" s="19" t="s">
        <v>32</v>
      </c>
      <c r="R10" s="30">
        <v>0.3935483870967742</v>
      </c>
      <c r="S10" s="19"/>
      <c r="T10" s="19" t="s">
        <v>40</v>
      </c>
      <c r="U10" s="30">
        <v>0.13257575757575757</v>
      </c>
      <c r="V10" s="19"/>
      <c r="W10" s="19" t="s">
        <v>37</v>
      </c>
      <c r="X10" s="30">
        <v>0.22887323943661972</v>
      </c>
      <c r="Y10" s="19"/>
      <c r="Z10" s="19" t="s">
        <v>40</v>
      </c>
      <c r="AA10" s="30">
        <v>0.26459143968871596</v>
      </c>
      <c r="AB10" s="30"/>
      <c r="AC10" s="31" t="s">
        <v>26</v>
      </c>
      <c r="AD10" s="32">
        <v>0.3116279069767442</v>
      </c>
      <c r="AE10" s="19"/>
      <c r="AF10" s="19" t="s">
        <v>32</v>
      </c>
      <c r="AG10" s="30">
        <v>0.1826625386996904</v>
      </c>
    </row>
    <row r="11" spans="1:33" x14ac:dyDescent="0.25">
      <c r="A11" s="104">
        <v>8</v>
      </c>
      <c r="B11" s="19" t="s">
        <v>40</v>
      </c>
      <c r="C11" s="34">
        <v>0.22688451541032306</v>
      </c>
      <c r="D11" s="19"/>
      <c r="E11" s="19" t="s">
        <v>45</v>
      </c>
      <c r="F11" s="30">
        <v>0.27832512315270935</v>
      </c>
      <c r="G11" s="19"/>
      <c r="H11" s="19" t="s">
        <v>29</v>
      </c>
      <c r="I11" s="30">
        <v>0.24242424242424243</v>
      </c>
      <c r="J11" s="19"/>
      <c r="K11" s="19" t="s">
        <v>47</v>
      </c>
      <c r="L11" s="30">
        <v>0.4098360655737705</v>
      </c>
      <c r="M11" s="19"/>
      <c r="N11" s="19" t="s">
        <v>30</v>
      </c>
      <c r="O11" s="30">
        <v>0.24705882352941178</v>
      </c>
      <c r="P11" s="19"/>
      <c r="Q11" s="19" t="s">
        <v>46</v>
      </c>
      <c r="R11" s="30">
        <v>0.38918918918918921</v>
      </c>
      <c r="S11" s="19"/>
      <c r="T11" s="19" t="s">
        <v>34</v>
      </c>
      <c r="U11" s="30">
        <v>0.12913907284768211</v>
      </c>
      <c r="V11" s="19"/>
      <c r="W11" s="19" t="s">
        <v>38</v>
      </c>
      <c r="X11" s="30">
        <v>0.22727272727272727</v>
      </c>
      <c r="Y11" s="19"/>
      <c r="Z11" s="19" t="s">
        <v>32</v>
      </c>
      <c r="AA11" s="30">
        <v>0.26426076833527357</v>
      </c>
      <c r="AB11" s="30"/>
      <c r="AC11" s="19" t="s">
        <v>29</v>
      </c>
      <c r="AD11" s="30">
        <v>0.3108974358974359</v>
      </c>
      <c r="AE11" s="19"/>
      <c r="AF11" s="19" t="s">
        <v>45</v>
      </c>
      <c r="AG11" s="30">
        <v>0.18012752391073325</v>
      </c>
    </row>
    <row r="12" spans="1:33" x14ac:dyDescent="0.25">
      <c r="A12" s="104">
        <v>9</v>
      </c>
      <c r="B12" s="19" t="s">
        <v>38</v>
      </c>
      <c r="C12" s="34">
        <v>0.22452293950466909</v>
      </c>
      <c r="D12" s="19"/>
      <c r="E12" s="19" t="s">
        <v>35</v>
      </c>
      <c r="F12" s="30">
        <v>0.27391304347826084</v>
      </c>
      <c r="G12" s="19"/>
      <c r="H12" s="19" t="s">
        <v>42</v>
      </c>
      <c r="I12" s="30">
        <v>0.23837902264600716</v>
      </c>
      <c r="J12" s="19"/>
      <c r="K12" s="19" t="s">
        <v>40</v>
      </c>
      <c r="L12" s="30">
        <v>0.40740740740740738</v>
      </c>
      <c r="M12" s="19"/>
      <c r="N12" s="19" t="s">
        <v>37</v>
      </c>
      <c r="O12" s="30">
        <v>0.2450199203187251</v>
      </c>
      <c r="P12" s="19"/>
      <c r="Q12" s="19" t="s">
        <v>48</v>
      </c>
      <c r="R12" s="30">
        <v>0.38793103448275862</v>
      </c>
      <c r="S12" s="19"/>
      <c r="T12" s="19" t="s">
        <v>37</v>
      </c>
      <c r="U12" s="30">
        <v>0.12207792207792208</v>
      </c>
      <c r="V12" s="19"/>
      <c r="W12" s="19" t="s">
        <v>28</v>
      </c>
      <c r="X12" s="30">
        <v>0.22580645161290322</v>
      </c>
      <c r="Y12" s="19"/>
      <c r="Z12" s="19" t="s">
        <v>42</v>
      </c>
      <c r="AA12" s="30">
        <v>0.2620689655172414</v>
      </c>
      <c r="AB12" s="30"/>
      <c r="AC12" s="19" t="s">
        <v>28</v>
      </c>
      <c r="AD12" s="30">
        <v>0.30434782608695654</v>
      </c>
      <c r="AE12" s="19"/>
      <c r="AF12" s="31" t="s">
        <v>26</v>
      </c>
      <c r="AG12" s="32">
        <v>0.17997293640054127</v>
      </c>
    </row>
    <row r="13" spans="1:33" x14ac:dyDescent="0.25">
      <c r="A13" s="104">
        <v>10</v>
      </c>
      <c r="B13" s="19" t="s">
        <v>35</v>
      </c>
      <c r="C13" s="34">
        <v>0.21812721812721814</v>
      </c>
      <c r="D13" s="19"/>
      <c r="E13" s="19" t="s">
        <v>49</v>
      </c>
      <c r="F13" s="30">
        <v>0.26201201201201202</v>
      </c>
      <c r="G13" s="19"/>
      <c r="H13" s="19" t="s">
        <v>45</v>
      </c>
      <c r="I13" s="30">
        <v>0.23451327433628319</v>
      </c>
      <c r="J13" s="19"/>
      <c r="K13" s="19" t="s">
        <v>45</v>
      </c>
      <c r="L13" s="30">
        <v>0.39080459770114945</v>
      </c>
      <c r="M13" s="19"/>
      <c r="N13" s="19" t="s">
        <v>42</v>
      </c>
      <c r="O13" s="30">
        <v>0.23923444976076555</v>
      </c>
      <c r="P13" s="19"/>
      <c r="Q13" s="19" t="s">
        <v>34</v>
      </c>
      <c r="R13" s="30">
        <v>0.37855579868708972</v>
      </c>
      <c r="S13" s="19"/>
      <c r="T13" s="19" t="s">
        <v>45</v>
      </c>
      <c r="U13" s="30">
        <v>0.11722488038277512</v>
      </c>
      <c r="V13" s="19"/>
      <c r="W13" s="19" t="s">
        <v>35</v>
      </c>
      <c r="X13" s="30">
        <v>0.22459893048128343</v>
      </c>
      <c r="Y13" s="19"/>
      <c r="Z13" s="19" t="s">
        <v>49</v>
      </c>
      <c r="AA13" s="30">
        <v>0.25156626506024099</v>
      </c>
      <c r="AB13" s="30"/>
      <c r="AC13" s="19" t="s">
        <v>42</v>
      </c>
      <c r="AD13" s="30">
        <v>0.29561200923787528</v>
      </c>
      <c r="AE13" s="19"/>
      <c r="AF13" s="19" t="s">
        <v>50</v>
      </c>
      <c r="AG13" s="30">
        <v>0.17409535642180463</v>
      </c>
    </row>
    <row r="14" spans="1:33" x14ac:dyDescent="0.25">
      <c r="A14" s="104">
        <v>11</v>
      </c>
      <c r="B14" s="19" t="s">
        <v>45</v>
      </c>
      <c r="C14" s="34">
        <v>0.21430022344099126</v>
      </c>
      <c r="D14" s="19"/>
      <c r="E14" s="19" t="s">
        <v>48</v>
      </c>
      <c r="F14" s="30">
        <v>0.26146788990825687</v>
      </c>
      <c r="G14" s="19"/>
      <c r="H14" s="19" t="s">
        <v>51</v>
      </c>
      <c r="I14" s="30">
        <v>0.22994652406417113</v>
      </c>
      <c r="J14" s="19"/>
      <c r="K14" s="19" t="s">
        <v>29</v>
      </c>
      <c r="L14" s="30">
        <v>0.37671232876712329</v>
      </c>
      <c r="M14" s="19"/>
      <c r="N14" s="19" t="s">
        <v>35</v>
      </c>
      <c r="O14" s="30">
        <v>0.23860589812332439</v>
      </c>
      <c r="P14" s="19"/>
      <c r="Q14" s="19" t="s">
        <v>33</v>
      </c>
      <c r="R14" s="30">
        <v>0.375</v>
      </c>
      <c r="S14" s="19"/>
      <c r="T14" s="19" t="s">
        <v>49</v>
      </c>
      <c r="U14" s="30">
        <v>0.11487603305785124</v>
      </c>
      <c r="V14" s="19"/>
      <c r="W14" s="19" t="s">
        <v>34</v>
      </c>
      <c r="X14" s="30">
        <v>0.21893491124260356</v>
      </c>
      <c r="Y14" s="19"/>
      <c r="Z14" s="19" t="s">
        <v>45</v>
      </c>
      <c r="AA14" s="30">
        <v>0.24905660377358491</v>
      </c>
      <c r="AB14" s="30"/>
      <c r="AC14" s="19" t="s">
        <v>39</v>
      </c>
      <c r="AD14" s="30">
        <v>0.29230769230769232</v>
      </c>
      <c r="AE14" s="19"/>
      <c r="AF14" s="19" t="s">
        <v>35</v>
      </c>
      <c r="AG14" s="30">
        <v>0.16666666666666666</v>
      </c>
    </row>
    <row r="15" spans="1:33" x14ac:dyDescent="0.25">
      <c r="A15" s="104">
        <v>12</v>
      </c>
      <c r="B15" s="19" t="s">
        <v>50</v>
      </c>
      <c r="C15" s="34">
        <v>0.2138131941494204</v>
      </c>
      <c r="D15" s="19"/>
      <c r="E15" s="19" t="s">
        <v>50</v>
      </c>
      <c r="F15" s="30">
        <v>0.26061397779229262</v>
      </c>
      <c r="G15" s="19"/>
      <c r="H15" s="19" t="s">
        <v>33</v>
      </c>
      <c r="I15" s="30">
        <v>0.22580645161290322</v>
      </c>
      <c r="J15" s="19"/>
      <c r="K15" s="19" t="s">
        <v>52</v>
      </c>
      <c r="L15" s="30">
        <v>0.35714285714285715</v>
      </c>
      <c r="M15" s="19"/>
      <c r="N15" s="19" t="s">
        <v>49</v>
      </c>
      <c r="O15" s="30">
        <v>0.22667638483965014</v>
      </c>
      <c r="P15" s="19"/>
      <c r="Q15" s="19" t="s">
        <v>35</v>
      </c>
      <c r="R15" s="30">
        <v>0.37090909090909091</v>
      </c>
      <c r="S15" s="19"/>
      <c r="T15" s="19" t="s">
        <v>50</v>
      </c>
      <c r="U15" s="30">
        <v>0.11328125</v>
      </c>
      <c r="V15" s="19"/>
      <c r="W15" s="19" t="s">
        <v>29</v>
      </c>
      <c r="X15" s="30">
        <v>0.21779141104294478</v>
      </c>
      <c r="Y15" s="19"/>
      <c r="Z15" s="19" t="s">
        <v>38</v>
      </c>
      <c r="AA15" s="30">
        <v>0.24822695035460993</v>
      </c>
      <c r="AB15" s="30"/>
      <c r="AC15" s="19" t="s">
        <v>35</v>
      </c>
      <c r="AD15" s="30">
        <v>0.25925925925925924</v>
      </c>
      <c r="AE15" s="19"/>
      <c r="AF15" s="19" t="s">
        <v>49</v>
      </c>
      <c r="AG15" s="30">
        <v>0.15611140677665425</v>
      </c>
    </row>
    <row r="16" spans="1:33" x14ac:dyDescent="0.25">
      <c r="A16" s="104">
        <v>13</v>
      </c>
      <c r="B16" s="19" t="s">
        <v>30</v>
      </c>
      <c r="C16" s="34">
        <v>0.20603015075376885</v>
      </c>
      <c r="D16" s="19"/>
      <c r="E16" s="19" t="s">
        <v>40</v>
      </c>
      <c r="F16" s="30">
        <v>0.25773195876288657</v>
      </c>
      <c r="G16" s="19"/>
      <c r="H16" s="19" t="s">
        <v>50</v>
      </c>
      <c r="I16" s="30">
        <v>0.22341302555647155</v>
      </c>
      <c r="J16" s="19"/>
      <c r="K16" s="19" t="s">
        <v>42</v>
      </c>
      <c r="L16" s="30">
        <v>0.35114503816793891</v>
      </c>
      <c r="M16" s="19"/>
      <c r="N16" s="19" t="s">
        <v>40</v>
      </c>
      <c r="O16" s="30">
        <v>0.22598870056497175</v>
      </c>
      <c r="P16" s="19"/>
      <c r="Q16" s="19" t="s">
        <v>53</v>
      </c>
      <c r="R16" s="30">
        <v>0.36947791164658633</v>
      </c>
      <c r="S16" s="19"/>
      <c r="T16" s="19" t="s">
        <v>28</v>
      </c>
      <c r="U16" s="30">
        <v>0.11290322580645161</v>
      </c>
      <c r="V16" s="19"/>
      <c r="W16" s="19" t="s">
        <v>53</v>
      </c>
      <c r="X16" s="30">
        <v>0.21076233183856502</v>
      </c>
      <c r="Y16" s="19"/>
      <c r="Z16" s="19" t="s">
        <v>50</v>
      </c>
      <c r="AA16" s="30">
        <v>0.2381427858212681</v>
      </c>
      <c r="AB16" s="30"/>
      <c r="AC16" s="19" t="s">
        <v>33</v>
      </c>
      <c r="AD16" s="30">
        <v>0.25641025641025639</v>
      </c>
      <c r="AE16" s="19"/>
      <c r="AF16" s="19" t="s">
        <v>54</v>
      </c>
      <c r="AG16" s="30">
        <v>0.15551743853630645</v>
      </c>
    </row>
    <row r="17" spans="1:33" x14ac:dyDescent="0.25">
      <c r="A17" s="104">
        <v>14</v>
      </c>
      <c r="B17" s="19" t="s">
        <v>49</v>
      </c>
      <c r="C17" s="34">
        <v>0.20474718916431062</v>
      </c>
      <c r="D17" s="19"/>
      <c r="E17" s="19" t="s">
        <v>38</v>
      </c>
      <c r="F17" s="30">
        <v>0.25</v>
      </c>
      <c r="G17" s="19"/>
      <c r="H17" s="19" t="s">
        <v>37</v>
      </c>
      <c r="I17" s="30">
        <v>0.2196078431372549</v>
      </c>
      <c r="J17" s="19"/>
      <c r="K17" s="19" t="s">
        <v>32</v>
      </c>
      <c r="L17" s="30">
        <v>0.34666666666666668</v>
      </c>
      <c r="M17" s="19"/>
      <c r="N17" s="19" t="s">
        <v>48</v>
      </c>
      <c r="O17" s="30">
        <v>0.21937321937321938</v>
      </c>
      <c r="P17" s="19"/>
      <c r="Q17" s="19" t="s">
        <v>55</v>
      </c>
      <c r="R17" s="30">
        <v>0.36884154460719043</v>
      </c>
      <c r="S17" s="19"/>
      <c r="T17" s="19" t="s">
        <v>48</v>
      </c>
      <c r="U17" s="30">
        <v>0.1090146750524109</v>
      </c>
      <c r="V17" s="19"/>
      <c r="W17" s="33" t="s">
        <v>27</v>
      </c>
      <c r="X17" s="30">
        <v>0.2</v>
      </c>
      <c r="Y17" s="19"/>
      <c r="Z17" s="19" t="s">
        <v>55</v>
      </c>
      <c r="AA17" s="30">
        <v>0.23165340406719717</v>
      </c>
      <c r="AB17" s="30"/>
      <c r="AC17" s="19" t="s">
        <v>50</v>
      </c>
      <c r="AD17" s="30">
        <v>0.24330900243309003</v>
      </c>
      <c r="AE17" s="19"/>
      <c r="AF17" s="19" t="s">
        <v>46</v>
      </c>
      <c r="AG17" s="30">
        <v>0.15345699831365936</v>
      </c>
    </row>
    <row r="18" spans="1:33" x14ac:dyDescent="0.25">
      <c r="A18" s="104">
        <v>15</v>
      </c>
      <c r="B18" s="19" t="s">
        <v>46</v>
      </c>
      <c r="C18" s="34">
        <v>0.19890893831305079</v>
      </c>
      <c r="D18" s="19"/>
      <c r="E18" s="19" t="s">
        <v>53</v>
      </c>
      <c r="F18" s="30">
        <v>0.25</v>
      </c>
      <c r="G18" s="19"/>
      <c r="H18" s="19" t="s">
        <v>35</v>
      </c>
      <c r="I18" s="30">
        <v>0.21641791044776118</v>
      </c>
      <c r="J18" s="19"/>
      <c r="K18" s="19" t="s">
        <v>37</v>
      </c>
      <c r="L18" s="30">
        <v>0.34615384615384615</v>
      </c>
      <c r="M18" s="19"/>
      <c r="N18" s="19" t="s">
        <v>33</v>
      </c>
      <c r="O18" s="30">
        <v>0.21794871794871795</v>
      </c>
      <c r="P18" s="19"/>
      <c r="Q18" s="19" t="s">
        <v>51</v>
      </c>
      <c r="R18" s="30">
        <v>0.36641221374045801</v>
      </c>
      <c r="S18" s="19"/>
      <c r="T18" s="19" t="s">
        <v>41</v>
      </c>
      <c r="U18" s="30">
        <v>0.10526315789473684</v>
      </c>
      <c r="V18" s="19"/>
      <c r="W18" s="19" t="s">
        <v>48</v>
      </c>
      <c r="X18" s="30">
        <v>0.2</v>
      </c>
      <c r="Y18" s="19"/>
      <c r="Z18" s="19" t="s">
        <v>33</v>
      </c>
      <c r="AA18" s="30">
        <v>0.22826086956521738</v>
      </c>
      <c r="AB18" s="30"/>
      <c r="AC18" s="19" t="s">
        <v>49</v>
      </c>
      <c r="AD18" s="30">
        <v>0.24290780141843971</v>
      </c>
      <c r="AE18" s="19"/>
      <c r="AF18" s="19" t="s">
        <v>55</v>
      </c>
      <c r="AG18" s="30">
        <v>0.15297121634168989</v>
      </c>
    </row>
    <row r="19" spans="1:33" x14ac:dyDescent="0.25">
      <c r="A19" s="104">
        <v>16</v>
      </c>
      <c r="B19" s="19" t="s">
        <v>28</v>
      </c>
      <c r="C19" s="34">
        <v>0.19693654266958424</v>
      </c>
      <c r="D19" s="19"/>
      <c r="E19" s="19" t="s">
        <v>33</v>
      </c>
      <c r="F19" s="30">
        <v>0.24285714285714285</v>
      </c>
      <c r="G19" s="19"/>
      <c r="H19" s="19" t="s">
        <v>49</v>
      </c>
      <c r="I19" s="30">
        <v>0.21056977704376548</v>
      </c>
      <c r="J19" s="19"/>
      <c r="K19" s="19" t="s">
        <v>50</v>
      </c>
      <c r="L19" s="30">
        <v>0.32885906040268459</v>
      </c>
      <c r="M19" s="19"/>
      <c r="N19" s="19" t="s">
        <v>50</v>
      </c>
      <c r="O19" s="30">
        <v>0.21486387049300956</v>
      </c>
      <c r="P19" s="19"/>
      <c r="Q19" s="19" t="s">
        <v>50</v>
      </c>
      <c r="R19" s="30">
        <v>0.36387208297320656</v>
      </c>
      <c r="S19" s="19"/>
      <c r="T19" s="19" t="s">
        <v>54</v>
      </c>
      <c r="U19" s="30">
        <v>0.10240963855421686</v>
      </c>
      <c r="V19" s="19"/>
      <c r="W19" s="19" t="s">
        <v>50</v>
      </c>
      <c r="X19" s="30">
        <v>0.19093851132686085</v>
      </c>
      <c r="Y19" s="19"/>
      <c r="Z19" s="19" t="s">
        <v>30</v>
      </c>
      <c r="AA19" s="30">
        <v>0.21739130434782608</v>
      </c>
      <c r="AB19" s="30"/>
      <c r="AC19" s="19" t="s">
        <v>47</v>
      </c>
      <c r="AD19" s="30">
        <v>0.23076923076923078</v>
      </c>
      <c r="AE19" s="19"/>
      <c r="AF19" s="19" t="s">
        <v>39</v>
      </c>
      <c r="AG19" s="30">
        <v>0.15247895229186156</v>
      </c>
    </row>
    <row r="20" spans="1:33" x14ac:dyDescent="0.25">
      <c r="A20" s="104">
        <v>17</v>
      </c>
      <c r="B20" s="19" t="s">
        <v>55</v>
      </c>
      <c r="C20" s="34">
        <v>0.19086813377230982</v>
      </c>
      <c r="D20" s="19"/>
      <c r="E20" s="19" t="s">
        <v>47</v>
      </c>
      <c r="F20" s="30">
        <v>0.24233983286908078</v>
      </c>
      <c r="G20" s="19"/>
      <c r="H20" s="19" t="s">
        <v>46</v>
      </c>
      <c r="I20" s="30">
        <v>0.20425531914893616</v>
      </c>
      <c r="J20" s="19"/>
      <c r="K20" s="19" t="s">
        <v>49</v>
      </c>
      <c r="L20" s="30">
        <v>0.32684824902723736</v>
      </c>
      <c r="M20" s="19"/>
      <c r="N20" s="19" t="s">
        <v>45</v>
      </c>
      <c r="O20" s="30">
        <v>0.21291866028708134</v>
      </c>
      <c r="P20" s="19"/>
      <c r="Q20" s="33" t="s">
        <v>31</v>
      </c>
      <c r="R20" s="30">
        <v>0.36363636363636365</v>
      </c>
      <c r="S20" s="19"/>
      <c r="T20" s="19" t="s">
        <v>36</v>
      </c>
      <c r="U20" s="30">
        <v>0.1</v>
      </c>
      <c r="V20" s="19"/>
      <c r="W20" s="19" t="s">
        <v>56</v>
      </c>
      <c r="X20" s="30">
        <v>0.19047619047619047</v>
      </c>
      <c r="Y20" s="19"/>
      <c r="Z20" s="19" t="s">
        <v>51</v>
      </c>
      <c r="AA20" s="30">
        <v>0.20218579234972678</v>
      </c>
      <c r="AB20" s="30"/>
      <c r="AC20" s="19" t="s">
        <v>38</v>
      </c>
      <c r="AD20" s="30">
        <v>0.22988505747126436</v>
      </c>
      <c r="AE20" s="19"/>
      <c r="AF20" s="19" t="s">
        <v>48</v>
      </c>
      <c r="AG20" s="30">
        <v>0.1519674355495251</v>
      </c>
    </row>
    <row r="21" spans="1:33" x14ac:dyDescent="0.25">
      <c r="A21" s="104">
        <v>18</v>
      </c>
      <c r="B21" s="19" t="s">
        <v>36</v>
      </c>
      <c r="C21" s="34">
        <v>0.1888111888111888</v>
      </c>
      <c r="D21" s="19"/>
      <c r="E21" s="19" t="s">
        <v>55</v>
      </c>
      <c r="F21" s="30">
        <v>0.23308270676691728</v>
      </c>
      <c r="G21" s="19"/>
      <c r="H21" s="19" t="s">
        <v>43</v>
      </c>
      <c r="I21" s="30">
        <v>0.20320855614973263</v>
      </c>
      <c r="J21" s="19"/>
      <c r="K21" s="19" t="s">
        <v>55</v>
      </c>
      <c r="L21" s="30">
        <v>0.31351351351351353</v>
      </c>
      <c r="M21" s="19"/>
      <c r="N21" s="33" t="s">
        <v>27</v>
      </c>
      <c r="O21" s="30">
        <v>0.20779220779220781</v>
      </c>
      <c r="P21" s="19"/>
      <c r="Q21" s="19" t="s">
        <v>42</v>
      </c>
      <c r="R21" s="30">
        <v>0.36304062909567497</v>
      </c>
      <c r="S21" s="19"/>
      <c r="T21" s="19" t="s">
        <v>38</v>
      </c>
      <c r="U21" s="30">
        <v>9.9447513812154692E-2</v>
      </c>
      <c r="V21" s="19"/>
      <c r="W21" s="19" t="s">
        <v>46</v>
      </c>
      <c r="X21" s="30">
        <v>0.18978102189781021</v>
      </c>
      <c r="Y21" s="19"/>
      <c r="Z21" s="19" t="s">
        <v>54</v>
      </c>
      <c r="AA21" s="30">
        <v>0.20181818181818181</v>
      </c>
      <c r="AB21" s="30"/>
      <c r="AC21" s="19" t="s">
        <v>37</v>
      </c>
      <c r="AD21" s="30">
        <v>0.22978723404255319</v>
      </c>
      <c r="AE21" s="19"/>
      <c r="AF21" s="19" t="s">
        <v>47</v>
      </c>
      <c r="AG21" s="30">
        <v>0.15132178669097537</v>
      </c>
    </row>
    <row r="22" spans="1:33" x14ac:dyDescent="0.25">
      <c r="A22" s="104">
        <v>19</v>
      </c>
      <c r="B22" s="19" t="s">
        <v>47</v>
      </c>
      <c r="C22" s="34">
        <v>0.18768502072232091</v>
      </c>
      <c r="D22" s="19"/>
      <c r="E22" s="19" t="s">
        <v>54</v>
      </c>
      <c r="F22" s="30">
        <v>0.22942073170731708</v>
      </c>
      <c r="G22" s="19"/>
      <c r="H22" s="19" t="s">
        <v>30</v>
      </c>
      <c r="I22" s="30">
        <v>0.20238095238095238</v>
      </c>
      <c r="J22" s="19"/>
      <c r="K22" s="19" t="s">
        <v>56</v>
      </c>
      <c r="L22" s="30">
        <v>0.30769230769230771</v>
      </c>
      <c r="M22" s="19"/>
      <c r="N22" s="19" t="s">
        <v>43</v>
      </c>
      <c r="O22" s="30">
        <v>0.20723684210526316</v>
      </c>
      <c r="P22" s="19"/>
      <c r="Q22" s="19" t="s">
        <v>41</v>
      </c>
      <c r="R22" s="30">
        <v>0.36206896551724138</v>
      </c>
      <c r="S22" s="19"/>
      <c r="T22" s="19" t="s">
        <v>56</v>
      </c>
      <c r="U22" s="30">
        <v>9.7087378640776698E-2</v>
      </c>
      <c r="V22" s="19"/>
      <c r="W22" s="19" t="s">
        <v>47</v>
      </c>
      <c r="X22" s="30">
        <v>0.18965517241379309</v>
      </c>
      <c r="Y22" s="19"/>
      <c r="Z22" s="19" t="s">
        <v>39</v>
      </c>
      <c r="AA22" s="30">
        <v>0.2009685230024213</v>
      </c>
      <c r="AB22" s="30"/>
      <c r="AC22" s="19" t="s">
        <v>54</v>
      </c>
      <c r="AD22" s="30">
        <v>0.2294455066921606</v>
      </c>
      <c r="AE22" s="19"/>
      <c r="AF22" s="19" t="s">
        <v>53</v>
      </c>
      <c r="AG22" s="30">
        <v>0.15051740357478832</v>
      </c>
    </row>
    <row r="23" spans="1:33" x14ac:dyDescent="0.25">
      <c r="A23" s="104">
        <v>20</v>
      </c>
      <c r="B23" s="19" t="s">
        <v>54</v>
      </c>
      <c r="C23" s="34">
        <v>0.18679896462467643</v>
      </c>
      <c r="D23" s="19"/>
      <c r="E23" s="19" t="s">
        <v>56</v>
      </c>
      <c r="F23" s="30">
        <v>0.22580645161290322</v>
      </c>
      <c r="G23" s="19"/>
      <c r="H23" s="19" t="s">
        <v>28</v>
      </c>
      <c r="I23" s="30">
        <v>0.2</v>
      </c>
      <c r="J23" s="19"/>
      <c r="K23" s="19" t="s">
        <v>53</v>
      </c>
      <c r="L23" s="30">
        <v>0.30769230769230771</v>
      </c>
      <c r="M23" s="19"/>
      <c r="N23" s="19" t="s">
        <v>51</v>
      </c>
      <c r="O23" s="30">
        <v>0.20673076923076922</v>
      </c>
      <c r="P23" s="19"/>
      <c r="Q23" s="19" t="s">
        <v>54</v>
      </c>
      <c r="R23" s="30">
        <v>0.35730858468677495</v>
      </c>
      <c r="S23" s="19"/>
      <c r="T23" s="19" t="s">
        <v>35</v>
      </c>
      <c r="U23" s="30">
        <v>9.45945945945946E-2</v>
      </c>
      <c r="V23" s="19"/>
      <c r="W23" s="19" t="s">
        <v>32</v>
      </c>
      <c r="X23" s="30">
        <v>0.1893491124260355</v>
      </c>
      <c r="Y23" s="19"/>
      <c r="Z23" s="19" t="s">
        <v>47</v>
      </c>
      <c r="AA23" s="30">
        <v>0.18505338078291814</v>
      </c>
      <c r="AB23" s="30"/>
      <c r="AC23" s="19" t="s">
        <v>55</v>
      </c>
      <c r="AD23" s="30">
        <v>0.21673003802281368</v>
      </c>
      <c r="AE23" s="19"/>
      <c r="AF23" s="19" t="s">
        <v>40</v>
      </c>
      <c r="AG23" s="30">
        <v>0.14498644986449866</v>
      </c>
    </row>
    <row r="24" spans="1:33" x14ac:dyDescent="0.25">
      <c r="A24" s="104">
        <v>21</v>
      </c>
      <c r="B24" s="19" t="s">
        <v>53</v>
      </c>
      <c r="C24" s="34">
        <v>0.18534057255676209</v>
      </c>
      <c r="D24" s="19"/>
      <c r="E24" s="19" t="s">
        <v>41</v>
      </c>
      <c r="F24" s="30">
        <v>0.22077922077922077</v>
      </c>
      <c r="G24" s="19"/>
      <c r="H24" s="19" t="s">
        <v>44</v>
      </c>
      <c r="I24" s="30">
        <v>0.19540229885057472</v>
      </c>
      <c r="J24" s="19"/>
      <c r="K24" s="19" t="s">
        <v>46</v>
      </c>
      <c r="L24" s="30">
        <v>0.30508474576271188</v>
      </c>
      <c r="M24" s="19"/>
      <c r="N24" s="19" t="s">
        <v>47</v>
      </c>
      <c r="O24" s="30">
        <v>0.20610687022900764</v>
      </c>
      <c r="P24" s="19"/>
      <c r="Q24" s="19" t="s">
        <v>38</v>
      </c>
      <c r="R24" s="30">
        <v>0.35542168674698793</v>
      </c>
      <c r="S24" s="19"/>
      <c r="T24" s="19" t="s">
        <v>39</v>
      </c>
      <c r="U24" s="30">
        <v>8.7301587301587297E-2</v>
      </c>
      <c r="V24" s="19"/>
      <c r="W24" s="19" t="s">
        <v>36</v>
      </c>
      <c r="X24" s="30">
        <v>0.1891891891891892</v>
      </c>
      <c r="Y24" s="19"/>
      <c r="Z24" s="19" t="s">
        <v>57</v>
      </c>
      <c r="AA24" s="30">
        <v>0.18377088305489261</v>
      </c>
      <c r="AB24" s="30"/>
      <c r="AC24" s="19" t="s">
        <v>53</v>
      </c>
      <c r="AD24" s="30">
        <v>0.20618556701030927</v>
      </c>
      <c r="AE24" s="19"/>
      <c r="AF24" s="19" t="s">
        <v>36</v>
      </c>
      <c r="AG24" s="30">
        <v>0.1402439024390244</v>
      </c>
    </row>
    <row r="25" spans="1:33" x14ac:dyDescent="0.25">
      <c r="A25" s="104">
        <v>22</v>
      </c>
      <c r="B25" s="19" t="s">
        <v>48</v>
      </c>
      <c r="C25" s="34">
        <v>0.1821155943293348</v>
      </c>
      <c r="D25" s="19"/>
      <c r="E25" s="19" t="s">
        <v>46</v>
      </c>
      <c r="F25" s="30">
        <v>0.20552147239263804</v>
      </c>
      <c r="G25" s="19"/>
      <c r="H25" s="19" t="s">
        <v>52</v>
      </c>
      <c r="I25" s="30">
        <v>0.19473684210526315</v>
      </c>
      <c r="J25" s="19"/>
      <c r="K25" s="19" t="s">
        <v>30</v>
      </c>
      <c r="L25" s="30">
        <v>0.3</v>
      </c>
      <c r="M25" s="19"/>
      <c r="N25" s="19" t="s">
        <v>52</v>
      </c>
      <c r="O25" s="30">
        <v>0.20540540540540542</v>
      </c>
      <c r="P25" s="19"/>
      <c r="Q25" s="19" t="s">
        <v>40</v>
      </c>
      <c r="R25" s="30">
        <v>0.35416666666666669</v>
      </c>
      <c r="S25" s="19"/>
      <c r="T25" s="19" t="s">
        <v>46</v>
      </c>
      <c r="U25" s="30">
        <v>8.5470085470085472E-2</v>
      </c>
      <c r="V25" s="19"/>
      <c r="W25" s="19" t="s">
        <v>49</v>
      </c>
      <c r="X25" s="30">
        <v>0.18263473053892215</v>
      </c>
      <c r="Y25" s="19"/>
      <c r="Z25" s="19" t="s">
        <v>53</v>
      </c>
      <c r="AA25" s="30">
        <v>0.1828978622327791</v>
      </c>
      <c r="AB25" s="30"/>
      <c r="AC25" s="19" t="s">
        <v>46</v>
      </c>
      <c r="AD25" s="30">
        <v>0.20212765957446807</v>
      </c>
      <c r="AE25" s="19"/>
      <c r="AF25" s="19" t="s">
        <v>30</v>
      </c>
      <c r="AG25" s="30">
        <v>0.13609467455621302</v>
      </c>
    </row>
    <row r="26" spans="1:33" x14ac:dyDescent="0.25">
      <c r="A26" s="104">
        <v>23</v>
      </c>
      <c r="B26" s="19" t="s">
        <v>39</v>
      </c>
      <c r="C26" s="34">
        <v>0.17902621722846443</v>
      </c>
      <c r="D26" s="19"/>
      <c r="E26" s="19" t="s">
        <v>30</v>
      </c>
      <c r="F26" s="30">
        <v>0.19565217391304349</v>
      </c>
      <c r="G26" s="19"/>
      <c r="H26" s="19" t="s">
        <v>55</v>
      </c>
      <c r="I26" s="30">
        <v>0.19062181447502549</v>
      </c>
      <c r="J26" s="19"/>
      <c r="K26" s="19" t="s">
        <v>51</v>
      </c>
      <c r="L26" s="30">
        <v>0.29166666666666669</v>
      </c>
      <c r="M26" s="19"/>
      <c r="N26" s="19" t="s">
        <v>54</v>
      </c>
      <c r="O26" s="30">
        <v>0.20106626047220105</v>
      </c>
      <c r="P26" s="19"/>
      <c r="Q26" s="19" t="s">
        <v>57</v>
      </c>
      <c r="R26" s="30">
        <v>0.35408560311284049</v>
      </c>
      <c r="S26" s="19"/>
      <c r="T26" s="19" t="s">
        <v>52</v>
      </c>
      <c r="U26" s="30">
        <v>8.4291187739463605E-2</v>
      </c>
      <c r="V26" s="19"/>
      <c r="W26" s="19" t="s">
        <v>41</v>
      </c>
      <c r="X26" s="30">
        <v>0.18181818181818182</v>
      </c>
      <c r="Y26" s="19"/>
      <c r="Z26" s="19" t="s">
        <v>46</v>
      </c>
      <c r="AA26" s="30">
        <v>0.18217054263565891</v>
      </c>
      <c r="AB26" s="30"/>
      <c r="AC26" s="19" t="s">
        <v>45</v>
      </c>
      <c r="AD26" s="30">
        <v>0.19831223628691982</v>
      </c>
      <c r="AE26" s="19"/>
      <c r="AF26" s="19" t="s">
        <v>51</v>
      </c>
      <c r="AG26" s="30">
        <v>0.13194444444444445</v>
      </c>
    </row>
    <row r="27" spans="1:33" x14ac:dyDescent="0.25">
      <c r="A27" s="104">
        <v>24</v>
      </c>
      <c r="B27" s="19" t="s">
        <v>33</v>
      </c>
      <c r="C27" s="34">
        <v>0.17496635262449528</v>
      </c>
      <c r="D27" s="19"/>
      <c r="E27" s="19" t="s">
        <v>44</v>
      </c>
      <c r="F27" s="30">
        <v>0.19540229885057472</v>
      </c>
      <c r="G27" s="19"/>
      <c r="H27" s="19" t="s">
        <v>53</v>
      </c>
      <c r="I27" s="30">
        <v>0.18055555555555555</v>
      </c>
      <c r="J27" s="19"/>
      <c r="K27" s="19" t="s">
        <v>44</v>
      </c>
      <c r="L27" s="30">
        <v>0.26415094339622641</v>
      </c>
      <c r="M27" s="19"/>
      <c r="N27" s="19" t="s">
        <v>53</v>
      </c>
      <c r="O27" s="30">
        <v>0.1937046004842615</v>
      </c>
      <c r="P27" s="19"/>
      <c r="Q27" s="19" t="s">
        <v>49</v>
      </c>
      <c r="R27" s="30">
        <v>0.35395189003436428</v>
      </c>
      <c r="S27" s="19"/>
      <c r="T27" s="19" t="s">
        <v>32</v>
      </c>
      <c r="U27" s="30">
        <v>8.3333333333333329E-2</v>
      </c>
      <c r="V27" s="19"/>
      <c r="W27" s="19" t="s">
        <v>33</v>
      </c>
      <c r="X27" s="30">
        <v>0.17777777777777778</v>
      </c>
      <c r="Y27" s="19"/>
      <c r="Z27" s="19" t="s">
        <v>52</v>
      </c>
      <c r="AA27" s="30">
        <v>0.18181818181818182</v>
      </c>
      <c r="AB27" s="30"/>
      <c r="AC27" s="19" t="s">
        <v>48</v>
      </c>
      <c r="AD27" s="30">
        <v>0.19642857142857142</v>
      </c>
      <c r="AE27" s="19"/>
      <c r="AF27" s="19" t="s">
        <v>57</v>
      </c>
      <c r="AG27" s="30">
        <v>0.1296673455532926</v>
      </c>
    </row>
    <row r="28" spans="1:33" x14ac:dyDescent="0.25">
      <c r="A28" s="104">
        <v>25</v>
      </c>
      <c r="B28" s="19" t="s">
        <v>41</v>
      </c>
      <c r="C28" s="34">
        <v>0.1729957805907173</v>
      </c>
      <c r="D28" s="19"/>
      <c r="E28" s="19" t="s">
        <v>43</v>
      </c>
      <c r="F28" s="30">
        <v>0.18787878787878787</v>
      </c>
      <c r="G28" s="19"/>
      <c r="H28" s="19" t="s">
        <v>47</v>
      </c>
      <c r="I28" s="30">
        <v>0.17302052785923755</v>
      </c>
      <c r="J28" s="19"/>
      <c r="K28" s="19" t="s">
        <v>48</v>
      </c>
      <c r="L28" s="30">
        <v>0.25714285714285712</v>
      </c>
      <c r="M28" s="19"/>
      <c r="N28" s="19" t="s">
        <v>55</v>
      </c>
      <c r="O28" s="30">
        <v>0.18684843624699279</v>
      </c>
      <c r="P28" s="19"/>
      <c r="Q28" s="19" t="s">
        <v>37</v>
      </c>
      <c r="R28" s="30">
        <v>0.33967391304347827</v>
      </c>
      <c r="S28" s="19"/>
      <c r="T28" s="19" t="s">
        <v>43</v>
      </c>
      <c r="U28" s="30">
        <v>8.2706766917293228E-2</v>
      </c>
      <c r="V28" s="19"/>
      <c r="W28" s="19" t="s">
        <v>55</v>
      </c>
      <c r="X28" s="30">
        <v>0.17580340264650285</v>
      </c>
      <c r="Y28" s="19"/>
      <c r="Z28" s="19" t="s">
        <v>48</v>
      </c>
      <c r="AA28" s="30">
        <v>0.18047337278106509</v>
      </c>
      <c r="AB28" s="30"/>
      <c r="AC28" s="19" t="s">
        <v>51</v>
      </c>
      <c r="AD28" s="30">
        <v>0.1951219512195122</v>
      </c>
      <c r="AE28" s="19"/>
      <c r="AF28" s="19" t="s">
        <v>28</v>
      </c>
      <c r="AG28" s="30">
        <v>0.12244897959183673</v>
      </c>
    </row>
    <row r="29" spans="1:33" x14ac:dyDescent="0.25">
      <c r="A29" s="104">
        <v>26</v>
      </c>
      <c r="B29" s="19" t="s">
        <v>51</v>
      </c>
      <c r="C29" s="34">
        <v>0.1729643427354976</v>
      </c>
      <c r="D29" s="19"/>
      <c r="E29" s="19" t="s">
        <v>57</v>
      </c>
      <c r="F29" s="30">
        <v>0.18678160919540229</v>
      </c>
      <c r="G29" s="19"/>
      <c r="H29" s="19" t="s">
        <v>54</v>
      </c>
      <c r="I29" s="30">
        <v>0.16739702015775634</v>
      </c>
      <c r="J29" s="19"/>
      <c r="K29" s="19" t="s">
        <v>57</v>
      </c>
      <c r="L29" s="30">
        <v>0.25510204081632654</v>
      </c>
      <c r="M29" s="19"/>
      <c r="N29" s="19" t="s">
        <v>57</v>
      </c>
      <c r="O29" s="30">
        <v>0.16326530612244897</v>
      </c>
      <c r="P29" s="19"/>
      <c r="Q29" s="19" t="s">
        <v>47</v>
      </c>
      <c r="R29" s="30">
        <v>0.33823529411764708</v>
      </c>
      <c r="S29" s="19"/>
      <c r="T29" s="19" t="s">
        <v>55</v>
      </c>
      <c r="U29" s="30">
        <v>7.9110012360939425E-2</v>
      </c>
      <c r="V29" s="19"/>
      <c r="W29" s="19" t="s">
        <v>51</v>
      </c>
      <c r="X29" s="30">
        <v>0.17073170731707318</v>
      </c>
      <c r="Y29" s="19"/>
      <c r="Z29" s="19" t="s">
        <v>43</v>
      </c>
      <c r="AA29" s="30">
        <v>0.17499999999999999</v>
      </c>
      <c r="AB29" s="30"/>
      <c r="AC29" s="19" t="s">
        <v>41</v>
      </c>
      <c r="AD29" s="30">
        <v>0.19298245614035087</v>
      </c>
      <c r="AE29" s="19"/>
      <c r="AF29" s="19" t="s">
        <v>56</v>
      </c>
      <c r="AG29" s="30">
        <v>0.12020460358056266</v>
      </c>
    </row>
    <row r="30" spans="1:33" x14ac:dyDescent="0.25">
      <c r="A30" s="104">
        <v>27</v>
      </c>
      <c r="B30" s="33" t="s">
        <v>31</v>
      </c>
      <c r="C30" s="34">
        <v>0.16374269005847952</v>
      </c>
      <c r="D30" s="19"/>
      <c r="E30" s="19" t="s">
        <v>52</v>
      </c>
      <c r="F30" s="30">
        <v>0.1834862385321101</v>
      </c>
      <c r="G30" s="19"/>
      <c r="H30" s="19" t="s">
        <v>48</v>
      </c>
      <c r="I30" s="30">
        <v>0.16400000000000001</v>
      </c>
      <c r="J30" s="19"/>
      <c r="K30" s="19" t="s">
        <v>54</v>
      </c>
      <c r="L30" s="30">
        <v>0.2462686567164179</v>
      </c>
      <c r="M30" s="19"/>
      <c r="N30" s="19" t="s">
        <v>39</v>
      </c>
      <c r="O30" s="30">
        <v>0.15476190476190477</v>
      </c>
      <c r="P30" s="19"/>
      <c r="Q30" s="19" t="s">
        <v>45</v>
      </c>
      <c r="R30" s="30">
        <v>0.32129963898916969</v>
      </c>
      <c r="S30" s="19"/>
      <c r="T30" s="19" t="s">
        <v>47</v>
      </c>
      <c r="U30" s="30">
        <v>7.407407407407407E-2</v>
      </c>
      <c r="V30" s="19"/>
      <c r="W30" s="19" t="s">
        <v>39</v>
      </c>
      <c r="X30" s="30">
        <v>0.16279069767441862</v>
      </c>
      <c r="Y30" s="19"/>
      <c r="Z30" s="19" t="s">
        <v>44</v>
      </c>
      <c r="AA30" s="30">
        <v>0.17129629629629631</v>
      </c>
      <c r="AB30" s="30"/>
      <c r="AC30" s="19" t="s">
        <v>57</v>
      </c>
      <c r="AD30" s="30">
        <v>0.19217081850533807</v>
      </c>
      <c r="AE30" s="19"/>
      <c r="AF30" s="19" t="s">
        <v>52</v>
      </c>
      <c r="AG30" s="30">
        <v>0.1201923076923077</v>
      </c>
    </row>
    <row r="31" spans="1:33" x14ac:dyDescent="0.25">
      <c r="A31" s="104">
        <v>28</v>
      </c>
      <c r="B31" s="35" t="s">
        <v>43</v>
      </c>
      <c r="C31" s="34">
        <v>0.16150081566068517</v>
      </c>
      <c r="D31" s="19"/>
      <c r="E31" s="19" t="s">
        <v>39</v>
      </c>
      <c r="F31" s="30">
        <v>0.16574585635359115</v>
      </c>
      <c r="G31" s="19"/>
      <c r="H31" s="19" t="s">
        <v>57</v>
      </c>
      <c r="I31" s="30">
        <v>0.16329966329966331</v>
      </c>
      <c r="J31" s="19"/>
      <c r="K31" s="19" t="s">
        <v>39</v>
      </c>
      <c r="L31" s="30">
        <v>0.2413793103448276</v>
      </c>
      <c r="M31" s="19"/>
      <c r="N31" s="19" t="s">
        <v>41</v>
      </c>
      <c r="O31" s="30">
        <v>0.15454545454545454</v>
      </c>
      <c r="P31" s="19"/>
      <c r="Q31" s="19" t="s">
        <v>43</v>
      </c>
      <c r="R31" s="30">
        <v>0.31958762886597936</v>
      </c>
      <c r="S31" s="19"/>
      <c r="T31" s="19" t="s">
        <v>53</v>
      </c>
      <c r="U31" s="30">
        <v>7.1167883211678828E-2</v>
      </c>
      <c r="V31" s="19"/>
      <c r="W31" s="19" t="s">
        <v>54</v>
      </c>
      <c r="X31" s="30">
        <v>0.15502555366269166</v>
      </c>
      <c r="Y31" s="19"/>
      <c r="Z31" s="19" t="s">
        <v>36</v>
      </c>
      <c r="AA31" s="30">
        <v>0.16666666666666666</v>
      </c>
      <c r="AB31" s="30"/>
      <c r="AC31" s="33" t="s">
        <v>31</v>
      </c>
      <c r="AD31" s="30">
        <v>0.17647058823529413</v>
      </c>
      <c r="AE31" s="19"/>
      <c r="AF31" s="33" t="s">
        <v>27</v>
      </c>
      <c r="AG31" s="30">
        <v>0.11764705882352941</v>
      </c>
    </row>
    <row r="32" spans="1:33" x14ac:dyDescent="0.25">
      <c r="A32" s="104">
        <v>29</v>
      </c>
      <c r="B32" s="35" t="s">
        <v>57</v>
      </c>
      <c r="C32" s="34">
        <v>0.15625956535047444</v>
      </c>
      <c r="D32" s="19"/>
      <c r="E32" s="33" t="s">
        <v>31</v>
      </c>
      <c r="F32" s="30">
        <v>0.16129032258064516</v>
      </c>
      <c r="G32" s="19"/>
      <c r="H32" s="19" t="s">
        <v>39</v>
      </c>
      <c r="I32" s="30">
        <v>0.16091954022988506</v>
      </c>
      <c r="J32" s="19"/>
      <c r="K32" s="19" t="s">
        <v>36</v>
      </c>
      <c r="L32" s="30">
        <v>0.2</v>
      </c>
      <c r="M32" s="19"/>
      <c r="N32" s="19" t="s">
        <v>44</v>
      </c>
      <c r="O32" s="30">
        <v>0.12222222222222222</v>
      </c>
      <c r="P32" s="19"/>
      <c r="Q32" s="19" t="s">
        <v>36</v>
      </c>
      <c r="R32" s="30">
        <v>0.3</v>
      </c>
      <c r="S32" s="19"/>
      <c r="T32" s="19" t="s">
        <v>57</v>
      </c>
      <c r="U32" s="30">
        <v>6.9970845481049565E-2</v>
      </c>
      <c r="V32" s="19"/>
      <c r="W32" s="19" t="s">
        <v>43</v>
      </c>
      <c r="X32" s="30">
        <v>0.14018691588785046</v>
      </c>
      <c r="Y32" s="19"/>
      <c r="Z32" s="19" t="s">
        <v>41</v>
      </c>
      <c r="AA32" s="30">
        <v>0.15217391304347827</v>
      </c>
      <c r="AB32" s="30"/>
      <c r="AC32" s="19" t="s">
        <v>56</v>
      </c>
      <c r="AD32" s="30">
        <v>0.17391304347826086</v>
      </c>
      <c r="AE32" s="19"/>
      <c r="AF32" s="33" t="s">
        <v>31</v>
      </c>
      <c r="AG32" s="30">
        <v>0.10666666666666667</v>
      </c>
    </row>
    <row r="33" spans="1:33" x14ac:dyDescent="0.25">
      <c r="A33" s="104">
        <v>30</v>
      </c>
      <c r="B33" s="19" t="s">
        <v>52</v>
      </c>
      <c r="C33" s="34">
        <v>0.15339805825242719</v>
      </c>
      <c r="D33" s="19"/>
      <c r="E33" s="33" t="s">
        <v>27</v>
      </c>
      <c r="F33" s="30">
        <v>0.15789473684210525</v>
      </c>
      <c r="G33" s="19"/>
      <c r="H33" s="33" t="s">
        <v>31</v>
      </c>
      <c r="I33" s="30">
        <v>0.13461538461538461</v>
      </c>
      <c r="J33" s="19"/>
      <c r="K33" s="19" t="s">
        <v>41</v>
      </c>
      <c r="L33" s="30">
        <v>9.0909090909090912E-2</v>
      </c>
      <c r="M33" s="19"/>
      <c r="N33" s="19" t="s">
        <v>56</v>
      </c>
      <c r="O33" s="30">
        <v>0.12121212121212122</v>
      </c>
      <c r="P33" s="19"/>
      <c r="Q33" s="19" t="s">
        <v>52</v>
      </c>
      <c r="R33" s="30">
        <v>0.2391304347826087</v>
      </c>
      <c r="S33" s="19"/>
      <c r="T33" s="19" t="s">
        <v>51</v>
      </c>
      <c r="U33" s="30">
        <v>6.9090909090909092E-2</v>
      </c>
      <c r="V33" s="19"/>
      <c r="W33" s="19" t="s">
        <v>57</v>
      </c>
      <c r="X33" s="30">
        <v>0.13636363636363635</v>
      </c>
      <c r="Y33" s="19"/>
      <c r="Z33" s="19" t="s">
        <v>28</v>
      </c>
      <c r="AA33" s="30">
        <v>0.15094339622641509</v>
      </c>
      <c r="AB33" s="30"/>
      <c r="AC33" s="19" t="s">
        <v>52</v>
      </c>
      <c r="AD33" s="30">
        <v>0.15217391304347827</v>
      </c>
      <c r="AE33" s="19"/>
      <c r="AF33" s="19" t="s">
        <v>43</v>
      </c>
      <c r="AG33" s="30">
        <v>0.10570824524312897</v>
      </c>
    </row>
    <row r="34" spans="1:33" x14ac:dyDescent="0.25">
      <c r="A34" s="104">
        <v>31</v>
      </c>
      <c r="B34" s="19" t="s">
        <v>44</v>
      </c>
      <c r="C34" s="30">
        <v>0.14710547184773989</v>
      </c>
      <c r="D34" s="19"/>
      <c r="E34" s="19" t="s">
        <v>51</v>
      </c>
      <c r="F34" s="30">
        <v>0.15625</v>
      </c>
      <c r="G34" s="19"/>
      <c r="H34" s="19" t="s">
        <v>41</v>
      </c>
      <c r="I34" s="30">
        <v>0.12371134020618557</v>
      </c>
      <c r="J34" s="19"/>
      <c r="K34" s="33"/>
      <c r="L34" s="30"/>
      <c r="M34" s="19"/>
      <c r="N34" s="33" t="s">
        <v>31</v>
      </c>
      <c r="O34" s="30">
        <v>0.10869565217391304</v>
      </c>
      <c r="P34" s="19"/>
      <c r="Q34" s="19" t="s">
        <v>56</v>
      </c>
      <c r="R34" s="30">
        <v>0.21428571428571427</v>
      </c>
      <c r="S34" s="19"/>
      <c r="T34" s="19" t="s">
        <v>44</v>
      </c>
      <c r="U34" s="30">
        <v>6.5146579804560262E-2</v>
      </c>
      <c r="V34" s="19"/>
      <c r="W34" s="19" t="s">
        <v>44</v>
      </c>
      <c r="X34" s="30">
        <v>0.12666666666666668</v>
      </c>
      <c r="Y34" s="19"/>
      <c r="Z34" s="19" t="s">
        <v>56</v>
      </c>
      <c r="AA34" s="30">
        <v>0.1076923076923077</v>
      </c>
      <c r="AB34" s="30"/>
      <c r="AC34" s="19" t="s">
        <v>43</v>
      </c>
      <c r="AD34" s="30">
        <v>0.13186813186813187</v>
      </c>
      <c r="AE34" s="19"/>
      <c r="AF34" s="19" t="s">
        <v>44</v>
      </c>
      <c r="AG34" s="30">
        <v>0.10136986301369863</v>
      </c>
    </row>
    <row r="35" spans="1:33" x14ac:dyDescent="0.25">
      <c r="A35" s="105">
        <v>32</v>
      </c>
      <c r="B35" s="36" t="s">
        <v>56</v>
      </c>
      <c r="C35" s="37">
        <v>0.1355191256830601</v>
      </c>
      <c r="D35" s="36"/>
      <c r="E35" s="36" t="s">
        <v>28</v>
      </c>
      <c r="F35" s="37">
        <v>0.14285714285714285</v>
      </c>
      <c r="G35" s="36"/>
      <c r="H35" s="36" t="s">
        <v>56</v>
      </c>
      <c r="I35" s="37">
        <v>0.12244897959183673</v>
      </c>
      <c r="J35" s="36"/>
      <c r="K35" s="38"/>
      <c r="L35" s="37"/>
      <c r="M35" s="36"/>
      <c r="N35" s="36" t="s">
        <v>36</v>
      </c>
      <c r="O35" s="37">
        <v>0.1</v>
      </c>
      <c r="P35" s="36"/>
      <c r="Q35" s="38"/>
      <c r="R35" s="37"/>
      <c r="S35" s="36"/>
      <c r="T35" s="36" t="s">
        <v>33</v>
      </c>
      <c r="U35" s="37">
        <v>5.6603773584905662E-2</v>
      </c>
      <c r="V35" s="36"/>
      <c r="W35" s="36" t="s">
        <v>52</v>
      </c>
      <c r="X35" s="37">
        <v>0.125</v>
      </c>
      <c r="Y35" s="36"/>
      <c r="Z35" s="38" t="s">
        <v>31</v>
      </c>
      <c r="AA35" s="37">
        <v>7.6923076923076927E-2</v>
      </c>
      <c r="AB35" s="37"/>
      <c r="AC35" s="36" t="s">
        <v>44</v>
      </c>
      <c r="AD35" s="37">
        <v>0.1</v>
      </c>
      <c r="AE35" s="36"/>
      <c r="AF35" s="36" t="s">
        <v>33</v>
      </c>
      <c r="AG35" s="37">
        <v>9.8684210526315791E-2</v>
      </c>
    </row>
    <row r="37" spans="1:33" x14ac:dyDescent="0.25">
      <c r="A37" s="40" t="s">
        <v>700</v>
      </c>
    </row>
    <row r="38" spans="1:33" x14ac:dyDescent="0.25">
      <c r="A38" s="40" t="s">
        <v>58</v>
      </c>
    </row>
    <row r="59" spans="1:9" x14ac:dyDescent="0.25">
      <c r="A59" s="41"/>
      <c r="B59" s="613" t="s">
        <v>23</v>
      </c>
      <c r="C59" s="613"/>
      <c r="D59" s="41"/>
      <c r="E59" s="613" t="s">
        <v>24</v>
      </c>
      <c r="F59" s="613"/>
      <c r="G59" s="41"/>
      <c r="H59" s="613" t="s">
        <v>25</v>
      </c>
      <c r="I59" s="614"/>
    </row>
    <row r="60" spans="1:9" x14ac:dyDescent="0.25">
      <c r="A60" s="42"/>
      <c r="B60" s="43" t="s">
        <v>27</v>
      </c>
      <c r="C60" s="44">
        <v>0.36538461538461536</v>
      </c>
      <c r="D60" s="44"/>
      <c r="E60" s="43" t="s">
        <v>27</v>
      </c>
      <c r="F60" s="44">
        <v>0.5</v>
      </c>
      <c r="G60" s="42"/>
      <c r="H60" s="42" t="s">
        <v>29</v>
      </c>
      <c r="I60" s="45">
        <v>0.20177487155534796</v>
      </c>
    </row>
    <row r="61" spans="1:9" x14ac:dyDescent="0.25">
      <c r="A61" s="46"/>
      <c r="B61" s="46" t="s">
        <v>35</v>
      </c>
      <c r="C61" s="47">
        <v>0.28503562945368172</v>
      </c>
      <c r="D61" s="47"/>
      <c r="E61" s="46" t="s">
        <v>36</v>
      </c>
      <c r="F61" s="47">
        <v>0.375</v>
      </c>
      <c r="G61" s="46"/>
      <c r="H61" s="46" t="s">
        <v>34</v>
      </c>
      <c r="I61" s="48">
        <v>0.19974662162162163</v>
      </c>
    </row>
    <row r="62" spans="1:9" x14ac:dyDescent="0.25">
      <c r="A62" s="46"/>
      <c r="B62" s="46" t="s">
        <v>34</v>
      </c>
      <c r="C62" s="47">
        <v>0.28055783429040199</v>
      </c>
      <c r="D62" s="47"/>
      <c r="E62" s="46" t="s">
        <v>40</v>
      </c>
      <c r="F62" s="47">
        <v>0.33136094674556216</v>
      </c>
      <c r="G62" s="46"/>
      <c r="H62" s="46" t="s">
        <v>41</v>
      </c>
      <c r="I62" s="48">
        <v>0.18981481481481483</v>
      </c>
    </row>
    <row r="63" spans="1:9" x14ac:dyDescent="0.25">
      <c r="A63" s="46"/>
      <c r="B63" s="46" t="s">
        <v>37</v>
      </c>
      <c r="C63" s="47">
        <v>0.27681660899653981</v>
      </c>
      <c r="D63" s="47"/>
      <c r="E63" s="46" t="s">
        <v>32</v>
      </c>
      <c r="F63" s="47">
        <v>0.32882882882882886</v>
      </c>
      <c r="G63" s="46"/>
      <c r="H63" s="46" t="s">
        <v>38</v>
      </c>
      <c r="I63" s="48">
        <v>0.18884540117416829</v>
      </c>
    </row>
    <row r="64" spans="1:9" x14ac:dyDescent="0.25">
      <c r="A64" s="46"/>
      <c r="B64" s="46" t="s">
        <v>29</v>
      </c>
      <c r="C64" s="47">
        <v>0.27476415094339623</v>
      </c>
      <c r="D64" s="47"/>
      <c r="E64" s="46" t="s">
        <v>30</v>
      </c>
      <c r="F64" s="47">
        <v>0.32</v>
      </c>
      <c r="G64" s="46"/>
      <c r="H64" s="46" t="s">
        <v>37</v>
      </c>
      <c r="I64" s="48">
        <v>0.18595505617977529</v>
      </c>
    </row>
    <row r="65" spans="1:9" x14ac:dyDescent="0.25">
      <c r="A65" s="46"/>
      <c r="B65" s="49" t="s">
        <v>26</v>
      </c>
      <c r="C65" s="50">
        <v>0.27032136105860116</v>
      </c>
      <c r="D65" s="47"/>
      <c r="E65" s="46" t="s">
        <v>34</v>
      </c>
      <c r="F65" s="47">
        <v>0.31904761904761902</v>
      </c>
      <c r="G65" s="46"/>
      <c r="H65" s="46" t="s">
        <v>42</v>
      </c>
      <c r="I65" s="48">
        <v>0.18368794326241134</v>
      </c>
    </row>
    <row r="66" spans="1:9" x14ac:dyDescent="0.25">
      <c r="A66" s="46"/>
      <c r="B66" s="46" t="s">
        <v>40</v>
      </c>
      <c r="C66" s="47">
        <v>0.26459143968871596</v>
      </c>
      <c r="D66" s="47"/>
      <c r="E66" s="49" t="s">
        <v>26</v>
      </c>
      <c r="F66" s="50">
        <v>0.3116279069767442</v>
      </c>
      <c r="G66" s="46"/>
      <c r="H66" s="46" t="s">
        <v>32</v>
      </c>
      <c r="I66" s="48">
        <v>0.1826625386996904</v>
      </c>
    </row>
    <row r="67" spans="1:9" x14ac:dyDescent="0.25">
      <c r="A67" s="46"/>
      <c r="B67" s="46" t="s">
        <v>32</v>
      </c>
      <c r="C67" s="47">
        <v>0.26426076833527357</v>
      </c>
      <c r="D67" s="47"/>
      <c r="E67" s="46" t="s">
        <v>29</v>
      </c>
      <c r="F67" s="47">
        <v>0.3108974358974359</v>
      </c>
      <c r="G67" s="46"/>
      <c r="H67" s="46" t="s">
        <v>45</v>
      </c>
      <c r="I67" s="48">
        <v>0.18012752391073325</v>
      </c>
    </row>
    <row r="68" spans="1:9" x14ac:dyDescent="0.25">
      <c r="A68" s="46"/>
      <c r="B68" s="46" t="s">
        <v>42</v>
      </c>
      <c r="C68" s="47">
        <v>0.2620689655172414</v>
      </c>
      <c r="D68" s="47"/>
      <c r="E68" s="46" t="s">
        <v>28</v>
      </c>
      <c r="F68" s="47">
        <v>0.30434782608695654</v>
      </c>
      <c r="G68" s="46"/>
      <c r="H68" s="49" t="s">
        <v>26</v>
      </c>
      <c r="I68" s="51">
        <v>0.17997293640054127</v>
      </c>
    </row>
    <row r="69" spans="1:9" x14ac:dyDescent="0.25">
      <c r="A69" s="46"/>
      <c r="B69" s="46" t="s">
        <v>49</v>
      </c>
      <c r="C69" s="47">
        <v>0.25156626506024099</v>
      </c>
      <c r="D69" s="47"/>
      <c r="E69" s="46" t="s">
        <v>42</v>
      </c>
      <c r="F69" s="47">
        <v>0.29561200923787528</v>
      </c>
      <c r="G69" s="46"/>
      <c r="H69" s="46" t="s">
        <v>50</v>
      </c>
      <c r="I69" s="48">
        <v>0.17409535642180463</v>
      </c>
    </row>
    <row r="70" spans="1:9" x14ac:dyDescent="0.25">
      <c r="A70" s="46"/>
      <c r="B70" s="46" t="s">
        <v>45</v>
      </c>
      <c r="C70" s="47">
        <v>0.24905660377358491</v>
      </c>
      <c r="D70" s="47"/>
      <c r="E70" s="46" t="s">
        <v>39</v>
      </c>
      <c r="F70" s="47">
        <v>0.29230769230769232</v>
      </c>
      <c r="G70" s="46"/>
      <c r="H70" s="46" t="s">
        <v>35</v>
      </c>
      <c r="I70" s="48">
        <v>0.16666666666666666</v>
      </c>
    </row>
    <row r="71" spans="1:9" x14ac:dyDescent="0.25">
      <c r="A71" s="46"/>
      <c r="B71" s="46" t="s">
        <v>38</v>
      </c>
      <c r="C71" s="47">
        <v>0.24822695035460993</v>
      </c>
      <c r="D71" s="47"/>
      <c r="E71" s="46" t="s">
        <v>35</v>
      </c>
      <c r="F71" s="47">
        <v>0.25925925925925924</v>
      </c>
      <c r="G71" s="46"/>
      <c r="H71" s="46" t="s">
        <v>49</v>
      </c>
      <c r="I71" s="48">
        <v>0.15611140677665425</v>
      </c>
    </row>
    <row r="72" spans="1:9" x14ac:dyDescent="0.25">
      <c r="A72" s="46"/>
      <c r="B72" s="46" t="s">
        <v>50</v>
      </c>
      <c r="C72" s="47">
        <v>0.2381427858212681</v>
      </c>
      <c r="D72" s="47"/>
      <c r="E72" s="46" t="s">
        <v>33</v>
      </c>
      <c r="F72" s="47">
        <v>0.25641025641025639</v>
      </c>
      <c r="G72" s="46"/>
      <c r="H72" s="46" t="s">
        <v>54</v>
      </c>
      <c r="I72" s="48">
        <v>0.15551743853630645</v>
      </c>
    </row>
    <row r="73" spans="1:9" x14ac:dyDescent="0.25">
      <c r="A73" s="46"/>
      <c r="B73" s="46" t="s">
        <v>55</v>
      </c>
      <c r="C73" s="47">
        <v>0.23165340406719717</v>
      </c>
      <c r="D73" s="47"/>
      <c r="E73" s="46" t="s">
        <v>50</v>
      </c>
      <c r="F73" s="47">
        <v>0.24330900243309003</v>
      </c>
      <c r="G73" s="46"/>
      <c r="H73" s="46" t="s">
        <v>46</v>
      </c>
      <c r="I73" s="48">
        <v>0.15345699831365936</v>
      </c>
    </row>
    <row r="74" spans="1:9" x14ac:dyDescent="0.25">
      <c r="A74" s="46"/>
      <c r="B74" s="46" t="s">
        <v>33</v>
      </c>
      <c r="C74" s="47">
        <v>0.22826086956521738</v>
      </c>
      <c r="D74" s="47"/>
      <c r="E74" s="46" t="s">
        <v>49</v>
      </c>
      <c r="F74" s="47">
        <v>0.24290780141843971</v>
      </c>
      <c r="G74" s="46"/>
      <c r="H74" s="46" t="s">
        <v>55</v>
      </c>
      <c r="I74" s="48">
        <v>0.15297121634168989</v>
      </c>
    </row>
    <row r="75" spans="1:9" x14ac:dyDescent="0.25">
      <c r="A75" s="46"/>
      <c r="B75" s="46" t="s">
        <v>30</v>
      </c>
      <c r="C75" s="47">
        <v>0.21739130434782608</v>
      </c>
      <c r="D75" s="47"/>
      <c r="E75" s="46" t="s">
        <v>47</v>
      </c>
      <c r="F75" s="47">
        <v>0.23076923076923078</v>
      </c>
      <c r="G75" s="46"/>
      <c r="H75" s="46" t="s">
        <v>39</v>
      </c>
      <c r="I75" s="48">
        <v>0.15247895229186156</v>
      </c>
    </row>
    <row r="76" spans="1:9" x14ac:dyDescent="0.25">
      <c r="A76" s="46"/>
      <c r="B76" s="46" t="s">
        <v>51</v>
      </c>
      <c r="C76" s="47">
        <v>0.20218579234972678</v>
      </c>
      <c r="D76" s="47"/>
      <c r="E76" s="46" t="s">
        <v>38</v>
      </c>
      <c r="F76" s="47">
        <v>0.22988505747126436</v>
      </c>
      <c r="G76" s="46"/>
      <c r="H76" s="46" t="s">
        <v>48</v>
      </c>
      <c r="I76" s="48">
        <v>0.1519674355495251</v>
      </c>
    </row>
    <row r="77" spans="1:9" x14ac:dyDescent="0.25">
      <c r="A77" s="46"/>
      <c r="B77" s="46" t="s">
        <v>54</v>
      </c>
      <c r="C77" s="47">
        <v>0.20181818181818181</v>
      </c>
      <c r="D77" s="47"/>
      <c r="E77" s="46" t="s">
        <v>37</v>
      </c>
      <c r="F77" s="47">
        <v>0.22978723404255319</v>
      </c>
      <c r="G77" s="46"/>
      <c r="H77" s="46" t="s">
        <v>47</v>
      </c>
      <c r="I77" s="48">
        <v>0.15132178669097537</v>
      </c>
    </row>
    <row r="78" spans="1:9" x14ac:dyDescent="0.25">
      <c r="A78" s="46"/>
      <c r="B78" s="46" t="s">
        <v>39</v>
      </c>
      <c r="C78" s="47">
        <v>0.2009685230024213</v>
      </c>
      <c r="D78" s="47"/>
      <c r="E78" s="46" t="s">
        <v>54</v>
      </c>
      <c r="F78" s="47">
        <v>0.2294455066921606</v>
      </c>
      <c r="G78" s="46"/>
      <c r="H78" s="46" t="s">
        <v>53</v>
      </c>
      <c r="I78" s="48">
        <v>0.15051740357478832</v>
      </c>
    </row>
    <row r="79" spans="1:9" x14ac:dyDescent="0.25">
      <c r="A79" s="46"/>
      <c r="B79" s="46" t="s">
        <v>47</v>
      </c>
      <c r="C79" s="47">
        <v>0.18505338078291814</v>
      </c>
      <c r="D79" s="47"/>
      <c r="E79" s="46" t="s">
        <v>55</v>
      </c>
      <c r="F79" s="47">
        <v>0.21673003802281368</v>
      </c>
      <c r="G79" s="46"/>
      <c r="H79" s="46" t="s">
        <v>40</v>
      </c>
      <c r="I79" s="48">
        <v>0.14498644986449866</v>
      </c>
    </row>
    <row r="80" spans="1:9" x14ac:dyDescent="0.25">
      <c r="A80" s="46"/>
      <c r="B80" s="46" t="s">
        <v>57</v>
      </c>
      <c r="C80" s="47">
        <v>0.18377088305489261</v>
      </c>
      <c r="D80" s="47"/>
      <c r="E80" s="46" t="s">
        <v>53</v>
      </c>
      <c r="F80" s="47">
        <v>0.20618556701030927</v>
      </c>
      <c r="G80" s="46"/>
      <c r="H80" s="46" t="s">
        <v>36</v>
      </c>
      <c r="I80" s="48">
        <v>0.1402439024390244</v>
      </c>
    </row>
    <row r="81" spans="1:9" x14ac:dyDescent="0.25">
      <c r="A81" s="46"/>
      <c r="B81" s="46" t="s">
        <v>53</v>
      </c>
      <c r="C81" s="47">
        <v>0.1828978622327791</v>
      </c>
      <c r="D81" s="47"/>
      <c r="E81" s="46" t="s">
        <v>46</v>
      </c>
      <c r="F81" s="47">
        <v>0.20212765957446807</v>
      </c>
      <c r="G81" s="46"/>
      <c r="H81" s="46" t="s">
        <v>30</v>
      </c>
      <c r="I81" s="48">
        <v>0.13609467455621302</v>
      </c>
    </row>
    <row r="82" spans="1:9" x14ac:dyDescent="0.25">
      <c r="A82" s="46"/>
      <c r="B82" s="46" t="s">
        <v>46</v>
      </c>
      <c r="C82" s="47">
        <v>0.18217054263565891</v>
      </c>
      <c r="D82" s="47"/>
      <c r="E82" s="46" t="s">
        <v>45</v>
      </c>
      <c r="F82" s="47">
        <v>0.19831223628691982</v>
      </c>
      <c r="G82" s="46"/>
      <c r="H82" s="46" t="s">
        <v>51</v>
      </c>
      <c r="I82" s="48">
        <v>0.13194444444444445</v>
      </c>
    </row>
    <row r="83" spans="1:9" x14ac:dyDescent="0.25">
      <c r="A83" s="46"/>
      <c r="B83" s="46" t="s">
        <v>52</v>
      </c>
      <c r="C83" s="47">
        <v>0.18181818181818182</v>
      </c>
      <c r="D83" s="47"/>
      <c r="E83" s="46" t="s">
        <v>48</v>
      </c>
      <c r="F83" s="47">
        <v>0.19642857142857142</v>
      </c>
      <c r="G83" s="46"/>
      <c r="H83" s="46" t="s">
        <v>57</v>
      </c>
      <c r="I83" s="48">
        <v>0.1296673455532926</v>
      </c>
    </row>
    <row r="84" spans="1:9" x14ac:dyDescent="0.25">
      <c r="A84" s="46"/>
      <c r="B84" s="46" t="s">
        <v>48</v>
      </c>
      <c r="C84" s="47">
        <v>0.18047337278106509</v>
      </c>
      <c r="D84" s="47"/>
      <c r="E84" s="46" t="s">
        <v>51</v>
      </c>
      <c r="F84" s="47">
        <v>0.1951219512195122</v>
      </c>
      <c r="G84" s="46"/>
      <c r="H84" s="46" t="s">
        <v>28</v>
      </c>
      <c r="I84" s="48">
        <v>0.12244897959183673</v>
      </c>
    </row>
    <row r="85" spans="1:9" x14ac:dyDescent="0.25">
      <c r="A85" s="46"/>
      <c r="B85" s="46" t="s">
        <v>43</v>
      </c>
      <c r="C85" s="47">
        <v>0.17499999999999999</v>
      </c>
      <c r="D85" s="47"/>
      <c r="E85" s="46" t="s">
        <v>41</v>
      </c>
      <c r="F85" s="47">
        <v>0.19298245614035087</v>
      </c>
      <c r="G85" s="46"/>
      <c r="H85" s="46" t="s">
        <v>56</v>
      </c>
      <c r="I85" s="48">
        <v>0.12020460358056266</v>
      </c>
    </row>
    <row r="86" spans="1:9" x14ac:dyDescent="0.25">
      <c r="A86" s="46"/>
      <c r="B86" s="46" t="s">
        <v>44</v>
      </c>
      <c r="C86" s="47">
        <v>0.17129629629629631</v>
      </c>
      <c r="D86" s="47"/>
      <c r="E86" s="46" t="s">
        <v>57</v>
      </c>
      <c r="F86" s="47">
        <v>0.19217081850533807</v>
      </c>
      <c r="G86" s="46"/>
      <c r="H86" s="46" t="s">
        <v>52</v>
      </c>
      <c r="I86" s="48">
        <v>0.1201923076923077</v>
      </c>
    </row>
    <row r="87" spans="1:9" x14ac:dyDescent="0.25">
      <c r="A87" s="46"/>
      <c r="B87" s="46" t="s">
        <v>36</v>
      </c>
      <c r="C87" s="47">
        <v>0.16666666666666666</v>
      </c>
      <c r="D87" s="47"/>
      <c r="E87" s="52" t="s">
        <v>31</v>
      </c>
      <c r="F87" s="47">
        <v>0.17647058823529413</v>
      </c>
      <c r="G87" s="46"/>
      <c r="H87" s="52" t="s">
        <v>27</v>
      </c>
      <c r="I87" s="48">
        <v>0.11764705882352941</v>
      </c>
    </row>
    <row r="88" spans="1:9" x14ac:dyDescent="0.25">
      <c r="A88" s="46"/>
      <c r="B88" s="46" t="s">
        <v>41</v>
      </c>
      <c r="C88" s="47">
        <v>0.15217391304347827</v>
      </c>
      <c r="D88" s="47"/>
      <c r="E88" s="46" t="s">
        <v>56</v>
      </c>
      <c r="F88" s="47">
        <v>0.17391304347826086</v>
      </c>
      <c r="G88" s="46"/>
      <c r="H88" s="52" t="s">
        <v>31</v>
      </c>
      <c r="I88" s="48">
        <v>0.10666666666666667</v>
      </c>
    </row>
    <row r="89" spans="1:9" x14ac:dyDescent="0.25">
      <c r="A89" s="46"/>
      <c r="B89" s="46" t="s">
        <v>28</v>
      </c>
      <c r="C89" s="47">
        <v>0.15094339622641509</v>
      </c>
      <c r="D89" s="47"/>
      <c r="E89" s="46" t="s">
        <v>52</v>
      </c>
      <c r="F89" s="47">
        <v>0.15217391304347827</v>
      </c>
      <c r="G89" s="46"/>
      <c r="H89" s="46" t="s">
        <v>43</v>
      </c>
      <c r="I89" s="48">
        <v>0.10570824524312897</v>
      </c>
    </row>
    <row r="90" spans="1:9" x14ac:dyDescent="0.25">
      <c r="A90" s="46"/>
      <c r="B90" s="46" t="s">
        <v>56</v>
      </c>
      <c r="C90" s="47">
        <v>0.1076923076923077</v>
      </c>
      <c r="D90" s="47"/>
      <c r="E90" s="46" t="s">
        <v>43</v>
      </c>
      <c r="F90" s="47">
        <v>0.13186813186813187</v>
      </c>
      <c r="G90" s="46"/>
      <c r="H90" s="46" t="s">
        <v>44</v>
      </c>
      <c r="I90" s="48">
        <v>0.10136986301369863</v>
      </c>
    </row>
    <row r="91" spans="1:9" x14ac:dyDescent="0.25">
      <c r="A91" s="53"/>
      <c r="B91" s="54" t="s">
        <v>31</v>
      </c>
      <c r="C91" s="55">
        <v>7.6923076923076927E-2</v>
      </c>
      <c r="D91" s="55"/>
      <c r="E91" s="53" t="s">
        <v>44</v>
      </c>
      <c r="F91" s="55">
        <v>0.1</v>
      </c>
      <c r="G91" s="53"/>
      <c r="H91" s="53" t="s">
        <v>33</v>
      </c>
      <c r="I91" s="56">
        <v>9.8684210526315791E-2</v>
      </c>
    </row>
  </sheetData>
  <mergeCells count="12">
    <mergeCell ref="W3:X3"/>
    <mergeCell ref="Z3:AA3"/>
    <mergeCell ref="AC3:AD3"/>
    <mergeCell ref="AF3:AG3"/>
    <mergeCell ref="B59:C59"/>
    <mergeCell ref="E59:F59"/>
    <mergeCell ref="H59:I59"/>
    <mergeCell ref="B3:C3"/>
    <mergeCell ref="E3:F3"/>
    <mergeCell ref="H3:I3"/>
    <mergeCell ref="K3:L3"/>
    <mergeCell ref="N3:O3"/>
  </mergeCells>
  <pageMargins left="0.70866141732283472" right="0.70866141732283472" top="0.74803149606299213" bottom="0.74803149606299213" header="0.31496062992125984" footer="0.31496062992125984"/>
  <pageSetup paperSize="9" scale="60" orientation="landscape"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42"/>
  <sheetViews>
    <sheetView showGridLines="0" zoomScale="75" zoomScaleNormal="75" workbookViewId="0">
      <selection activeCell="J39" sqref="J39"/>
    </sheetView>
  </sheetViews>
  <sheetFormatPr defaultRowHeight="15" x14ac:dyDescent="0.25"/>
  <cols>
    <col min="1" max="7" width="15.7109375" style="5" customWidth="1"/>
    <col min="8" max="16384" width="9.140625" style="5"/>
  </cols>
  <sheetData>
    <row r="2" spans="1:7" x14ac:dyDescent="0.25">
      <c r="A2" s="4" t="s">
        <v>352</v>
      </c>
    </row>
    <row r="3" spans="1:7" x14ac:dyDescent="0.25">
      <c r="A3" s="645" t="s">
        <v>341</v>
      </c>
      <c r="B3" s="646"/>
      <c r="C3" s="647"/>
      <c r="E3" s="645" t="s">
        <v>342</v>
      </c>
      <c r="F3" s="646"/>
      <c r="G3" s="647"/>
    </row>
    <row r="4" spans="1:7" x14ac:dyDescent="0.25">
      <c r="A4" s="215">
        <v>1</v>
      </c>
      <c r="B4" s="283" t="s">
        <v>207</v>
      </c>
      <c r="C4" s="132">
        <v>153</v>
      </c>
      <c r="E4" s="215">
        <v>1</v>
      </c>
      <c r="F4" s="27" t="s">
        <v>145</v>
      </c>
      <c r="G4" s="270">
        <v>6.3419583967529167</v>
      </c>
    </row>
    <row r="5" spans="1:7" x14ac:dyDescent="0.25">
      <c r="A5" s="217">
        <v>2</v>
      </c>
      <c r="B5" s="283" t="s">
        <v>152</v>
      </c>
      <c r="C5" s="132">
        <f>118+18+8+4</f>
        <v>148</v>
      </c>
      <c r="E5" s="217">
        <v>2</v>
      </c>
      <c r="F5" s="19" t="s">
        <v>163</v>
      </c>
      <c r="G5" s="267">
        <v>6.0790273556230998</v>
      </c>
    </row>
    <row r="6" spans="1:7" x14ac:dyDescent="0.25">
      <c r="A6" s="217">
        <v>3</v>
      </c>
      <c r="B6" s="283" t="s">
        <v>145</v>
      </c>
      <c r="C6" s="132">
        <v>50</v>
      </c>
      <c r="E6" s="249">
        <v>3</v>
      </c>
      <c r="F6" s="220" t="s">
        <v>95</v>
      </c>
      <c r="G6" s="268">
        <v>2.8694404591104736</v>
      </c>
    </row>
    <row r="7" spans="1:7" x14ac:dyDescent="0.25">
      <c r="A7" s="217">
        <v>4</v>
      </c>
      <c r="B7" s="283" t="s">
        <v>343</v>
      </c>
      <c r="C7" s="132">
        <v>45</v>
      </c>
      <c r="E7" s="217">
        <v>4</v>
      </c>
      <c r="F7" s="19" t="s">
        <v>170</v>
      </c>
      <c r="G7" s="267">
        <v>2.6887743670177011</v>
      </c>
    </row>
    <row r="8" spans="1:7" x14ac:dyDescent="0.25">
      <c r="A8" s="222">
        <v>5</v>
      </c>
      <c r="B8" s="284" t="s">
        <v>127</v>
      </c>
      <c r="C8" s="140">
        <v>34</v>
      </c>
      <c r="E8" s="222">
        <v>5</v>
      </c>
      <c r="F8" s="36" t="s">
        <v>152</v>
      </c>
      <c r="G8" s="269">
        <v>2.346785063030207</v>
      </c>
    </row>
    <row r="9" spans="1:7" x14ac:dyDescent="0.25">
      <c r="A9" s="217">
        <v>6</v>
      </c>
      <c r="B9" s="283" t="s">
        <v>162</v>
      </c>
      <c r="C9" s="132">
        <v>33</v>
      </c>
      <c r="E9" s="217">
        <v>6</v>
      </c>
      <c r="F9" s="19" t="s">
        <v>176</v>
      </c>
      <c r="G9" s="267">
        <v>2.0876826722338206</v>
      </c>
    </row>
    <row r="10" spans="1:7" x14ac:dyDescent="0.25">
      <c r="A10" s="217"/>
      <c r="B10" s="283" t="s">
        <v>135</v>
      </c>
      <c r="C10" s="132">
        <v>33</v>
      </c>
      <c r="E10" s="217">
        <v>7</v>
      </c>
      <c r="F10" s="19" t="s">
        <v>169</v>
      </c>
      <c r="G10" s="267">
        <v>1.9868865487780647</v>
      </c>
    </row>
    <row r="11" spans="1:7" x14ac:dyDescent="0.25">
      <c r="A11" s="217">
        <v>8</v>
      </c>
      <c r="B11" s="283" t="s">
        <v>131</v>
      </c>
      <c r="C11" s="132">
        <v>31</v>
      </c>
      <c r="E11" s="217">
        <v>8</v>
      </c>
      <c r="F11" s="19" t="s">
        <v>135</v>
      </c>
      <c r="G11" s="267">
        <v>1.968386519534745</v>
      </c>
    </row>
    <row r="12" spans="1:7" x14ac:dyDescent="0.25">
      <c r="A12" s="217">
        <v>9</v>
      </c>
      <c r="B12" s="283" t="s">
        <v>168</v>
      </c>
      <c r="C12" s="132">
        <v>25</v>
      </c>
      <c r="E12" s="217">
        <v>9</v>
      </c>
      <c r="F12" s="19" t="s">
        <v>343</v>
      </c>
      <c r="G12" s="267">
        <v>1.9554165037152913</v>
      </c>
    </row>
    <row r="13" spans="1:7" x14ac:dyDescent="0.25">
      <c r="A13" s="217">
        <v>10</v>
      </c>
      <c r="B13" s="283" t="s">
        <v>176</v>
      </c>
      <c r="C13" s="132">
        <v>23</v>
      </c>
      <c r="E13" s="217">
        <v>10</v>
      </c>
      <c r="F13" s="19" t="s">
        <v>337</v>
      </c>
      <c r="G13" s="267">
        <v>1.9120458891013383</v>
      </c>
    </row>
    <row r="14" spans="1:7" x14ac:dyDescent="0.25">
      <c r="A14" s="217">
        <v>11</v>
      </c>
      <c r="B14" s="283" t="s">
        <v>133</v>
      </c>
      <c r="C14" s="132">
        <v>19</v>
      </c>
      <c r="E14" s="217">
        <v>11</v>
      </c>
      <c r="F14" s="19" t="s">
        <v>147</v>
      </c>
      <c r="G14" s="267">
        <v>1.8987341772151898</v>
      </c>
    </row>
    <row r="15" spans="1:7" x14ac:dyDescent="0.25">
      <c r="A15" s="217"/>
      <c r="B15" s="283" t="s">
        <v>166</v>
      </c>
      <c r="C15" s="132">
        <v>19</v>
      </c>
      <c r="E15" s="217">
        <v>12</v>
      </c>
      <c r="F15" s="19" t="s">
        <v>129</v>
      </c>
      <c r="G15" s="267">
        <v>1.8426386585590566</v>
      </c>
    </row>
    <row r="16" spans="1:7" x14ac:dyDescent="0.25">
      <c r="A16" s="217">
        <v>13</v>
      </c>
      <c r="B16" s="283" t="s">
        <v>147</v>
      </c>
      <c r="C16" s="132">
        <v>18</v>
      </c>
      <c r="E16" s="217">
        <v>13</v>
      </c>
      <c r="F16" s="19" t="s">
        <v>194</v>
      </c>
      <c r="G16" s="267">
        <v>0.9896091044037606</v>
      </c>
    </row>
    <row r="17" spans="1:7" x14ac:dyDescent="0.25">
      <c r="A17" s="249">
        <v>14</v>
      </c>
      <c r="B17" s="285" t="s">
        <v>95</v>
      </c>
      <c r="C17" s="221">
        <v>16</v>
      </c>
      <c r="E17" s="217">
        <v>14</v>
      </c>
      <c r="F17" s="19" t="s">
        <v>162</v>
      </c>
      <c r="G17" s="267">
        <v>0.94523373052245652</v>
      </c>
    </row>
    <row r="18" spans="1:7" x14ac:dyDescent="0.25">
      <c r="A18" s="217">
        <v>15</v>
      </c>
      <c r="B18" s="283" t="s">
        <v>167</v>
      </c>
      <c r="C18" s="132">
        <v>13</v>
      </c>
      <c r="E18" s="217">
        <v>15</v>
      </c>
      <c r="F18" s="19" t="s">
        <v>173</v>
      </c>
      <c r="G18" s="267">
        <v>0.65631152920586311</v>
      </c>
    </row>
    <row r="19" spans="1:7" x14ac:dyDescent="0.25">
      <c r="A19" s="217">
        <v>16</v>
      </c>
      <c r="B19" s="283" t="s">
        <v>172</v>
      </c>
      <c r="C19" s="132">
        <v>12</v>
      </c>
      <c r="E19" s="217">
        <v>16</v>
      </c>
      <c r="F19" s="19" t="s">
        <v>127</v>
      </c>
      <c r="G19" s="267">
        <v>0.53648915187376722</v>
      </c>
    </row>
    <row r="20" spans="1:7" x14ac:dyDescent="0.25">
      <c r="A20" s="217"/>
      <c r="B20" s="283" t="s">
        <v>170</v>
      </c>
      <c r="C20" s="132">
        <v>12</v>
      </c>
      <c r="E20" s="217">
        <v>17</v>
      </c>
      <c r="F20" s="19" t="s">
        <v>207</v>
      </c>
      <c r="G20" s="267">
        <v>0.48617267709554729</v>
      </c>
    </row>
    <row r="21" spans="1:7" x14ac:dyDescent="0.25">
      <c r="A21" s="217">
        <v>18</v>
      </c>
      <c r="B21" s="283" t="s">
        <v>169</v>
      </c>
      <c r="C21" s="132">
        <v>10</v>
      </c>
      <c r="E21" s="217">
        <v>18</v>
      </c>
      <c r="F21" s="19" t="s">
        <v>191</v>
      </c>
      <c r="G21" s="267">
        <v>0.47379891973846294</v>
      </c>
    </row>
    <row r="22" spans="1:7" x14ac:dyDescent="0.25">
      <c r="A22" s="217"/>
      <c r="B22" s="283" t="s">
        <v>139</v>
      </c>
      <c r="C22" s="132">
        <v>10</v>
      </c>
      <c r="E22" s="217">
        <v>19</v>
      </c>
      <c r="F22" s="19" t="s">
        <v>131</v>
      </c>
      <c r="G22" s="267">
        <v>0.37984144682832394</v>
      </c>
    </row>
    <row r="23" spans="1:7" x14ac:dyDescent="0.25">
      <c r="A23" s="217"/>
      <c r="B23" s="283" t="s">
        <v>129</v>
      </c>
      <c r="C23" s="132">
        <v>10</v>
      </c>
      <c r="E23" s="217">
        <v>20</v>
      </c>
      <c r="F23" s="19" t="s">
        <v>133</v>
      </c>
      <c r="G23" s="267">
        <v>0.31200735680504466</v>
      </c>
    </row>
    <row r="24" spans="1:7" x14ac:dyDescent="0.25">
      <c r="A24" s="217">
        <v>21</v>
      </c>
      <c r="B24" s="283" t="s">
        <v>143</v>
      </c>
      <c r="C24" s="132">
        <v>8</v>
      </c>
      <c r="E24" s="217">
        <v>21</v>
      </c>
      <c r="F24" s="19" t="s">
        <v>139</v>
      </c>
      <c r="G24" s="267">
        <v>0.2656677559044659</v>
      </c>
    </row>
    <row r="25" spans="1:7" x14ac:dyDescent="0.25">
      <c r="A25" s="217">
        <v>22</v>
      </c>
      <c r="B25" s="283" t="s">
        <v>179</v>
      </c>
      <c r="C25" s="132">
        <v>7</v>
      </c>
      <c r="E25" s="217">
        <v>22</v>
      </c>
      <c r="F25" s="19" t="s">
        <v>165</v>
      </c>
      <c r="G25" s="267">
        <v>0.26336581511719775</v>
      </c>
    </row>
    <row r="26" spans="1:7" x14ac:dyDescent="0.25">
      <c r="A26" s="217">
        <v>23</v>
      </c>
      <c r="B26" s="283" t="s">
        <v>175</v>
      </c>
      <c r="C26" s="132">
        <v>6</v>
      </c>
      <c r="E26" s="217">
        <v>23</v>
      </c>
      <c r="F26" s="19" t="s">
        <v>185</v>
      </c>
      <c r="G26" s="267">
        <v>0.23668639053254439</v>
      </c>
    </row>
    <row r="27" spans="1:7" x14ac:dyDescent="0.25">
      <c r="A27" s="217"/>
      <c r="B27" s="283" t="s">
        <v>177</v>
      </c>
      <c r="C27" s="132">
        <v>6</v>
      </c>
      <c r="E27" s="217">
        <v>24</v>
      </c>
      <c r="F27" s="19" t="s">
        <v>156</v>
      </c>
      <c r="G27" s="267">
        <v>0.20076289901626179</v>
      </c>
    </row>
    <row r="28" spans="1:7" x14ac:dyDescent="0.25">
      <c r="A28" s="217">
        <v>25</v>
      </c>
      <c r="B28" s="283" t="s">
        <v>191</v>
      </c>
      <c r="C28" s="132">
        <v>5</v>
      </c>
      <c r="E28" s="217">
        <v>25</v>
      </c>
      <c r="F28" s="19" t="s">
        <v>331</v>
      </c>
      <c r="G28" s="267">
        <v>0.17850767583006069</v>
      </c>
    </row>
    <row r="29" spans="1:7" x14ac:dyDescent="0.25">
      <c r="A29" s="217">
        <v>26</v>
      </c>
      <c r="B29" s="283" t="s">
        <v>174</v>
      </c>
      <c r="C29" s="132">
        <v>3</v>
      </c>
      <c r="E29" s="217">
        <v>26</v>
      </c>
      <c r="F29" s="19" t="s">
        <v>143</v>
      </c>
      <c r="G29" s="267">
        <v>0.17256255392579811</v>
      </c>
    </row>
    <row r="30" spans="1:7" x14ac:dyDescent="0.25">
      <c r="A30" s="217"/>
      <c r="B30" s="283" t="s">
        <v>173</v>
      </c>
      <c r="C30" s="132">
        <v>3</v>
      </c>
      <c r="E30" s="217"/>
      <c r="F30" s="19" t="s">
        <v>178</v>
      </c>
      <c r="G30" s="267">
        <v>0.17036742574819694</v>
      </c>
    </row>
    <row r="31" spans="1:7" x14ac:dyDescent="0.25">
      <c r="A31" s="217"/>
      <c r="B31" s="283" t="s">
        <v>178</v>
      </c>
      <c r="C31" s="132">
        <v>3</v>
      </c>
      <c r="E31" s="217">
        <v>28</v>
      </c>
      <c r="F31" s="19" t="s">
        <v>177</v>
      </c>
      <c r="G31" s="267">
        <v>0.12211006186909801</v>
      </c>
    </row>
    <row r="32" spans="1:7" x14ac:dyDescent="0.25">
      <c r="A32" s="217">
        <v>29</v>
      </c>
      <c r="B32" s="283" t="s">
        <v>185</v>
      </c>
      <c r="C32" s="132">
        <v>2</v>
      </c>
      <c r="E32" s="217">
        <v>29</v>
      </c>
      <c r="F32" s="19" t="s">
        <v>166</v>
      </c>
      <c r="G32" s="267">
        <v>9.6679319784659531E-2</v>
      </c>
    </row>
    <row r="33" spans="1:7" x14ac:dyDescent="0.25">
      <c r="A33" s="217"/>
      <c r="B33" s="283" t="s">
        <v>156</v>
      </c>
      <c r="C33" s="132">
        <v>2</v>
      </c>
      <c r="E33" s="217">
        <v>30</v>
      </c>
      <c r="F33" s="19" t="s">
        <v>172</v>
      </c>
      <c r="G33" s="267">
        <v>9.4244044954409453E-2</v>
      </c>
    </row>
    <row r="34" spans="1:7" x14ac:dyDescent="0.25">
      <c r="A34" s="217"/>
      <c r="B34" s="283" t="s">
        <v>331</v>
      </c>
      <c r="C34" s="132">
        <v>2</v>
      </c>
      <c r="E34" s="217"/>
      <c r="F34" s="19" t="s">
        <v>334</v>
      </c>
      <c r="G34" s="267">
        <v>9.3676814988290391E-2</v>
      </c>
    </row>
    <row r="35" spans="1:7" x14ac:dyDescent="0.25">
      <c r="A35" s="217"/>
      <c r="B35" s="283" t="s">
        <v>163</v>
      </c>
      <c r="C35" s="132">
        <v>2</v>
      </c>
      <c r="E35" s="217">
        <v>32</v>
      </c>
      <c r="F35" s="19" t="s">
        <v>175</v>
      </c>
      <c r="G35" s="267">
        <v>5.2232049585625738E-2</v>
      </c>
    </row>
    <row r="36" spans="1:7" x14ac:dyDescent="0.25">
      <c r="A36" s="217"/>
      <c r="B36" s="283" t="s">
        <v>165</v>
      </c>
      <c r="C36" s="132">
        <v>2</v>
      </c>
      <c r="E36" s="217"/>
      <c r="F36" s="19" t="s">
        <v>179</v>
      </c>
      <c r="G36" s="267">
        <v>4.9322172430314816E-2</v>
      </c>
    </row>
    <row r="37" spans="1:7" x14ac:dyDescent="0.25">
      <c r="A37" s="217"/>
      <c r="B37" s="283" t="s">
        <v>194</v>
      </c>
      <c r="C37" s="132">
        <v>2</v>
      </c>
      <c r="E37" s="217">
        <v>34</v>
      </c>
      <c r="F37" s="19" t="s">
        <v>174</v>
      </c>
      <c r="G37" s="267">
        <v>4.0061427522200703E-2</v>
      </c>
    </row>
    <row r="38" spans="1:7" x14ac:dyDescent="0.25">
      <c r="A38" s="217">
        <v>35</v>
      </c>
      <c r="B38" s="199" t="s">
        <v>334</v>
      </c>
      <c r="C38" s="132">
        <v>1</v>
      </c>
      <c r="E38" s="217">
        <v>35</v>
      </c>
      <c r="F38" s="19" t="s">
        <v>168</v>
      </c>
      <c r="G38" s="267">
        <v>2.0438696174693623E-2</v>
      </c>
    </row>
    <row r="39" spans="1:7" x14ac:dyDescent="0.25">
      <c r="A39" s="222"/>
      <c r="B39" s="280" t="s">
        <v>337</v>
      </c>
      <c r="C39" s="140">
        <v>1</v>
      </c>
      <c r="E39" s="222">
        <v>36</v>
      </c>
      <c r="F39" s="36" t="s">
        <v>167</v>
      </c>
      <c r="G39" s="269">
        <v>9.595080233322827E-3</v>
      </c>
    </row>
    <row r="41" spans="1:7" x14ac:dyDescent="0.25">
      <c r="A41" s="199" t="s">
        <v>353</v>
      </c>
    </row>
    <row r="42" spans="1:7" x14ac:dyDescent="0.25">
      <c r="A42" s="162" t="s">
        <v>354</v>
      </c>
    </row>
  </sheetData>
  <mergeCells count="2">
    <mergeCell ref="E3:G3"/>
    <mergeCell ref="A3:C3"/>
  </mergeCells>
  <pageMargins left="0.70866141732283472" right="0.70866141732283472" top="0.74803149606299213" bottom="0.74803149606299213" header="0.31496062992125984" footer="0.31496062992125984"/>
  <pageSetup paperSize="9" scale="60"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40"/>
  <sheetViews>
    <sheetView showGridLines="0" zoomScale="75" zoomScaleNormal="75" workbookViewId="0">
      <selection activeCell="C4" sqref="C4"/>
    </sheetView>
  </sheetViews>
  <sheetFormatPr defaultRowHeight="15" x14ac:dyDescent="0.25"/>
  <cols>
    <col min="1" max="7" width="15.7109375" style="5" customWidth="1"/>
    <col min="8" max="16384" width="9.140625" style="5"/>
  </cols>
  <sheetData>
    <row r="2" spans="1:7" x14ac:dyDescent="0.25">
      <c r="A2" s="4" t="s">
        <v>355</v>
      </c>
    </row>
    <row r="3" spans="1:7" x14ac:dyDescent="0.25">
      <c r="A3" s="645" t="s">
        <v>341</v>
      </c>
      <c r="B3" s="646"/>
      <c r="C3" s="647"/>
      <c r="E3" s="645" t="s">
        <v>342</v>
      </c>
      <c r="F3" s="646"/>
      <c r="G3" s="647"/>
    </row>
    <row r="4" spans="1:7" x14ac:dyDescent="0.25">
      <c r="A4" s="274">
        <v>1</v>
      </c>
      <c r="B4" s="283" t="s">
        <v>207</v>
      </c>
      <c r="C4" s="124">
        <v>1891</v>
      </c>
      <c r="E4" s="215">
        <v>1</v>
      </c>
      <c r="F4" s="292" t="s">
        <v>135</v>
      </c>
      <c r="G4" s="270">
        <v>12.34715180435431</v>
      </c>
    </row>
    <row r="5" spans="1:7" x14ac:dyDescent="0.25">
      <c r="A5" s="274">
        <v>2</v>
      </c>
      <c r="B5" s="283" t="s">
        <v>356</v>
      </c>
      <c r="C5" s="132">
        <f>288+32+40+5</f>
        <v>365</v>
      </c>
      <c r="E5" s="217">
        <v>2</v>
      </c>
      <c r="F5" s="199" t="s">
        <v>162</v>
      </c>
      <c r="G5" s="267">
        <v>8.764894592117324</v>
      </c>
    </row>
    <row r="6" spans="1:7" x14ac:dyDescent="0.25">
      <c r="A6" s="274">
        <v>3</v>
      </c>
      <c r="B6" s="283" t="s">
        <v>162</v>
      </c>
      <c r="C6" s="132">
        <v>306</v>
      </c>
      <c r="E6" s="217">
        <v>3</v>
      </c>
      <c r="F6" s="199" t="s">
        <v>165</v>
      </c>
      <c r="G6" s="267">
        <v>7.6376086383987358</v>
      </c>
    </row>
    <row r="7" spans="1:7" x14ac:dyDescent="0.25">
      <c r="A7" s="274">
        <v>4</v>
      </c>
      <c r="B7" s="283" t="s">
        <v>135</v>
      </c>
      <c r="C7" s="132">
        <v>207</v>
      </c>
      <c r="E7" s="217">
        <v>4</v>
      </c>
      <c r="F7" s="199" t="s">
        <v>145</v>
      </c>
      <c r="G7" s="267">
        <v>6.9761542364282088</v>
      </c>
    </row>
    <row r="8" spans="1:7" x14ac:dyDescent="0.25">
      <c r="A8" s="138">
        <v>5</v>
      </c>
      <c r="B8" s="284" t="s">
        <v>131</v>
      </c>
      <c r="C8" s="140">
        <v>186</v>
      </c>
      <c r="E8" s="222">
        <v>5</v>
      </c>
      <c r="F8" s="280" t="s">
        <v>207</v>
      </c>
      <c r="G8" s="269">
        <v>6.0088400809652276</v>
      </c>
    </row>
    <row r="9" spans="1:7" x14ac:dyDescent="0.25">
      <c r="A9" s="274">
        <v>6</v>
      </c>
      <c r="B9" s="283" t="s">
        <v>164</v>
      </c>
      <c r="C9" s="132">
        <v>88</v>
      </c>
      <c r="E9" s="217">
        <v>6</v>
      </c>
      <c r="F9" s="199" t="s">
        <v>356</v>
      </c>
      <c r="G9" s="267">
        <v>5.7876793784190914</v>
      </c>
    </row>
    <row r="10" spans="1:7" x14ac:dyDescent="0.25">
      <c r="A10" s="274">
        <v>7</v>
      </c>
      <c r="B10" s="283" t="s">
        <v>127</v>
      </c>
      <c r="C10" s="132">
        <v>59</v>
      </c>
      <c r="E10" s="217">
        <v>7</v>
      </c>
      <c r="F10" s="199" t="s">
        <v>176</v>
      </c>
      <c r="G10" s="267">
        <v>4.8107470273214128</v>
      </c>
    </row>
    <row r="11" spans="1:7" x14ac:dyDescent="0.25">
      <c r="A11" s="274">
        <v>8</v>
      </c>
      <c r="B11" s="283" t="s">
        <v>165</v>
      </c>
      <c r="C11" s="132">
        <v>58</v>
      </c>
      <c r="E11" s="217">
        <v>8</v>
      </c>
      <c r="F11" s="199" t="s">
        <v>170</v>
      </c>
      <c r="G11" s="267">
        <v>4.2572260811113596</v>
      </c>
    </row>
    <row r="12" spans="1:7" x14ac:dyDescent="0.25">
      <c r="A12" s="274">
        <v>9</v>
      </c>
      <c r="B12" s="283" t="s">
        <v>145</v>
      </c>
      <c r="C12" s="132">
        <v>55</v>
      </c>
      <c r="E12" s="217">
        <v>9</v>
      </c>
      <c r="F12" s="199" t="s">
        <v>164</v>
      </c>
      <c r="G12" s="267">
        <v>3.8239256072654584</v>
      </c>
    </row>
    <row r="13" spans="1:7" x14ac:dyDescent="0.25">
      <c r="A13" s="274">
        <v>10</v>
      </c>
      <c r="B13" s="283" t="s">
        <v>176</v>
      </c>
      <c r="C13" s="132">
        <v>53</v>
      </c>
      <c r="E13" s="274">
        <v>10</v>
      </c>
      <c r="F13" s="283" t="s">
        <v>163</v>
      </c>
      <c r="G13" s="267">
        <v>3.0395136778115504</v>
      </c>
    </row>
    <row r="14" spans="1:7" x14ac:dyDescent="0.25">
      <c r="A14" s="274">
        <v>11</v>
      </c>
      <c r="B14" s="283" t="s">
        <v>133</v>
      </c>
      <c r="C14" s="132">
        <v>49</v>
      </c>
      <c r="E14" s="274">
        <v>11</v>
      </c>
      <c r="F14" s="283" t="s">
        <v>332</v>
      </c>
      <c r="G14" s="267">
        <v>2.9850746268656714</v>
      </c>
    </row>
    <row r="15" spans="1:7" x14ac:dyDescent="0.25">
      <c r="A15" s="274">
        <v>12</v>
      </c>
      <c r="B15" s="283" t="s">
        <v>143</v>
      </c>
      <c r="C15" s="132">
        <v>41</v>
      </c>
      <c r="E15" s="274">
        <v>12</v>
      </c>
      <c r="F15" s="283" t="s">
        <v>169</v>
      </c>
      <c r="G15" s="267">
        <v>2.5829525134114841</v>
      </c>
    </row>
    <row r="16" spans="1:7" x14ac:dyDescent="0.25">
      <c r="A16" s="274">
        <v>13</v>
      </c>
      <c r="B16" s="283" t="s">
        <v>167</v>
      </c>
      <c r="C16" s="132">
        <v>39</v>
      </c>
      <c r="E16" s="274"/>
      <c r="F16" s="283" t="s">
        <v>129</v>
      </c>
      <c r="G16" s="267">
        <v>2.5796941219826794</v>
      </c>
    </row>
    <row r="17" spans="1:7" x14ac:dyDescent="0.25">
      <c r="A17" s="274">
        <v>14</v>
      </c>
      <c r="B17" s="283" t="s">
        <v>172</v>
      </c>
      <c r="C17" s="132">
        <v>20</v>
      </c>
      <c r="E17" s="274">
        <v>14</v>
      </c>
      <c r="F17" s="283" t="s">
        <v>131</v>
      </c>
      <c r="G17" s="267">
        <v>2.2790486809699435</v>
      </c>
    </row>
    <row r="18" spans="1:7" x14ac:dyDescent="0.25">
      <c r="A18" s="274">
        <v>15</v>
      </c>
      <c r="B18" s="283" t="s">
        <v>170</v>
      </c>
      <c r="C18" s="132">
        <v>19</v>
      </c>
      <c r="E18" s="274">
        <v>15</v>
      </c>
      <c r="F18" s="283" t="s">
        <v>147</v>
      </c>
      <c r="G18" s="267">
        <v>2.0042194092827001</v>
      </c>
    </row>
    <row r="19" spans="1:7" x14ac:dyDescent="0.25">
      <c r="A19" s="274"/>
      <c r="B19" s="283" t="s">
        <v>147</v>
      </c>
      <c r="C19" s="132">
        <v>19</v>
      </c>
      <c r="E19" s="274">
        <v>16</v>
      </c>
      <c r="F19" s="283" t="s">
        <v>173</v>
      </c>
      <c r="G19" s="267">
        <v>1.7501640778823015</v>
      </c>
    </row>
    <row r="20" spans="1:7" x14ac:dyDescent="0.25">
      <c r="A20" s="274">
        <v>17</v>
      </c>
      <c r="B20" s="283" t="s">
        <v>129</v>
      </c>
      <c r="C20" s="132">
        <v>14</v>
      </c>
      <c r="E20" s="274">
        <v>17</v>
      </c>
      <c r="F20" s="283" t="s">
        <v>185</v>
      </c>
      <c r="G20" s="267">
        <v>1.6568047337278109</v>
      </c>
    </row>
    <row r="21" spans="1:7" x14ac:dyDescent="0.25">
      <c r="A21" s="274"/>
      <c r="B21" s="283" t="s">
        <v>334</v>
      </c>
      <c r="C21" s="132">
        <v>14</v>
      </c>
      <c r="E21" s="274">
        <v>18</v>
      </c>
      <c r="F21" s="283" t="s">
        <v>334</v>
      </c>
      <c r="G21" s="267">
        <v>1.3114754098360655</v>
      </c>
    </row>
    <row r="22" spans="1:7" x14ac:dyDescent="0.25">
      <c r="A22" s="274"/>
      <c r="B22" s="283" t="s">
        <v>185</v>
      </c>
      <c r="C22" s="132">
        <v>14</v>
      </c>
      <c r="E22" s="274">
        <v>19</v>
      </c>
      <c r="F22" s="283" t="s">
        <v>127</v>
      </c>
      <c r="G22" s="267">
        <v>0.93096646942800787</v>
      </c>
    </row>
    <row r="23" spans="1:7" x14ac:dyDescent="0.25">
      <c r="A23" s="274">
        <v>20</v>
      </c>
      <c r="B23" s="283" t="s">
        <v>169</v>
      </c>
      <c r="C23" s="132">
        <v>13</v>
      </c>
      <c r="E23" s="274">
        <v>20</v>
      </c>
      <c r="F23" s="283" t="s">
        <v>143</v>
      </c>
      <c r="G23" s="267">
        <v>0.88438308886971528</v>
      </c>
    </row>
    <row r="24" spans="1:7" x14ac:dyDescent="0.25">
      <c r="A24" s="274">
        <v>21</v>
      </c>
      <c r="B24" s="283" t="s">
        <v>173</v>
      </c>
      <c r="C24" s="132">
        <v>8</v>
      </c>
      <c r="E24" s="274">
        <v>21</v>
      </c>
      <c r="F24" s="283" t="s">
        <v>133</v>
      </c>
      <c r="G24" s="267">
        <v>0.80465055176037836</v>
      </c>
    </row>
    <row r="25" spans="1:7" x14ac:dyDescent="0.25">
      <c r="A25" s="274">
        <v>22</v>
      </c>
      <c r="B25" s="283" t="s">
        <v>168</v>
      </c>
      <c r="C25" s="132">
        <v>6</v>
      </c>
      <c r="E25" s="286">
        <v>22</v>
      </c>
      <c r="F25" s="285" t="s">
        <v>157</v>
      </c>
      <c r="G25" s="268">
        <v>0.71736011477761841</v>
      </c>
    </row>
    <row r="26" spans="1:7" x14ac:dyDescent="0.25">
      <c r="A26" s="274"/>
      <c r="B26" s="283" t="s">
        <v>156</v>
      </c>
      <c r="C26" s="132">
        <v>6</v>
      </c>
      <c r="E26" s="274">
        <v>23</v>
      </c>
      <c r="F26" s="283" t="s">
        <v>156</v>
      </c>
      <c r="G26" s="267">
        <v>0.6022886970487854</v>
      </c>
    </row>
    <row r="27" spans="1:7" x14ac:dyDescent="0.25">
      <c r="A27" s="274">
        <v>24</v>
      </c>
      <c r="B27" s="283" t="s">
        <v>139</v>
      </c>
      <c r="C27" s="132">
        <v>5</v>
      </c>
      <c r="E27" s="274">
        <v>24</v>
      </c>
      <c r="F27" s="283" t="s">
        <v>191</v>
      </c>
      <c r="G27" s="267">
        <v>0.18951956789538518</v>
      </c>
    </row>
    <row r="28" spans="1:7" x14ac:dyDescent="0.25">
      <c r="A28" s="274"/>
      <c r="B28" s="283" t="s">
        <v>177</v>
      </c>
      <c r="C28" s="132">
        <v>5</v>
      </c>
      <c r="E28" s="274">
        <v>25</v>
      </c>
      <c r="F28" s="283" t="s">
        <v>172</v>
      </c>
      <c r="G28" s="267">
        <v>0.15707340825734908</v>
      </c>
    </row>
    <row r="29" spans="1:7" x14ac:dyDescent="0.25">
      <c r="A29" s="286">
        <v>26</v>
      </c>
      <c r="B29" s="285" t="s">
        <v>157</v>
      </c>
      <c r="C29" s="221">
        <v>4</v>
      </c>
      <c r="E29" s="274">
        <v>26</v>
      </c>
      <c r="F29" s="283" t="s">
        <v>139</v>
      </c>
      <c r="G29" s="267">
        <v>0.13283387795223295</v>
      </c>
    </row>
    <row r="30" spans="1:7" x14ac:dyDescent="0.25">
      <c r="A30" s="274"/>
      <c r="B30" s="283" t="s">
        <v>332</v>
      </c>
      <c r="C30" s="132">
        <v>4</v>
      </c>
      <c r="E30" s="274">
        <v>27</v>
      </c>
      <c r="F30" s="283" t="s">
        <v>178</v>
      </c>
      <c r="G30" s="267">
        <v>0.11357828383213128</v>
      </c>
    </row>
    <row r="31" spans="1:7" x14ac:dyDescent="0.25">
      <c r="A31" s="274">
        <v>28</v>
      </c>
      <c r="B31" s="283" t="s">
        <v>174</v>
      </c>
      <c r="C31" s="132">
        <v>3</v>
      </c>
      <c r="E31" s="217">
        <v>28</v>
      </c>
      <c r="F31" s="283" t="s">
        <v>177</v>
      </c>
      <c r="G31" s="267">
        <v>0.101758384890915</v>
      </c>
    </row>
    <row r="32" spans="1:7" x14ac:dyDescent="0.25">
      <c r="A32" s="274">
        <v>29</v>
      </c>
      <c r="B32" s="283" t="s">
        <v>166</v>
      </c>
      <c r="C32" s="132">
        <v>2</v>
      </c>
      <c r="E32" s="217">
        <v>29</v>
      </c>
      <c r="F32" s="283" t="s">
        <v>174</v>
      </c>
      <c r="G32" s="267">
        <v>4.0061427522200703E-2</v>
      </c>
    </row>
    <row r="33" spans="1:7" x14ac:dyDescent="0.25">
      <c r="A33" s="217"/>
      <c r="B33" s="199" t="s">
        <v>178</v>
      </c>
      <c r="C33" s="132">
        <v>2</v>
      </c>
      <c r="E33" s="217">
        <v>30</v>
      </c>
      <c r="F33" s="283" t="s">
        <v>167</v>
      </c>
      <c r="G33" s="267">
        <v>2.8785240699968483E-2</v>
      </c>
    </row>
    <row r="34" spans="1:7" x14ac:dyDescent="0.25">
      <c r="A34" s="217"/>
      <c r="B34" s="199" t="s">
        <v>175</v>
      </c>
      <c r="C34" s="132">
        <v>2</v>
      </c>
      <c r="E34" s="217">
        <v>31</v>
      </c>
      <c r="F34" s="199" t="s">
        <v>175</v>
      </c>
      <c r="G34" s="267">
        <v>1.7410683195208582E-2</v>
      </c>
    </row>
    <row r="35" spans="1:7" x14ac:dyDescent="0.25">
      <c r="A35" s="217"/>
      <c r="B35" s="199" t="s">
        <v>191</v>
      </c>
      <c r="C35" s="132">
        <v>2</v>
      </c>
      <c r="E35" s="217">
        <v>32</v>
      </c>
      <c r="F35" s="199" t="s">
        <v>166</v>
      </c>
      <c r="G35" s="267">
        <v>1.0176770503648371E-2</v>
      </c>
    </row>
    <row r="36" spans="1:7" x14ac:dyDescent="0.25">
      <c r="A36" s="217">
        <v>33</v>
      </c>
      <c r="B36" s="199" t="s">
        <v>163</v>
      </c>
      <c r="C36" s="132">
        <v>1</v>
      </c>
      <c r="E36" s="217"/>
      <c r="F36" s="199" t="s">
        <v>179</v>
      </c>
      <c r="G36" s="267">
        <v>7.0460246329021167E-3</v>
      </c>
    </row>
    <row r="37" spans="1:7" x14ac:dyDescent="0.25">
      <c r="A37" s="222"/>
      <c r="B37" s="280" t="s">
        <v>179</v>
      </c>
      <c r="C37" s="140">
        <v>1</v>
      </c>
      <c r="E37" s="222">
        <v>34</v>
      </c>
      <c r="F37" s="280" t="s">
        <v>168</v>
      </c>
      <c r="G37" s="269">
        <v>4.9052870819264694E-3</v>
      </c>
    </row>
    <row r="39" spans="1:7" x14ac:dyDescent="0.25">
      <c r="A39" s="199" t="s">
        <v>357</v>
      </c>
    </row>
    <row r="40" spans="1:7" x14ac:dyDescent="0.25">
      <c r="A40" s="199" t="s">
        <v>358</v>
      </c>
    </row>
  </sheetData>
  <mergeCells count="2">
    <mergeCell ref="E3:G3"/>
    <mergeCell ref="A3:C3"/>
  </mergeCells>
  <pageMargins left="0.70866141732283472" right="0.70866141732283472" top="0.74803149606299213" bottom="0.74803149606299213" header="0.31496062992125984" footer="0.31496062992125984"/>
  <pageSetup paperSize="9" scale="60" orientation="landscape"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38"/>
  <sheetViews>
    <sheetView showGridLines="0" zoomScale="75" zoomScaleNormal="75" workbookViewId="0">
      <selection activeCell="C4" sqref="C4"/>
    </sheetView>
  </sheetViews>
  <sheetFormatPr defaultRowHeight="15" x14ac:dyDescent="0.25"/>
  <cols>
    <col min="1" max="8" width="15.7109375" style="5" customWidth="1"/>
    <col min="9" max="16384" width="9.140625" style="5"/>
  </cols>
  <sheetData>
    <row r="2" spans="1:7" x14ac:dyDescent="0.25">
      <c r="A2" s="4" t="s">
        <v>359</v>
      </c>
    </row>
    <row r="3" spans="1:7" x14ac:dyDescent="0.25">
      <c r="A3" s="645" t="s">
        <v>341</v>
      </c>
      <c r="B3" s="646"/>
      <c r="C3" s="647"/>
      <c r="E3" s="645" t="s">
        <v>342</v>
      </c>
      <c r="F3" s="646"/>
      <c r="G3" s="647"/>
    </row>
    <row r="4" spans="1:7" x14ac:dyDescent="0.25">
      <c r="A4" s="215">
        <v>1</v>
      </c>
      <c r="B4" s="199" t="s">
        <v>207</v>
      </c>
      <c r="C4" s="124">
        <v>1598</v>
      </c>
      <c r="E4" s="217">
        <v>1</v>
      </c>
      <c r="F4" s="199" t="s">
        <v>207</v>
      </c>
      <c r="G4" s="267">
        <v>5.0778035163312714</v>
      </c>
    </row>
    <row r="5" spans="1:7" x14ac:dyDescent="0.25">
      <c r="A5" s="217">
        <v>2</v>
      </c>
      <c r="B5" s="199" t="s">
        <v>356</v>
      </c>
      <c r="C5" s="132">
        <f>217+1+4</f>
        <v>222</v>
      </c>
      <c r="E5" s="217">
        <v>2</v>
      </c>
      <c r="F5" s="199" t="s">
        <v>165</v>
      </c>
      <c r="G5" s="267">
        <v>4.8722675796681587</v>
      </c>
    </row>
    <row r="6" spans="1:7" x14ac:dyDescent="0.25">
      <c r="A6" s="217">
        <v>3</v>
      </c>
      <c r="B6" s="199" t="s">
        <v>162</v>
      </c>
      <c r="C6" s="132">
        <v>100</v>
      </c>
      <c r="E6" s="217">
        <v>3</v>
      </c>
      <c r="F6" s="199" t="s">
        <v>145</v>
      </c>
      <c r="G6" s="267">
        <v>4.8198883815322171</v>
      </c>
    </row>
    <row r="7" spans="1:7" x14ac:dyDescent="0.25">
      <c r="A7" s="217">
        <v>4</v>
      </c>
      <c r="B7" s="199" t="s">
        <v>127</v>
      </c>
      <c r="C7" s="132">
        <v>75</v>
      </c>
      <c r="E7" s="217">
        <v>4</v>
      </c>
      <c r="F7" s="199" t="s">
        <v>147</v>
      </c>
      <c r="G7" s="267">
        <v>4.2194092827004219</v>
      </c>
    </row>
    <row r="8" spans="1:7" x14ac:dyDescent="0.25">
      <c r="A8" s="222">
        <v>5</v>
      </c>
      <c r="B8" s="280" t="s">
        <v>131</v>
      </c>
      <c r="C8" s="140">
        <v>74</v>
      </c>
      <c r="E8" s="294">
        <v>5</v>
      </c>
      <c r="F8" s="293" t="s">
        <v>157</v>
      </c>
      <c r="G8" s="271">
        <v>3.5868005738880919</v>
      </c>
    </row>
    <row r="9" spans="1:7" x14ac:dyDescent="0.25">
      <c r="A9" s="217">
        <v>6</v>
      </c>
      <c r="B9" s="199" t="s">
        <v>143</v>
      </c>
      <c r="C9" s="132">
        <v>45</v>
      </c>
      <c r="E9" s="217">
        <v>6</v>
      </c>
      <c r="F9" s="199" t="s">
        <v>356</v>
      </c>
      <c r="G9" s="267">
        <v>3.5201775945453107</v>
      </c>
    </row>
    <row r="10" spans="1:7" x14ac:dyDescent="0.25">
      <c r="A10" s="217">
        <v>7</v>
      </c>
      <c r="B10" s="199" t="s">
        <v>133</v>
      </c>
      <c r="C10" s="132">
        <v>42</v>
      </c>
      <c r="E10" s="217">
        <v>7</v>
      </c>
      <c r="F10" s="199" t="s">
        <v>162</v>
      </c>
      <c r="G10" s="267">
        <v>2.864344637946838</v>
      </c>
    </row>
    <row r="11" spans="1:7" x14ac:dyDescent="0.25">
      <c r="A11" s="217">
        <v>8</v>
      </c>
      <c r="B11" s="199" t="s">
        <v>147</v>
      </c>
      <c r="C11" s="132">
        <v>40</v>
      </c>
      <c r="E11" s="217">
        <v>8</v>
      </c>
      <c r="F11" s="199" t="s">
        <v>173</v>
      </c>
      <c r="G11" s="267">
        <v>1.9689345876175892</v>
      </c>
    </row>
    <row r="12" spans="1:7" x14ac:dyDescent="0.25">
      <c r="A12" s="217">
        <v>9</v>
      </c>
      <c r="B12" s="199" t="s">
        <v>145</v>
      </c>
      <c r="C12" s="132">
        <v>38</v>
      </c>
      <c r="E12" s="217">
        <v>9</v>
      </c>
      <c r="F12" s="199" t="s">
        <v>135</v>
      </c>
      <c r="G12" s="267">
        <v>1.9087384431852072</v>
      </c>
    </row>
    <row r="13" spans="1:7" x14ac:dyDescent="0.25">
      <c r="A13" s="217">
        <v>10</v>
      </c>
      <c r="B13" s="199" t="s">
        <v>165</v>
      </c>
      <c r="C13" s="132">
        <v>37</v>
      </c>
      <c r="E13" s="217">
        <v>10</v>
      </c>
      <c r="F13" s="199" t="s">
        <v>169</v>
      </c>
      <c r="G13" s="267">
        <v>1.7881978939002581</v>
      </c>
    </row>
    <row r="14" spans="1:7" x14ac:dyDescent="0.25">
      <c r="A14" s="217">
        <v>11</v>
      </c>
      <c r="B14" s="199" t="s">
        <v>135</v>
      </c>
      <c r="C14" s="132">
        <v>32</v>
      </c>
      <c r="E14" s="217">
        <v>11</v>
      </c>
      <c r="F14" s="199" t="s">
        <v>176</v>
      </c>
      <c r="G14" s="267">
        <v>1.4523009893800491</v>
      </c>
    </row>
    <row r="15" spans="1:7" x14ac:dyDescent="0.25">
      <c r="A15" s="217">
        <v>12</v>
      </c>
      <c r="B15" s="199" t="s">
        <v>167</v>
      </c>
      <c r="C15" s="132">
        <v>23</v>
      </c>
      <c r="E15" s="217">
        <v>12</v>
      </c>
      <c r="F15" s="199" t="s">
        <v>127</v>
      </c>
      <c r="G15" s="267">
        <v>1.1834319526627219</v>
      </c>
    </row>
    <row r="16" spans="1:7" x14ac:dyDescent="0.25">
      <c r="A16" s="217">
        <v>13</v>
      </c>
      <c r="B16" s="199" t="s">
        <v>164</v>
      </c>
      <c r="C16" s="132">
        <v>20</v>
      </c>
      <c r="E16" s="217">
        <v>13</v>
      </c>
      <c r="F16" s="199" t="s">
        <v>170</v>
      </c>
      <c r="G16" s="267">
        <v>1.1203226529240422</v>
      </c>
    </row>
    <row r="17" spans="1:7" x14ac:dyDescent="0.25">
      <c r="A17" s="249"/>
      <c r="B17" s="282" t="s">
        <v>157</v>
      </c>
      <c r="C17" s="221">
        <v>20</v>
      </c>
      <c r="E17" s="217">
        <v>14</v>
      </c>
      <c r="F17" s="199" t="s">
        <v>143</v>
      </c>
      <c r="G17" s="267">
        <v>0.97066436583261428</v>
      </c>
    </row>
    <row r="18" spans="1:7" x14ac:dyDescent="0.25">
      <c r="A18" s="217">
        <v>15</v>
      </c>
      <c r="B18" s="199" t="s">
        <v>172</v>
      </c>
      <c r="C18" s="132">
        <v>17</v>
      </c>
      <c r="E18" s="217">
        <v>15</v>
      </c>
      <c r="F18" s="199" t="s">
        <v>131</v>
      </c>
      <c r="G18" s="267">
        <v>0.90671829242890223</v>
      </c>
    </row>
    <row r="19" spans="1:7" x14ac:dyDescent="0.25">
      <c r="A19" s="217">
        <v>16</v>
      </c>
      <c r="B19" s="199" t="s">
        <v>176</v>
      </c>
      <c r="C19" s="132">
        <v>16</v>
      </c>
      <c r="E19" s="217">
        <v>16</v>
      </c>
      <c r="F19" s="199" t="s">
        <v>164</v>
      </c>
      <c r="G19" s="267">
        <v>0.86907400165124049</v>
      </c>
    </row>
    <row r="20" spans="1:7" x14ac:dyDescent="0.25">
      <c r="A20" s="217">
        <v>17</v>
      </c>
      <c r="B20" s="199" t="s">
        <v>177</v>
      </c>
      <c r="C20" s="132">
        <v>13</v>
      </c>
      <c r="E20" s="217">
        <v>17</v>
      </c>
      <c r="F20" s="199" t="s">
        <v>332</v>
      </c>
      <c r="G20" s="267">
        <v>0.74626865671641784</v>
      </c>
    </row>
    <row r="21" spans="1:7" x14ac:dyDescent="0.25">
      <c r="A21" s="217">
        <v>18</v>
      </c>
      <c r="B21" s="199" t="s">
        <v>166</v>
      </c>
      <c r="C21" s="132">
        <v>10</v>
      </c>
      <c r="E21" s="217">
        <v>18</v>
      </c>
      <c r="F21" s="199" t="s">
        <v>185</v>
      </c>
      <c r="G21" s="267">
        <v>0.71005917159763321</v>
      </c>
    </row>
    <row r="22" spans="1:7" x14ac:dyDescent="0.25">
      <c r="A22" s="217">
        <v>19</v>
      </c>
      <c r="B22" s="199" t="s">
        <v>173</v>
      </c>
      <c r="C22" s="132">
        <v>9</v>
      </c>
      <c r="E22" s="217">
        <v>19</v>
      </c>
      <c r="F22" s="199" t="s">
        <v>133</v>
      </c>
      <c r="G22" s="267">
        <v>0.68970047293746717</v>
      </c>
    </row>
    <row r="23" spans="1:7" x14ac:dyDescent="0.25">
      <c r="A23" s="217"/>
      <c r="B23" s="199" t="s">
        <v>169</v>
      </c>
      <c r="C23" s="132">
        <v>9</v>
      </c>
      <c r="E23" s="217">
        <v>20</v>
      </c>
      <c r="F23" s="199" t="s">
        <v>129</v>
      </c>
      <c r="G23" s="267">
        <v>0.55279159756771701</v>
      </c>
    </row>
    <row r="24" spans="1:7" x14ac:dyDescent="0.25">
      <c r="A24" s="217">
        <v>21</v>
      </c>
      <c r="B24" s="199" t="s">
        <v>185</v>
      </c>
      <c r="C24" s="132">
        <v>6</v>
      </c>
      <c r="E24" s="217">
        <v>21</v>
      </c>
      <c r="F24" s="199" t="s">
        <v>177</v>
      </c>
      <c r="G24" s="267">
        <v>0.26457180071637904</v>
      </c>
    </row>
    <row r="25" spans="1:7" x14ac:dyDescent="0.25">
      <c r="A25" s="217">
        <v>22</v>
      </c>
      <c r="B25" s="199" t="s">
        <v>170</v>
      </c>
      <c r="C25" s="132">
        <v>5</v>
      </c>
      <c r="E25" s="217">
        <v>22</v>
      </c>
      <c r="F25" s="199" t="s">
        <v>178</v>
      </c>
      <c r="G25" s="267">
        <v>0.22715656766426257</v>
      </c>
    </row>
    <row r="26" spans="1:7" x14ac:dyDescent="0.25">
      <c r="A26" s="217"/>
      <c r="B26" s="199" t="s">
        <v>179</v>
      </c>
      <c r="C26" s="132">
        <v>5</v>
      </c>
      <c r="E26" s="217">
        <v>23</v>
      </c>
      <c r="F26" s="199" t="s">
        <v>191</v>
      </c>
      <c r="G26" s="267">
        <v>0.18951956789538518</v>
      </c>
    </row>
    <row r="27" spans="1:7" x14ac:dyDescent="0.25">
      <c r="A27" s="217">
        <v>24</v>
      </c>
      <c r="B27" s="199" t="s">
        <v>178</v>
      </c>
      <c r="C27" s="132">
        <v>4</v>
      </c>
      <c r="E27" s="217"/>
      <c r="F27" s="199" t="s">
        <v>334</v>
      </c>
      <c r="G27" s="267">
        <v>0.18735362997658078</v>
      </c>
    </row>
    <row r="28" spans="1:7" x14ac:dyDescent="0.25">
      <c r="A28" s="217">
        <v>25</v>
      </c>
      <c r="B28" s="199" t="s">
        <v>129</v>
      </c>
      <c r="C28" s="132">
        <v>3</v>
      </c>
      <c r="E28" s="217">
        <v>25</v>
      </c>
      <c r="F28" s="199" t="s">
        <v>172</v>
      </c>
      <c r="G28" s="267">
        <v>0.13351239701874673</v>
      </c>
    </row>
    <row r="29" spans="1:7" x14ac:dyDescent="0.25">
      <c r="A29" s="217"/>
      <c r="B29" s="199" t="s">
        <v>174</v>
      </c>
      <c r="C29" s="132">
        <v>3</v>
      </c>
      <c r="E29" s="217">
        <v>26</v>
      </c>
      <c r="F29" s="199" t="s">
        <v>156</v>
      </c>
      <c r="G29" s="267">
        <v>0.1003814495081309</v>
      </c>
    </row>
    <row r="30" spans="1:7" x14ac:dyDescent="0.25">
      <c r="A30" s="217">
        <v>27</v>
      </c>
      <c r="B30" s="199" t="s">
        <v>168</v>
      </c>
      <c r="C30" s="132">
        <v>2</v>
      </c>
      <c r="E30" s="217">
        <v>27</v>
      </c>
      <c r="F30" s="199" t="s">
        <v>166</v>
      </c>
      <c r="G30" s="267">
        <v>5.0883852518241859E-2</v>
      </c>
    </row>
    <row r="31" spans="1:7" x14ac:dyDescent="0.25">
      <c r="A31" s="217"/>
      <c r="B31" s="199" t="s">
        <v>175</v>
      </c>
      <c r="C31" s="132">
        <v>2</v>
      </c>
      <c r="E31" s="217">
        <v>28</v>
      </c>
      <c r="F31" s="199" t="s">
        <v>174</v>
      </c>
      <c r="G31" s="267">
        <v>4.0061427522200703E-2</v>
      </c>
    </row>
    <row r="32" spans="1:7" x14ac:dyDescent="0.25">
      <c r="A32" s="217"/>
      <c r="B32" s="199" t="s">
        <v>334</v>
      </c>
      <c r="C32" s="132">
        <v>2</v>
      </c>
      <c r="E32" s="217"/>
      <c r="F32" s="199" t="s">
        <v>179</v>
      </c>
      <c r="G32" s="267">
        <v>3.5230123164510581E-2</v>
      </c>
    </row>
    <row r="33" spans="1:7" x14ac:dyDescent="0.25">
      <c r="A33" s="217"/>
      <c r="B33" s="199" t="s">
        <v>191</v>
      </c>
      <c r="C33" s="132">
        <v>2</v>
      </c>
      <c r="E33" s="217">
        <v>30</v>
      </c>
      <c r="F33" s="199" t="s">
        <v>175</v>
      </c>
      <c r="G33" s="267">
        <v>1.7410683195208582E-2</v>
      </c>
    </row>
    <row r="34" spans="1:7" x14ac:dyDescent="0.25">
      <c r="A34" s="217">
        <v>31</v>
      </c>
      <c r="B34" s="199" t="s">
        <v>332</v>
      </c>
      <c r="C34" s="132">
        <v>1</v>
      </c>
      <c r="E34" s="217"/>
      <c r="F34" s="199" t="s">
        <v>167</v>
      </c>
      <c r="G34" s="267">
        <v>1.6975911182032694E-2</v>
      </c>
    </row>
    <row r="35" spans="1:7" x14ac:dyDescent="0.25">
      <c r="A35" s="222"/>
      <c r="B35" s="280" t="s">
        <v>156</v>
      </c>
      <c r="C35" s="140">
        <v>1</v>
      </c>
      <c r="E35" s="222">
        <v>32</v>
      </c>
      <c r="F35" s="280" t="s">
        <v>168</v>
      </c>
      <c r="G35" s="269">
        <v>1.6350956939754897E-3</v>
      </c>
    </row>
    <row r="37" spans="1:7" x14ac:dyDescent="0.25">
      <c r="A37" s="5" t="s">
        <v>360</v>
      </c>
      <c r="E37" s="199"/>
    </row>
    <row r="38" spans="1:7" x14ac:dyDescent="0.25">
      <c r="A38" s="199" t="s">
        <v>358</v>
      </c>
    </row>
  </sheetData>
  <mergeCells count="2">
    <mergeCell ref="A3:C3"/>
    <mergeCell ref="E3:G3"/>
  </mergeCells>
  <pageMargins left="0.70866141732283472" right="0.70866141732283472" top="0.74803149606299213" bottom="0.74803149606299213" header="0.31496062992125984" footer="0.31496062992125984"/>
  <pageSetup paperSize="9" scale="60"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37"/>
  <sheetViews>
    <sheetView showGridLines="0" zoomScale="75" zoomScaleNormal="75" workbookViewId="0">
      <selection activeCell="N14" sqref="N14"/>
    </sheetView>
  </sheetViews>
  <sheetFormatPr defaultRowHeight="15" x14ac:dyDescent="0.25"/>
  <cols>
    <col min="1" max="1" width="12" style="5" customWidth="1"/>
    <col min="2" max="3" width="25.28515625" style="5" customWidth="1"/>
    <col min="4" max="4" width="8.42578125" style="5" customWidth="1"/>
    <col min="5" max="5" width="12" style="5" customWidth="1"/>
    <col min="6" max="7" width="25.28515625" style="5" customWidth="1"/>
    <col min="8" max="16384" width="9.140625" style="5"/>
  </cols>
  <sheetData>
    <row r="2" spans="1:7" x14ac:dyDescent="0.25">
      <c r="A2" s="4" t="s">
        <v>361</v>
      </c>
    </row>
    <row r="3" spans="1:7" x14ac:dyDescent="0.25">
      <c r="A3" s="645" t="s">
        <v>362</v>
      </c>
      <c r="B3" s="646"/>
      <c r="C3" s="647"/>
      <c r="E3" s="645" t="s">
        <v>363</v>
      </c>
      <c r="F3" s="646"/>
      <c r="G3" s="647"/>
    </row>
    <row r="4" spans="1:7" x14ac:dyDescent="0.25">
      <c r="A4" s="215">
        <v>1</v>
      </c>
      <c r="B4" s="133" t="s">
        <v>207</v>
      </c>
      <c r="C4" s="134">
        <v>34993</v>
      </c>
      <c r="E4" s="215">
        <v>1</v>
      </c>
      <c r="F4" s="19" t="s">
        <v>145</v>
      </c>
      <c r="G4" s="267">
        <v>0.82272143774069317</v>
      </c>
    </row>
    <row r="5" spans="1:7" x14ac:dyDescent="0.25">
      <c r="A5" s="217">
        <v>2</v>
      </c>
      <c r="B5" s="133" t="s">
        <v>131</v>
      </c>
      <c r="C5" s="134">
        <v>26234</v>
      </c>
      <c r="E5" s="217">
        <v>2</v>
      </c>
      <c r="F5" s="19" t="s">
        <v>147</v>
      </c>
      <c r="G5" s="267">
        <v>0.38338997451146983</v>
      </c>
    </row>
    <row r="6" spans="1:7" x14ac:dyDescent="0.25">
      <c r="A6" s="217">
        <v>3</v>
      </c>
      <c r="B6" s="133" t="s">
        <v>172</v>
      </c>
      <c r="C6" s="134">
        <v>20568</v>
      </c>
      <c r="E6" s="217">
        <v>3</v>
      </c>
      <c r="F6" s="19" t="s">
        <v>135</v>
      </c>
      <c r="G6" s="267">
        <v>0.33770689136322601</v>
      </c>
    </row>
    <row r="7" spans="1:7" x14ac:dyDescent="0.25">
      <c r="A7" s="217">
        <v>4</v>
      </c>
      <c r="B7" s="133" t="s">
        <v>127</v>
      </c>
      <c r="C7" s="134">
        <v>9633</v>
      </c>
      <c r="E7" s="249">
        <v>4</v>
      </c>
      <c r="F7" s="220" t="s">
        <v>95</v>
      </c>
      <c r="G7" s="268">
        <v>0.32466124661246615</v>
      </c>
    </row>
    <row r="8" spans="1:7" x14ac:dyDescent="0.25">
      <c r="A8" s="217">
        <v>5</v>
      </c>
      <c r="B8" s="133" t="s">
        <v>145</v>
      </c>
      <c r="C8" s="134">
        <v>6409</v>
      </c>
      <c r="E8" s="217"/>
      <c r="F8" s="19" t="s">
        <v>131</v>
      </c>
      <c r="G8" s="267">
        <v>0.32087772300842743</v>
      </c>
    </row>
    <row r="9" spans="1:7" x14ac:dyDescent="0.25">
      <c r="A9" s="217">
        <v>6</v>
      </c>
      <c r="B9" s="133" t="s">
        <v>135</v>
      </c>
      <c r="C9" s="134">
        <v>5611</v>
      </c>
      <c r="E9" s="217">
        <v>6</v>
      </c>
      <c r="F9" s="19" t="s">
        <v>129</v>
      </c>
      <c r="G9" s="267">
        <v>0.29227906976744183</v>
      </c>
    </row>
    <row r="10" spans="1:7" x14ac:dyDescent="0.25">
      <c r="A10" s="217">
        <v>7</v>
      </c>
      <c r="B10" s="133" t="s">
        <v>177</v>
      </c>
      <c r="C10" s="134">
        <v>4889</v>
      </c>
      <c r="E10" s="217">
        <v>7</v>
      </c>
      <c r="F10" s="19" t="s">
        <v>185</v>
      </c>
      <c r="G10" s="267">
        <v>0.20660467334287078</v>
      </c>
    </row>
    <row r="11" spans="1:7" x14ac:dyDescent="0.25">
      <c r="A11" s="217">
        <v>8</v>
      </c>
      <c r="B11" s="133" t="s">
        <v>364</v>
      </c>
      <c r="C11" s="134">
        <v>4765</v>
      </c>
      <c r="E11" s="217">
        <v>8</v>
      </c>
      <c r="F11" s="19" t="s">
        <v>176</v>
      </c>
      <c r="G11" s="267">
        <v>0.18394833948339484</v>
      </c>
    </row>
    <row r="12" spans="1:7" x14ac:dyDescent="0.25">
      <c r="A12" s="217">
        <v>9</v>
      </c>
      <c r="B12" s="133" t="s">
        <v>133</v>
      </c>
      <c r="C12" s="134">
        <v>3982</v>
      </c>
      <c r="E12" s="217">
        <v>9</v>
      </c>
      <c r="F12" s="19" t="s">
        <v>172</v>
      </c>
      <c r="G12" s="267">
        <v>0.16119880245152593</v>
      </c>
    </row>
    <row r="13" spans="1:7" x14ac:dyDescent="0.25">
      <c r="A13" s="217">
        <v>10</v>
      </c>
      <c r="B13" s="133" t="s">
        <v>147</v>
      </c>
      <c r="C13" s="134">
        <v>3610</v>
      </c>
      <c r="E13" s="217">
        <v>10</v>
      </c>
      <c r="F13" s="19" t="s">
        <v>127</v>
      </c>
      <c r="G13" s="267">
        <v>0.15339416232742559</v>
      </c>
    </row>
    <row r="14" spans="1:7" x14ac:dyDescent="0.25">
      <c r="A14" s="217">
        <v>11</v>
      </c>
      <c r="B14" s="133" t="s">
        <v>162</v>
      </c>
      <c r="C14" s="134">
        <v>2348</v>
      </c>
      <c r="E14" s="217">
        <v>11</v>
      </c>
      <c r="F14" s="19" t="s">
        <v>163</v>
      </c>
      <c r="G14" s="267">
        <v>0.14241486068111456</v>
      </c>
    </row>
    <row r="15" spans="1:7" x14ac:dyDescent="0.25">
      <c r="A15" s="217">
        <v>12</v>
      </c>
      <c r="B15" s="133" t="s">
        <v>176</v>
      </c>
      <c r="C15" s="134">
        <v>1994</v>
      </c>
      <c r="E15" s="217"/>
      <c r="F15" s="19" t="s">
        <v>165</v>
      </c>
      <c r="G15" s="267">
        <v>0.1414535666218035</v>
      </c>
    </row>
    <row r="16" spans="1:7" x14ac:dyDescent="0.25">
      <c r="A16" s="249">
        <v>13</v>
      </c>
      <c r="B16" s="220" t="s">
        <v>95</v>
      </c>
      <c r="C16" s="263">
        <v>1797</v>
      </c>
      <c r="E16" s="217">
        <v>13</v>
      </c>
      <c r="F16" s="19" t="s">
        <v>173</v>
      </c>
      <c r="G16" s="267">
        <v>0.13307984790874525</v>
      </c>
    </row>
    <row r="17" spans="1:7" x14ac:dyDescent="0.25">
      <c r="A17" s="217">
        <v>14</v>
      </c>
      <c r="B17" s="133" t="s">
        <v>185</v>
      </c>
      <c r="C17" s="134">
        <v>1733</v>
      </c>
      <c r="E17" s="217">
        <v>14</v>
      </c>
      <c r="F17" s="19" t="s">
        <v>207</v>
      </c>
      <c r="G17" s="267">
        <v>0.11297831673834154</v>
      </c>
    </row>
    <row r="18" spans="1:7" x14ac:dyDescent="0.25">
      <c r="A18" s="217">
        <v>15</v>
      </c>
      <c r="B18" s="133" t="s">
        <v>129</v>
      </c>
      <c r="C18" s="134">
        <v>1571</v>
      </c>
      <c r="E18" s="217">
        <v>15</v>
      </c>
      <c r="F18" s="19" t="s">
        <v>177</v>
      </c>
      <c r="G18" s="267">
        <v>0.10002864391521402</v>
      </c>
    </row>
    <row r="19" spans="1:7" x14ac:dyDescent="0.25">
      <c r="A19" s="217">
        <v>16</v>
      </c>
      <c r="B19" s="133" t="s">
        <v>143</v>
      </c>
      <c r="C19" s="134">
        <v>1417</v>
      </c>
      <c r="E19" s="217">
        <v>16</v>
      </c>
      <c r="F19" s="19" t="s">
        <v>169</v>
      </c>
      <c r="G19" s="267">
        <v>9.4335778321108399E-2</v>
      </c>
    </row>
    <row r="20" spans="1:7" x14ac:dyDescent="0.25">
      <c r="A20" s="217">
        <v>17</v>
      </c>
      <c r="B20" s="133" t="s">
        <v>165</v>
      </c>
      <c r="C20" s="134">
        <v>1051</v>
      </c>
      <c r="E20" s="217">
        <v>17</v>
      </c>
      <c r="F20" s="19" t="s">
        <v>364</v>
      </c>
      <c r="G20" s="267">
        <v>7.6580630645109449E-2</v>
      </c>
    </row>
    <row r="21" spans="1:7" x14ac:dyDescent="0.25">
      <c r="A21" s="217">
        <v>18</v>
      </c>
      <c r="B21" s="133" t="s">
        <v>164</v>
      </c>
      <c r="C21" s="134">
        <v>837</v>
      </c>
      <c r="E21" s="217">
        <v>18</v>
      </c>
      <c r="F21" s="19" t="s">
        <v>162</v>
      </c>
      <c r="G21" s="267">
        <v>6.8908845454011852E-2</v>
      </c>
    </row>
    <row r="22" spans="1:7" x14ac:dyDescent="0.25">
      <c r="A22" s="217">
        <v>19</v>
      </c>
      <c r="B22" s="133" t="s">
        <v>173</v>
      </c>
      <c r="C22" s="134">
        <v>595</v>
      </c>
      <c r="E22" s="217"/>
      <c r="F22" s="19" t="s">
        <v>133</v>
      </c>
      <c r="G22" s="267">
        <v>6.5992707988067612E-2</v>
      </c>
    </row>
    <row r="23" spans="1:7" x14ac:dyDescent="0.25">
      <c r="A23" s="217">
        <v>20</v>
      </c>
      <c r="B23" s="133" t="s">
        <v>169</v>
      </c>
      <c r="C23" s="134">
        <v>463</v>
      </c>
      <c r="E23" s="217">
        <v>20</v>
      </c>
      <c r="F23" s="19" t="s">
        <v>194</v>
      </c>
      <c r="G23" s="267">
        <v>6.4915758176412292E-2</v>
      </c>
    </row>
    <row r="24" spans="1:7" x14ac:dyDescent="0.25">
      <c r="A24" s="217">
        <v>21</v>
      </c>
      <c r="B24" s="133" t="s">
        <v>174</v>
      </c>
      <c r="C24" s="134">
        <v>373</v>
      </c>
      <c r="E24" s="217">
        <v>21</v>
      </c>
      <c r="F24" s="19" t="s">
        <v>170</v>
      </c>
      <c r="G24" s="267">
        <v>3.8452735179674985E-2</v>
      </c>
    </row>
    <row r="25" spans="1:7" x14ac:dyDescent="0.25">
      <c r="A25" s="217">
        <v>22</v>
      </c>
      <c r="B25" s="133" t="s">
        <v>139</v>
      </c>
      <c r="C25" s="134">
        <v>254</v>
      </c>
      <c r="E25" s="217"/>
      <c r="F25" s="19" t="s">
        <v>164</v>
      </c>
      <c r="G25" s="267">
        <v>3.7286172487526727E-2</v>
      </c>
    </row>
    <row r="26" spans="1:7" x14ac:dyDescent="0.25">
      <c r="A26" s="217">
        <v>23</v>
      </c>
      <c r="B26" s="133" t="s">
        <v>170</v>
      </c>
      <c r="C26" s="134">
        <v>168</v>
      </c>
      <c r="E26" s="217">
        <v>23</v>
      </c>
      <c r="F26" s="19" t="s">
        <v>143</v>
      </c>
      <c r="G26" s="267">
        <v>3.0811715845093391E-2</v>
      </c>
    </row>
    <row r="27" spans="1:7" x14ac:dyDescent="0.25">
      <c r="A27" s="217">
        <v>24</v>
      </c>
      <c r="B27" s="133" t="s">
        <v>191</v>
      </c>
      <c r="C27" s="134">
        <v>164</v>
      </c>
      <c r="E27" s="217">
        <v>24</v>
      </c>
      <c r="F27" s="19" t="s">
        <v>191</v>
      </c>
      <c r="G27" s="267">
        <v>1.560864185780908E-2</v>
      </c>
    </row>
    <row r="28" spans="1:7" x14ac:dyDescent="0.25">
      <c r="A28" s="217">
        <v>25</v>
      </c>
      <c r="B28" s="133" t="s">
        <v>194</v>
      </c>
      <c r="C28" s="134">
        <v>131</v>
      </c>
      <c r="E28" s="217">
        <v>25</v>
      </c>
      <c r="F28" s="19" t="s">
        <v>156</v>
      </c>
      <c r="G28" s="267">
        <v>9.6864389854204123E-3</v>
      </c>
    </row>
    <row r="29" spans="1:7" x14ac:dyDescent="0.25">
      <c r="A29" s="217">
        <v>26</v>
      </c>
      <c r="B29" s="133" t="s">
        <v>156</v>
      </c>
      <c r="C29" s="134">
        <v>97</v>
      </c>
      <c r="E29" s="217"/>
      <c r="F29" s="19" t="s">
        <v>192</v>
      </c>
      <c r="G29" s="267">
        <v>8.2796688132474698E-3</v>
      </c>
    </row>
    <row r="30" spans="1:7" x14ac:dyDescent="0.25">
      <c r="A30" s="217">
        <v>27</v>
      </c>
      <c r="B30" s="133" t="s">
        <v>334</v>
      </c>
      <c r="C30" s="134">
        <v>77</v>
      </c>
      <c r="E30" s="217"/>
      <c r="F30" s="19" t="s">
        <v>334</v>
      </c>
      <c r="G30" s="267">
        <v>7.2382026696747506E-3</v>
      </c>
    </row>
    <row r="31" spans="1:7" x14ac:dyDescent="0.25">
      <c r="A31" s="217">
        <v>28</v>
      </c>
      <c r="B31" s="133" t="s">
        <v>331</v>
      </c>
      <c r="C31" s="134">
        <v>76</v>
      </c>
      <c r="E31" s="217"/>
      <c r="F31" s="19" t="s">
        <v>331</v>
      </c>
      <c r="G31" s="267">
        <v>6.7960296879191629E-3</v>
      </c>
    </row>
    <row r="32" spans="1:7" x14ac:dyDescent="0.25">
      <c r="A32" s="217">
        <v>29</v>
      </c>
      <c r="B32" s="133" t="s">
        <v>175</v>
      </c>
      <c r="C32" s="134">
        <v>70</v>
      </c>
      <c r="E32" s="217"/>
      <c r="F32" s="19" t="s">
        <v>139</v>
      </c>
      <c r="G32" s="267">
        <v>6.6479964404428504E-3</v>
      </c>
    </row>
    <row r="33" spans="1:7" x14ac:dyDescent="0.25">
      <c r="A33" s="217">
        <v>30</v>
      </c>
      <c r="B33" s="133" t="s">
        <v>163</v>
      </c>
      <c r="C33" s="134">
        <v>46</v>
      </c>
      <c r="E33" s="217"/>
      <c r="F33" s="19" t="s">
        <v>174</v>
      </c>
      <c r="G33" s="267">
        <v>5.1093790666137005E-3</v>
      </c>
    </row>
    <row r="34" spans="1:7" x14ac:dyDescent="0.25">
      <c r="A34" s="217">
        <v>31</v>
      </c>
      <c r="B34" s="133" t="s">
        <v>192</v>
      </c>
      <c r="C34" s="134">
        <v>45</v>
      </c>
      <c r="E34" s="217">
        <v>31</v>
      </c>
      <c r="F34" s="19" t="s">
        <v>178</v>
      </c>
      <c r="G34" s="267">
        <v>1.6870273414776032E-3</v>
      </c>
    </row>
    <row r="35" spans="1:7" x14ac:dyDescent="0.25">
      <c r="A35" s="222">
        <v>32</v>
      </c>
      <c r="B35" s="159" t="s">
        <v>178</v>
      </c>
      <c r="C35" s="295">
        <v>29</v>
      </c>
      <c r="E35" s="222"/>
      <c r="F35" s="36" t="s">
        <v>175</v>
      </c>
      <c r="G35" s="269">
        <v>6.232360194805773E-4</v>
      </c>
    </row>
    <row r="37" spans="1:7" x14ac:dyDescent="0.25">
      <c r="A37" s="101" t="s">
        <v>365</v>
      </c>
    </row>
  </sheetData>
  <mergeCells count="2">
    <mergeCell ref="A3:C3"/>
    <mergeCell ref="E3:G3"/>
  </mergeCells>
  <pageMargins left="0.70866141732283472" right="0.70866141732283472" top="0.74803149606299213" bottom="0.74803149606299213" header="0.31496062992125984" footer="0.31496062992125984"/>
  <pageSetup paperSize="9" scale="60"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15"/>
  <sheetViews>
    <sheetView showGridLines="0" zoomScale="75" zoomScaleNormal="75" workbookViewId="0"/>
  </sheetViews>
  <sheetFormatPr defaultRowHeight="15" x14ac:dyDescent="0.25"/>
  <cols>
    <col min="1" max="2" width="15.7109375" style="5" customWidth="1"/>
    <col min="3" max="3" width="43.85546875" style="5" bestFit="1" customWidth="1"/>
    <col min="4" max="16384" width="9.140625" style="5"/>
  </cols>
  <sheetData>
    <row r="2" spans="1:3" x14ac:dyDescent="0.25">
      <c r="A2" s="245" t="s">
        <v>366</v>
      </c>
    </row>
    <row r="3" spans="1:3" x14ac:dyDescent="0.25">
      <c r="A3" s="650" t="s">
        <v>367</v>
      </c>
      <c r="B3" s="651"/>
      <c r="C3" s="652"/>
    </row>
    <row r="4" spans="1:3" x14ac:dyDescent="0.25">
      <c r="A4" s="215">
        <v>1</v>
      </c>
      <c r="B4" s="133" t="s">
        <v>152</v>
      </c>
      <c r="C4" s="297">
        <v>204.08218002974536</v>
      </c>
    </row>
    <row r="5" spans="1:3" x14ac:dyDescent="0.25">
      <c r="A5" s="217">
        <v>2</v>
      </c>
      <c r="B5" s="19" t="s">
        <v>173</v>
      </c>
      <c r="C5" s="297">
        <v>87.92353228013026</v>
      </c>
    </row>
    <row r="6" spans="1:3" x14ac:dyDescent="0.25">
      <c r="A6" s="217">
        <v>3</v>
      </c>
      <c r="B6" s="19" t="s">
        <v>164</v>
      </c>
      <c r="C6" s="297">
        <v>74.117043354640089</v>
      </c>
    </row>
    <row r="7" spans="1:3" x14ac:dyDescent="0.25">
      <c r="A7" s="217">
        <v>4</v>
      </c>
      <c r="B7" s="19" t="s">
        <v>145</v>
      </c>
      <c r="C7" s="297">
        <v>65.263165663227156</v>
      </c>
    </row>
    <row r="8" spans="1:3" x14ac:dyDescent="0.25">
      <c r="A8" s="217">
        <v>5</v>
      </c>
      <c r="B8" s="19" t="s">
        <v>162</v>
      </c>
      <c r="C8" s="297">
        <v>58.227361122226164</v>
      </c>
    </row>
    <row r="9" spans="1:3" x14ac:dyDescent="0.25">
      <c r="A9" s="217">
        <v>6</v>
      </c>
      <c r="B9" s="19" t="s">
        <v>207</v>
      </c>
      <c r="C9" s="297">
        <v>52.492610837438427</v>
      </c>
    </row>
    <row r="10" spans="1:3" x14ac:dyDescent="0.25">
      <c r="A10" s="154">
        <v>7</v>
      </c>
      <c r="B10" s="127" t="s">
        <v>95</v>
      </c>
      <c r="C10" s="155">
        <v>49.893171936900877</v>
      </c>
    </row>
    <row r="11" spans="1:3" x14ac:dyDescent="0.25">
      <c r="A11" s="217">
        <v>8</v>
      </c>
      <c r="B11" s="19" t="s">
        <v>143</v>
      </c>
      <c r="C11" s="297">
        <v>36.794707042759057</v>
      </c>
    </row>
    <row r="12" spans="1:3" x14ac:dyDescent="0.25">
      <c r="A12" s="222">
        <v>9</v>
      </c>
      <c r="B12" s="36" t="s">
        <v>133</v>
      </c>
      <c r="C12" s="298">
        <v>8.9656197216035611</v>
      </c>
    </row>
    <row r="14" spans="1:3" x14ac:dyDescent="0.25">
      <c r="A14" s="79" t="s">
        <v>368</v>
      </c>
    </row>
    <row r="15" spans="1:3" x14ac:dyDescent="0.25">
      <c r="A15" s="296" t="s">
        <v>369</v>
      </c>
    </row>
  </sheetData>
  <mergeCells count="1">
    <mergeCell ref="A3:C3"/>
  </mergeCells>
  <pageMargins left="0.70866141732283472" right="0.70866141732283472" top="0.74803149606299213" bottom="0.74803149606299213" header="0.31496062992125984" footer="0.31496062992125984"/>
  <pageSetup paperSize="9" scale="70"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15"/>
  <sheetViews>
    <sheetView showGridLines="0" zoomScale="75" zoomScaleNormal="75" workbookViewId="0">
      <selection activeCell="A2" sqref="A2"/>
    </sheetView>
  </sheetViews>
  <sheetFormatPr defaultRowHeight="15" x14ac:dyDescent="0.25"/>
  <cols>
    <col min="1" max="2" width="15.7109375" style="5" customWidth="1"/>
    <col min="3" max="3" width="24.140625" style="5" bestFit="1" customWidth="1"/>
    <col min="4" max="16384" width="9.140625" style="5"/>
  </cols>
  <sheetData>
    <row r="2" spans="1:3" x14ac:dyDescent="0.25">
      <c r="A2" s="4" t="s">
        <v>370</v>
      </c>
    </row>
    <row r="3" spans="1:3" x14ac:dyDescent="0.25">
      <c r="A3" s="645" t="s">
        <v>371</v>
      </c>
      <c r="B3" s="646"/>
      <c r="C3" s="647"/>
    </row>
    <row r="4" spans="1:3" x14ac:dyDescent="0.25">
      <c r="A4" s="215">
        <v>1</v>
      </c>
      <c r="B4" s="133" t="s">
        <v>152</v>
      </c>
      <c r="C4" s="297">
        <v>189.78285211635301</v>
      </c>
    </row>
    <row r="5" spans="1:3" x14ac:dyDescent="0.25">
      <c r="A5" s="217">
        <v>2</v>
      </c>
      <c r="B5" s="19" t="s">
        <v>164</v>
      </c>
      <c r="C5" s="297">
        <v>164.42895248165235</v>
      </c>
    </row>
    <row r="6" spans="1:3" x14ac:dyDescent="0.25">
      <c r="A6" s="217">
        <v>3</v>
      </c>
      <c r="B6" s="19" t="s">
        <v>207</v>
      </c>
      <c r="C6" s="297">
        <v>119.30049261083744</v>
      </c>
    </row>
    <row r="7" spans="1:3" x14ac:dyDescent="0.25">
      <c r="A7" s="217">
        <v>4</v>
      </c>
      <c r="B7" s="19" t="s">
        <v>143</v>
      </c>
      <c r="C7" s="297">
        <v>106.21868259513464</v>
      </c>
    </row>
    <row r="8" spans="1:3" x14ac:dyDescent="0.25">
      <c r="A8" s="217">
        <v>5</v>
      </c>
      <c r="B8" s="19" t="s">
        <v>173</v>
      </c>
      <c r="C8" s="297">
        <v>95.406386091205192</v>
      </c>
    </row>
    <row r="9" spans="1:3" x14ac:dyDescent="0.25">
      <c r="A9" s="154">
        <v>6</v>
      </c>
      <c r="B9" s="127" t="s">
        <v>95</v>
      </c>
      <c r="C9" s="155">
        <v>79.735816833738781</v>
      </c>
    </row>
    <row r="10" spans="1:3" x14ac:dyDescent="0.25">
      <c r="A10" s="217">
        <v>7</v>
      </c>
      <c r="B10" s="19" t="s">
        <v>145</v>
      </c>
      <c r="C10" s="297">
        <v>74.586475043688182</v>
      </c>
    </row>
    <row r="11" spans="1:3" x14ac:dyDescent="0.25">
      <c r="A11" s="217">
        <v>8</v>
      </c>
      <c r="B11" s="19" t="s">
        <v>162</v>
      </c>
      <c r="C11" s="297">
        <v>73.585882461711904</v>
      </c>
    </row>
    <row r="12" spans="1:3" x14ac:dyDescent="0.25">
      <c r="A12" s="222">
        <v>9</v>
      </c>
      <c r="B12" s="36" t="s">
        <v>133</v>
      </c>
      <c r="C12" s="298">
        <v>38.99333021776787</v>
      </c>
    </row>
    <row r="14" spans="1:3" x14ac:dyDescent="0.25">
      <c r="A14" s="79" t="s">
        <v>368</v>
      </c>
    </row>
    <row r="15" spans="1:3" x14ac:dyDescent="0.25">
      <c r="A15" s="79" t="s">
        <v>372</v>
      </c>
    </row>
  </sheetData>
  <mergeCells count="1">
    <mergeCell ref="A3:C3"/>
  </mergeCells>
  <pageMargins left="0.70866141732283472" right="0.70866141732283472" top="0.74803149606299213" bottom="0.74803149606299213" header="0.31496062992125984" footer="0.31496062992125984"/>
  <pageSetup paperSize="9" scale="60" fitToWidth="0" orientation="landscape"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15"/>
  <sheetViews>
    <sheetView showGridLines="0" zoomScale="75" zoomScaleNormal="75" workbookViewId="0">
      <selection activeCell="D30" sqref="D30"/>
    </sheetView>
  </sheetViews>
  <sheetFormatPr defaultRowHeight="15" x14ac:dyDescent="0.25"/>
  <cols>
    <col min="1" max="2" width="15.7109375" style="5" customWidth="1"/>
    <col min="3" max="3" width="33.42578125" style="5" bestFit="1" customWidth="1"/>
    <col min="4" max="16384" width="9.140625" style="5"/>
  </cols>
  <sheetData>
    <row r="2" spans="1:3" x14ac:dyDescent="0.25">
      <c r="A2" s="4" t="s">
        <v>373</v>
      </c>
    </row>
    <row r="3" spans="1:3" x14ac:dyDescent="0.25">
      <c r="A3" s="645" t="s">
        <v>374</v>
      </c>
      <c r="B3" s="646"/>
      <c r="C3" s="647"/>
    </row>
    <row r="4" spans="1:3" x14ac:dyDescent="0.25">
      <c r="A4" s="215">
        <v>1</v>
      </c>
      <c r="B4" s="133" t="s">
        <v>173</v>
      </c>
      <c r="C4" s="153">
        <v>28.996058517915301</v>
      </c>
    </row>
    <row r="5" spans="1:3" x14ac:dyDescent="0.25">
      <c r="A5" s="217">
        <v>2</v>
      </c>
      <c r="B5" s="19" t="s">
        <v>143</v>
      </c>
      <c r="C5" s="297">
        <v>19.265153215784224</v>
      </c>
    </row>
    <row r="6" spans="1:3" x14ac:dyDescent="0.25">
      <c r="A6" s="217">
        <v>3</v>
      </c>
      <c r="B6" s="133" t="s">
        <v>152</v>
      </c>
      <c r="C6" s="297">
        <v>17.285896401632534</v>
      </c>
    </row>
    <row r="7" spans="1:3" x14ac:dyDescent="0.25">
      <c r="A7" s="217">
        <v>4</v>
      </c>
      <c r="B7" s="19" t="s">
        <v>133</v>
      </c>
      <c r="C7" s="297">
        <v>16.650436625835187</v>
      </c>
    </row>
    <row r="8" spans="1:3" x14ac:dyDescent="0.25">
      <c r="A8" s="217">
        <v>5</v>
      </c>
      <c r="B8" s="19" t="s">
        <v>145</v>
      </c>
      <c r="C8" s="297">
        <v>14.650914740724462</v>
      </c>
    </row>
    <row r="9" spans="1:3" x14ac:dyDescent="0.25">
      <c r="A9" s="217">
        <v>6</v>
      </c>
      <c r="B9" s="19" t="s">
        <v>207</v>
      </c>
      <c r="C9" s="297">
        <v>5.8719211822660098</v>
      </c>
    </row>
    <row r="10" spans="1:3" x14ac:dyDescent="0.25">
      <c r="A10" s="217">
        <v>7</v>
      </c>
      <c r="B10" s="19" t="s">
        <v>162</v>
      </c>
      <c r="C10" s="297">
        <v>4.0505990345896468</v>
      </c>
    </row>
    <row r="11" spans="1:3" x14ac:dyDescent="0.25">
      <c r="A11" s="217">
        <v>8</v>
      </c>
      <c r="B11" s="19" t="s">
        <v>164</v>
      </c>
      <c r="C11" s="297">
        <v>3.939291674360792</v>
      </c>
    </row>
    <row r="12" spans="1:3" x14ac:dyDescent="0.25">
      <c r="A12" s="301">
        <v>9</v>
      </c>
      <c r="B12" s="299" t="s">
        <v>95</v>
      </c>
      <c r="C12" s="300">
        <v>3.7303306121047384</v>
      </c>
    </row>
    <row r="14" spans="1:3" x14ac:dyDescent="0.25">
      <c r="A14" s="79" t="s">
        <v>368</v>
      </c>
    </row>
    <row r="15" spans="1:3" x14ac:dyDescent="0.25">
      <c r="A15" s="79" t="s">
        <v>372</v>
      </c>
    </row>
  </sheetData>
  <mergeCells count="1">
    <mergeCell ref="A3:C3"/>
  </mergeCells>
  <pageMargins left="0.70866141732283472" right="0.70866141732283472" top="0.74803149606299213" bottom="0.74803149606299213" header="0.31496062992125984" footer="0.31496062992125984"/>
  <pageSetup paperSize="9" scale="70" orientation="landscape"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39"/>
  <sheetViews>
    <sheetView showGridLines="0" zoomScale="75" zoomScaleNormal="75" workbookViewId="0">
      <selection activeCell="C21" sqref="C21"/>
    </sheetView>
  </sheetViews>
  <sheetFormatPr defaultRowHeight="15" x14ac:dyDescent="0.25"/>
  <cols>
    <col min="1" max="1" width="29" style="5" customWidth="1"/>
    <col min="2" max="2" width="20.42578125" style="5" customWidth="1"/>
    <col min="3" max="3" width="24.28515625" style="5" customWidth="1"/>
    <col min="4" max="4" width="14.42578125" style="5" customWidth="1"/>
    <col min="5" max="16384" width="9.140625" style="5"/>
  </cols>
  <sheetData>
    <row r="2" spans="1:4" x14ac:dyDescent="0.25">
      <c r="A2" s="91" t="s">
        <v>378</v>
      </c>
    </row>
    <row r="3" spans="1:4" x14ac:dyDescent="0.25">
      <c r="A3" s="538" t="s">
        <v>123</v>
      </c>
      <c r="B3" s="358" t="s">
        <v>382</v>
      </c>
      <c r="C3" s="358" t="s">
        <v>383</v>
      </c>
      <c r="D3" s="359" t="s">
        <v>15</v>
      </c>
    </row>
    <row r="4" spans="1:4" x14ac:dyDescent="0.25">
      <c r="A4" s="540" t="s">
        <v>165</v>
      </c>
      <c r="B4" s="534">
        <v>3.5112339248604698</v>
      </c>
      <c r="C4" s="534">
        <v>0.88842674142855049</v>
      </c>
      <c r="D4" s="535">
        <f t="shared" ref="D4:D35" si="0">C4+B4</f>
        <v>4.3996606662890203</v>
      </c>
    </row>
    <row r="5" spans="1:4" x14ac:dyDescent="0.25">
      <c r="A5" s="539" t="s">
        <v>129</v>
      </c>
      <c r="B5" s="534">
        <v>2.7011106267140699</v>
      </c>
      <c r="C5" s="534">
        <v>1.1778466075656402</v>
      </c>
      <c r="D5" s="535">
        <f t="shared" si="0"/>
        <v>3.8789572342797101</v>
      </c>
    </row>
    <row r="6" spans="1:4" x14ac:dyDescent="0.25">
      <c r="A6" s="539" t="s">
        <v>177</v>
      </c>
      <c r="B6" s="534">
        <v>2.7969939002564201</v>
      </c>
      <c r="C6" s="534">
        <v>0.94232287551349003</v>
      </c>
      <c r="D6" s="535">
        <f t="shared" si="0"/>
        <v>3.7393167757699102</v>
      </c>
    </row>
    <row r="7" spans="1:4" x14ac:dyDescent="0.25">
      <c r="A7" s="539" t="s">
        <v>147</v>
      </c>
      <c r="B7" s="534">
        <v>2.3367094209688899</v>
      </c>
      <c r="C7" s="534">
        <v>1.0623071470112899</v>
      </c>
      <c r="D7" s="535">
        <f t="shared" si="0"/>
        <v>3.3990165679801798</v>
      </c>
    </row>
    <row r="8" spans="1:4" x14ac:dyDescent="0.25">
      <c r="A8" s="539" t="s">
        <v>172</v>
      </c>
      <c r="B8" s="534">
        <v>2.4928810901062999</v>
      </c>
      <c r="C8" s="534">
        <v>0.76518287028004028</v>
      </c>
      <c r="D8" s="535">
        <f t="shared" si="0"/>
        <v>3.2580639603863402</v>
      </c>
    </row>
    <row r="9" spans="1:4" x14ac:dyDescent="0.25">
      <c r="A9" s="542" t="s">
        <v>95</v>
      </c>
      <c r="B9" s="543">
        <v>2.0836087921908</v>
      </c>
      <c r="C9" s="543">
        <v>0.97587664306458999</v>
      </c>
      <c r="D9" s="544">
        <f t="shared" si="0"/>
        <v>3.05948543525539</v>
      </c>
    </row>
    <row r="10" spans="1:4" x14ac:dyDescent="0.25">
      <c r="A10" s="539" t="s">
        <v>145</v>
      </c>
      <c r="B10" s="534">
        <v>2.19805367151401</v>
      </c>
      <c r="C10" s="534">
        <v>0.79262035567115996</v>
      </c>
      <c r="D10" s="535">
        <f t="shared" si="0"/>
        <v>2.9906740271851699</v>
      </c>
    </row>
    <row r="11" spans="1:4" x14ac:dyDescent="0.25">
      <c r="A11" s="539" t="s">
        <v>207</v>
      </c>
      <c r="B11" s="534">
        <v>2.0442708150190199</v>
      </c>
      <c r="C11" s="534">
        <v>0.79460310985772997</v>
      </c>
      <c r="D11" s="535">
        <f t="shared" si="0"/>
        <v>2.8388739248767498</v>
      </c>
    </row>
    <row r="12" spans="1:4" x14ac:dyDescent="0.25">
      <c r="A12" s="539" t="s">
        <v>131</v>
      </c>
      <c r="B12" s="534">
        <v>1.89474321705426</v>
      </c>
      <c r="C12" s="534">
        <v>0.92674938036246024</v>
      </c>
      <c r="D12" s="535">
        <f t="shared" si="0"/>
        <v>2.8214925974167202</v>
      </c>
    </row>
    <row r="13" spans="1:4" x14ac:dyDescent="0.25">
      <c r="A13" s="539" t="s">
        <v>185</v>
      </c>
      <c r="B13" s="534">
        <v>1.87727319151065</v>
      </c>
      <c r="C13" s="534">
        <v>0.87980392826222009</v>
      </c>
      <c r="D13" s="535">
        <f t="shared" si="0"/>
        <v>2.7570771197728701</v>
      </c>
    </row>
    <row r="14" spans="1:4" x14ac:dyDescent="0.25">
      <c r="A14" s="539" t="s">
        <v>163</v>
      </c>
      <c r="B14" s="534">
        <v>1.4421808632141599</v>
      </c>
      <c r="C14" s="534">
        <v>1.2009343055676502</v>
      </c>
      <c r="D14" s="535">
        <f t="shared" si="0"/>
        <v>2.6431151687818102</v>
      </c>
    </row>
    <row r="15" spans="1:4" x14ac:dyDescent="0.25">
      <c r="A15" s="539" t="s">
        <v>127</v>
      </c>
      <c r="B15" s="534">
        <v>1.3773999434975499</v>
      </c>
      <c r="C15" s="534">
        <v>0.87490875003418989</v>
      </c>
      <c r="D15" s="535">
        <f t="shared" si="0"/>
        <v>2.2523086935317398</v>
      </c>
    </row>
    <row r="16" spans="1:4" x14ac:dyDescent="0.25">
      <c r="A16" s="539" t="s">
        <v>164</v>
      </c>
      <c r="B16" s="534">
        <v>1.3753295183952701</v>
      </c>
      <c r="C16" s="534">
        <v>0.86688532321681988</v>
      </c>
      <c r="D16" s="535">
        <f t="shared" si="0"/>
        <v>2.2422148416120899</v>
      </c>
    </row>
    <row r="17" spans="1:4" x14ac:dyDescent="0.25">
      <c r="A17" s="539" t="s">
        <v>194</v>
      </c>
      <c r="B17" s="534">
        <v>1.42822462222319</v>
      </c>
      <c r="C17" s="534">
        <v>0.67801682705671995</v>
      </c>
      <c r="D17" s="535">
        <f t="shared" si="0"/>
        <v>2.10624144927991</v>
      </c>
    </row>
    <row r="18" spans="1:4" x14ac:dyDescent="0.25">
      <c r="A18" s="539" t="s">
        <v>176</v>
      </c>
      <c r="B18" s="534">
        <v>1.31794395632858</v>
      </c>
      <c r="C18" s="534">
        <v>0.67074398986144002</v>
      </c>
      <c r="D18" s="535">
        <f t="shared" si="0"/>
        <v>1.98868794619002</v>
      </c>
    </row>
    <row r="19" spans="1:4" x14ac:dyDescent="0.25">
      <c r="A19" s="539" t="s">
        <v>135</v>
      </c>
      <c r="B19" s="534">
        <v>0.88679059301784002</v>
      </c>
      <c r="C19" s="534">
        <v>0.96428704959432998</v>
      </c>
      <c r="D19" s="535">
        <f t="shared" si="0"/>
        <v>1.85107764261217</v>
      </c>
    </row>
    <row r="20" spans="1:4" x14ac:dyDescent="0.25">
      <c r="A20" s="539" t="s">
        <v>162</v>
      </c>
      <c r="B20" s="534">
        <v>0.91683655380252005</v>
      </c>
      <c r="C20" s="534">
        <v>0.88913756426164992</v>
      </c>
      <c r="D20" s="535">
        <f t="shared" si="0"/>
        <v>1.80597411806417</v>
      </c>
    </row>
    <row r="21" spans="1:4" x14ac:dyDescent="0.25">
      <c r="A21" s="539" t="s">
        <v>173</v>
      </c>
      <c r="B21" s="534">
        <v>1.1754428029830899</v>
      </c>
      <c r="C21" s="534">
        <v>0.59041384246696005</v>
      </c>
      <c r="D21" s="535">
        <f t="shared" si="0"/>
        <v>1.7658566454500499</v>
      </c>
    </row>
    <row r="22" spans="1:4" x14ac:dyDescent="0.25">
      <c r="A22" s="539" t="s">
        <v>152</v>
      </c>
      <c r="B22" s="534">
        <v>1.07375383778747</v>
      </c>
      <c r="C22" s="534">
        <v>0.68855740597677006</v>
      </c>
      <c r="D22" s="535">
        <f t="shared" si="0"/>
        <v>1.7623112437642401</v>
      </c>
    </row>
    <row r="23" spans="1:4" x14ac:dyDescent="0.25">
      <c r="A23" s="539" t="s">
        <v>169</v>
      </c>
      <c r="B23" s="534">
        <v>0.86834076693883</v>
      </c>
      <c r="C23" s="534">
        <v>0.82627953263005993</v>
      </c>
      <c r="D23" s="535">
        <f t="shared" si="0"/>
        <v>1.6946202995688899</v>
      </c>
    </row>
    <row r="24" spans="1:4" x14ac:dyDescent="0.25">
      <c r="A24" s="539" t="s">
        <v>386</v>
      </c>
      <c r="B24" s="534">
        <v>1.1572780621304299</v>
      </c>
      <c r="C24" s="534">
        <v>0.47582505730514013</v>
      </c>
      <c r="D24" s="535">
        <f t="shared" si="0"/>
        <v>1.6331031194355701</v>
      </c>
    </row>
    <row r="25" spans="1:4" x14ac:dyDescent="0.25">
      <c r="A25" s="539" t="s">
        <v>332</v>
      </c>
      <c r="B25" s="534">
        <v>0.81622541441598995</v>
      </c>
      <c r="C25" s="534">
        <v>0.81086514981401003</v>
      </c>
      <c r="D25" s="535">
        <f t="shared" si="0"/>
        <v>1.62709056423</v>
      </c>
    </row>
    <row r="26" spans="1:4" x14ac:dyDescent="0.25">
      <c r="A26" s="539" t="s">
        <v>334</v>
      </c>
      <c r="B26" s="534">
        <v>0.72322349786540996</v>
      </c>
      <c r="C26" s="534">
        <v>0.86796871812892995</v>
      </c>
      <c r="D26" s="535">
        <f t="shared" si="0"/>
        <v>1.5911922159943399</v>
      </c>
    </row>
    <row r="27" spans="1:4" x14ac:dyDescent="0.25">
      <c r="A27" s="539" t="s">
        <v>191</v>
      </c>
      <c r="B27" s="534">
        <v>0.97009402800406996</v>
      </c>
      <c r="C27" s="534">
        <v>0.59358803036736996</v>
      </c>
      <c r="D27" s="535">
        <f t="shared" si="0"/>
        <v>1.5636820583714399</v>
      </c>
    </row>
    <row r="28" spans="1:4" x14ac:dyDescent="0.25">
      <c r="A28" s="539" t="s">
        <v>143</v>
      </c>
      <c r="B28" s="534">
        <v>0.71398270020601995</v>
      </c>
      <c r="C28" s="534">
        <v>0.67361524603792011</v>
      </c>
      <c r="D28" s="535">
        <f t="shared" si="0"/>
        <v>1.3875979462439401</v>
      </c>
    </row>
    <row r="29" spans="1:4" x14ac:dyDescent="0.25">
      <c r="A29" s="539" t="s">
        <v>170</v>
      </c>
      <c r="B29" s="534">
        <v>0.53939760822709004</v>
      </c>
      <c r="C29" s="534">
        <v>0.76197233699206002</v>
      </c>
      <c r="D29" s="535">
        <f t="shared" si="0"/>
        <v>1.3013699452191501</v>
      </c>
    </row>
    <row r="30" spans="1:4" x14ac:dyDescent="0.25">
      <c r="A30" s="539" t="s">
        <v>133</v>
      </c>
      <c r="B30" s="534">
        <v>0.67376563145002999</v>
      </c>
      <c r="C30" s="534">
        <v>0.58427102312724011</v>
      </c>
      <c r="D30" s="535">
        <f t="shared" si="0"/>
        <v>1.2580366545772701</v>
      </c>
    </row>
    <row r="31" spans="1:4" x14ac:dyDescent="0.25">
      <c r="A31" s="539" t="s">
        <v>156</v>
      </c>
      <c r="B31" s="534">
        <v>0.69369651822278999</v>
      </c>
      <c r="C31" s="534">
        <v>0.46607026812287</v>
      </c>
      <c r="D31" s="535">
        <f t="shared" si="0"/>
        <v>1.15976678634566</v>
      </c>
    </row>
    <row r="32" spans="1:4" x14ac:dyDescent="0.25">
      <c r="A32" s="539" t="s">
        <v>385</v>
      </c>
      <c r="B32" s="534">
        <v>0.3572284615977</v>
      </c>
      <c r="C32" s="534">
        <v>0.48241740823235996</v>
      </c>
      <c r="D32" s="535">
        <f t="shared" si="0"/>
        <v>0.83964586983005995</v>
      </c>
    </row>
    <row r="33" spans="1:4" x14ac:dyDescent="0.25">
      <c r="A33" s="539" t="s">
        <v>384</v>
      </c>
      <c r="B33" s="534">
        <v>0.19595693539886</v>
      </c>
      <c r="C33" s="534">
        <v>0.5399819975384399</v>
      </c>
      <c r="D33" s="535">
        <f t="shared" si="0"/>
        <v>0.73593893293729984</v>
      </c>
    </row>
    <row r="34" spans="1:4" x14ac:dyDescent="0.25">
      <c r="A34" s="539" t="s">
        <v>192</v>
      </c>
      <c r="B34" s="534">
        <v>0.26655841358667998</v>
      </c>
      <c r="C34" s="534">
        <v>0.36676491469753003</v>
      </c>
      <c r="D34" s="535">
        <f t="shared" si="0"/>
        <v>0.63332332828421001</v>
      </c>
    </row>
    <row r="35" spans="1:4" x14ac:dyDescent="0.25">
      <c r="A35" s="541" t="s">
        <v>178</v>
      </c>
      <c r="B35" s="536">
        <v>0.15157172775354999</v>
      </c>
      <c r="C35" s="536">
        <v>0.22342083890470998</v>
      </c>
      <c r="D35" s="537">
        <f t="shared" si="0"/>
        <v>0.37499256665825997</v>
      </c>
    </row>
    <row r="37" spans="1:4" x14ac:dyDescent="0.25">
      <c r="A37" s="5" t="s">
        <v>379</v>
      </c>
    </row>
    <row r="38" spans="1:4" x14ac:dyDescent="0.25">
      <c r="A38" s="79" t="s">
        <v>380</v>
      </c>
    </row>
    <row r="39" spans="1:4" x14ac:dyDescent="0.25">
      <c r="A39" s="5" t="s">
        <v>381</v>
      </c>
    </row>
  </sheetData>
  <sortState ref="A4:D35">
    <sortCondition descending="1" ref="D26"/>
  </sortState>
  <pageMargins left="0.70866141732283472" right="0.70866141732283472" top="0.74803149606299213" bottom="0.74803149606299213" header="0.31496062992125984" footer="0.31496062992125984"/>
  <pageSetup paperSize="9" scale="60" orientation="landscape"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11"/>
  <sheetViews>
    <sheetView showGridLines="0" zoomScale="75" zoomScaleNormal="75" workbookViewId="0">
      <selection activeCell="W54" sqref="W54"/>
    </sheetView>
  </sheetViews>
  <sheetFormatPr defaultRowHeight="15" x14ac:dyDescent="0.25"/>
  <cols>
    <col min="1" max="1" width="64.42578125" style="5" customWidth="1"/>
    <col min="2" max="2" width="15" style="5" customWidth="1"/>
    <col min="3" max="16384" width="9.140625" style="5"/>
  </cols>
  <sheetData>
    <row r="2" spans="1:2" x14ac:dyDescent="0.25">
      <c r="A2" s="114" t="s">
        <v>387</v>
      </c>
    </row>
    <row r="3" spans="1:2" x14ac:dyDescent="0.25">
      <c r="A3" s="309" t="s">
        <v>396</v>
      </c>
      <c r="B3" s="310" t="s">
        <v>395</v>
      </c>
    </row>
    <row r="4" spans="1:2" x14ac:dyDescent="0.25">
      <c r="A4" s="311" t="s">
        <v>394</v>
      </c>
      <c r="B4" s="545">
        <v>5178.116</v>
      </c>
    </row>
    <row r="5" spans="1:2" x14ac:dyDescent="0.25">
      <c r="A5" s="312" t="s">
        <v>393</v>
      </c>
      <c r="B5" s="313">
        <v>3719.7020000000002</v>
      </c>
    </row>
    <row r="6" spans="1:2" x14ac:dyDescent="0.25">
      <c r="A6" s="312" t="s">
        <v>392</v>
      </c>
      <c r="B6" s="313">
        <v>2871.163</v>
      </c>
    </row>
    <row r="7" spans="1:2" x14ac:dyDescent="0.25">
      <c r="A7" s="312" t="s">
        <v>391</v>
      </c>
      <c r="B7" s="313">
        <v>2481.7660000000001</v>
      </c>
    </row>
    <row r="8" spans="1:2" x14ac:dyDescent="0.25">
      <c r="A8" s="312" t="s">
        <v>390</v>
      </c>
      <c r="B8" s="313">
        <v>1512.856</v>
      </c>
    </row>
    <row r="9" spans="1:2" x14ac:dyDescent="0.25">
      <c r="A9" s="314" t="s">
        <v>389</v>
      </c>
      <c r="B9" s="315">
        <v>1432.0809999999999</v>
      </c>
    </row>
    <row r="11" spans="1:2" x14ac:dyDescent="0.25">
      <c r="A11" s="308" t="s">
        <v>388</v>
      </c>
    </row>
  </sheetData>
  <sortState ref="A3:B9">
    <sortCondition descending="1" ref="B9"/>
  </sortState>
  <pageMargins left="0.70866141732283472" right="0.70866141732283472" top="0.74803149606299213" bottom="0.74803149606299213" header="0.31496062992125984" footer="0.31496062992125984"/>
  <pageSetup paperSize="9" scale="60" orientation="landscape"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22"/>
  <sheetViews>
    <sheetView showGridLines="0" zoomScale="75" zoomScaleNormal="75" workbookViewId="0">
      <selection activeCell="B20" sqref="B20"/>
    </sheetView>
  </sheetViews>
  <sheetFormatPr defaultRowHeight="15" x14ac:dyDescent="0.25"/>
  <cols>
    <col min="1" max="1" width="39.85546875" style="5" customWidth="1"/>
    <col min="2" max="16384" width="9.140625" style="5"/>
  </cols>
  <sheetData>
    <row r="2" spans="1:2" x14ac:dyDescent="0.25">
      <c r="A2" s="4" t="s">
        <v>397</v>
      </c>
    </row>
    <row r="3" spans="1:2" x14ac:dyDescent="0.25">
      <c r="A3" s="240"/>
      <c r="B3" s="206" t="s">
        <v>395</v>
      </c>
    </row>
    <row r="4" spans="1:2" x14ac:dyDescent="0.25">
      <c r="A4" s="316" t="s">
        <v>414</v>
      </c>
      <c r="B4" s="546">
        <v>2502</v>
      </c>
    </row>
    <row r="5" spans="1:2" x14ac:dyDescent="0.25">
      <c r="A5" s="316" t="s">
        <v>413</v>
      </c>
      <c r="B5" s="546">
        <v>1749</v>
      </c>
    </row>
    <row r="6" spans="1:2" x14ac:dyDescent="0.25">
      <c r="A6" s="316" t="s">
        <v>412</v>
      </c>
      <c r="B6" s="546">
        <v>1625</v>
      </c>
    </row>
    <row r="7" spans="1:2" x14ac:dyDescent="0.25">
      <c r="A7" s="316" t="s">
        <v>411</v>
      </c>
      <c r="B7" s="546">
        <v>1087</v>
      </c>
    </row>
    <row r="8" spans="1:2" x14ac:dyDescent="0.25">
      <c r="A8" s="316" t="s">
        <v>410</v>
      </c>
      <c r="B8" s="546">
        <v>1083</v>
      </c>
    </row>
    <row r="9" spans="1:2" x14ac:dyDescent="0.25">
      <c r="A9" s="316" t="s">
        <v>409</v>
      </c>
      <c r="B9" s="546">
        <v>1012</v>
      </c>
    </row>
    <row r="10" spans="1:2" x14ac:dyDescent="0.25">
      <c r="A10" s="316" t="s">
        <v>408</v>
      </c>
      <c r="B10" s="546">
        <v>989</v>
      </c>
    </row>
    <row r="11" spans="1:2" x14ac:dyDescent="0.25">
      <c r="A11" s="316" t="s">
        <v>407</v>
      </c>
      <c r="B11" s="546">
        <v>896</v>
      </c>
    </row>
    <row r="12" spans="1:2" x14ac:dyDescent="0.25">
      <c r="A12" s="316" t="s">
        <v>406</v>
      </c>
      <c r="B12" s="546">
        <v>791</v>
      </c>
    </row>
    <row r="13" spans="1:2" x14ac:dyDescent="0.25">
      <c r="A13" s="316" t="s">
        <v>405</v>
      </c>
      <c r="B13" s="546">
        <v>651</v>
      </c>
    </row>
    <row r="14" spans="1:2" x14ac:dyDescent="0.25">
      <c r="A14" s="316" t="s">
        <v>404</v>
      </c>
      <c r="B14" s="546">
        <v>636</v>
      </c>
    </row>
    <row r="15" spans="1:2" x14ac:dyDescent="0.25">
      <c r="A15" s="316" t="s">
        <v>403</v>
      </c>
      <c r="B15" s="546">
        <v>422</v>
      </c>
    </row>
    <row r="16" spans="1:2" x14ac:dyDescent="0.25">
      <c r="A16" s="316" t="s">
        <v>402</v>
      </c>
      <c r="B16" s="546">
        <v>375</v>
      </c>
    </row>
    <row r="17" spans="1:2" x14ac:dyDescent="0.25">
      <c r="A17" s="316" t="s">
        <v>401</v>
      </c>
      <c r="B17" s="546">
        <v>242</v>
      </c>
    </row>
    <row r="18" spans="1:2" x14ac:dyDescent="0.25">
      <c r="A18" s="316" t="s">
        <v>400</v>
      </c>
      <c r="B18" s="546">
        <v>205</v>
      </c>
    </row>
    <row r="19" spans="1:2" x14ac:dyDescent="0.25">
      <c r="A19" s="316" t="s">
        <v>399</v>
      </c>
      <c r="B19" s="546">
        <v>179</v>
      </c>
    </row>
    <row r="20" spans="1:2" x14ac:dyDescent="0.25">
      <c r="A20" s="317" t="s">
        <v>398</v>
      </c>
      <c r="B20" s="547">
        <v>140</v>
      </c>
    </row>
    <row r="22" spans="1:2" x14ac:dyDescent="0.25">
      <c r="A22" s="5" t="s">
        <v>388</v>
      </c>
    </row>
  </sheetData>
  <sortState ref="A4:B20">
    <sortCondition descending="1" ref="B20"/>
  </sortState>
  <pageMargins left="0.70866141732283472" right="0.70866141732283472" top="0.74803149606299213" bottom="0.74803149606299213" header="0.31496062992125984" footer="0.31496062992125984"/>
  <pageSetup paperSize="9" scale="6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G38"/>
  <sheetViews>
    <sheetView showGridLines="0" zoomScale="75" zoomScaleNormal="75" workbookViewId="0">
      <selection activeCell="Q44" sqref="Q44"/>
    </sheetView>
  </sheetViews>
  <sheetFormatPr defaultRowHeight="15" x14ac:dyDescent="0.25"/>
  <cols>
    <col min="1" max="21" width="6.5703125" style="5" customWidth="1"/>
    <col min="22" max="22" width="4.28515625" style="5" customWidth="1"/>
    <col min="23" max="23" width="5.42578125" style="5" customWidth="1"/>
    <col min="24" max="27" width="6.5703125" style="5" customWidth="1"/>
    <col min="28" max="28" width="10" style="5" customWidth="1"/>
    <col min="29" max="33" width="6.5703125" style="5" customWidth="1"/>
    <col min="34" max="16384" width="9.140625" style="5"/>
  </cols>
  <sheetData>
    <row r="2" spans="1:33" x14ac:dyDescent="0.25">
      <c r="A2" s="4" t="s">
        <v>90</v>
      </c>
    </row>
    <row r="3" spans="1:33" x14ac:dyDescent="0.25">
      <c r="A3" s="57"/>
      <c r="B3" s="615" t="s">
        <v>15</v>
      </c>
      <c r="C3" s="615"/>
      <c r="D3" s="58"/>
      <c r="E3" s="615" t="s">
        <v>16</v>
      </c>
      <c r="F3" s="615"/>
      <c r="G3" s="58"/>
      <c r="H3" s="615" t="s">
        <v>20</v>
      </c>
      <c r="I3" s="615"/>
      <c r="J3" s="58"/>
      <c r="K3" s="615" t="s">
        <v>24</v>
      </c>
      <c r="L3" s="615"/>
      <c r="M3" s="58"/>
      <c r="N3" s="615" t="s">
        <v>18</v>
      </c>
      <c r="O3" s="615"/>
      <c r="P3" s="58"/>
      <c r="Q3" s="615" t="s">
        <v>23</v>
      </c>
      <c r="R3" s="615"/>
      <c r="S3" s="58"/>
      <c r="T3" s="615" t="s">
        <v>17</v>
      </c>
      <c r="U3" s="615"/>
      <c r="V3" s="58"/>
      <c r="W3" s="59" t="s">
        <v>19</v>
      </c>
      <c r="X3" s="59"/>
      <c r="Y3" s="615" t="s">
        <v>21</v>
      </c>
      <c r="Z3" s="615"/>
      <c r="AA3" s="615"/>
      <c r="AB3" s="615"/>
      <c r="AC3" s="615" t="s">
        <v>25</v>
      </c>
      <c r="AD3" s="615"/>
      <c r="AE3" s="58"/>
      <c r="AF3" s="615" t="s">
        <v>22</v>
      </c>
      <c r="AG3" s="616"/>
    </row>
    <row r="4" spans="1:33" x14ac:dyDescent="0.25">
      <c r="A4" s="60">
        <v>1</v>
      </c>
      <c r="B4" s="19" t="s">
        <v>42</v>
      </c>
      <c r="C4" s="30">
        <v>0.26810614858832471</v>
      </c>
      <c r="D4" s="19"/>
      <c r="E4" s="61" t="s">
        <v>26</v>
      </c>
      <c r="F4" s="62">
        <v>0.40792080419881105</v>
      </c>
      <c r="G4" s="19"/>
      <c r="H4" s="19" t="s">
        <v>29</v>
      </c>
      <c r="I4" s="30">
        <v>0.4030991824841158</v>
      </c>
      <c r="J4" s="19"/>
      <c r="K4" s="19" t="s">
        <v>33</v>
      </c>
      <c r="L4" s="30">
        <v>0.47718691902973143</v>
      </c>
      <c r="M4" s="19"/>
      <c r="N4" s="19" t="s">
        <v>42</v>
      </c>
      <c r="O4" s="30">
        <v>0.59903388208922292</v>
      </c>
      <c r="P4" s="19"/>
      <c r="Q4" s="33" t="s">
        <v>27</v>
      </c>
      <c r="R4" s="30">
        <v>0.34921813874525204</v>
      </c>
      <c r="S4" s="19"/>
      <c r="T4" s="19" t="s">
        <v>34</v>
      </c>
      <c r="U4" s="30">
        <v>0.29205991299429929</v>
      </c>
      <c r="V4" s="19"/>
      <c r="W4" s="19" t="s">
        <v>29</v>
      </c>
      <c r="X4" s="30">
        <v>0.28213562216670524</v>
      </c>
      <c r="Y4" s="19"/>
      <c r="Z4" s="19" t="s">
        <v>29</v>
      </c>
      <c r="AA4" s="30">
        <v>0.16011144151892279</v>
      </c>
      <c r="AB4" s="19"/>
      <c r="AC4" s="19" t="s">
        <v>50</v>
      </c>
      <c r="AD4" s="30">
        <v>0.20650892953925862</v>
      </c>
      <c r="AE4" s="30"/>
      <c r="AF4" s="19" t="s">
        <v>41</v>
      </c>
      <c r="AG4" s="63">
        <v>0.30447224074497525</v>
      </c>
    </row>
    <row r="5" spans="1:33" x14ac:dyDescent="0.25">
      <c r="A5" s="60">
        <v>2</v>
      </c>
      <c r="B5" s="19" t="s">
        <v>29</v>
      </c>
      <c r="C5" s="30">
        <v>0.25989950435227316</v>
      </c>
      <c r="D5" s="19"/>
      <c r="E5" s="19" t="s">
        <v>42</v>
      </c>
      <c r="F5" s="30">
        <v>0.36082542102529525</v>
      </c>
      <c r="G5" s="19"/>
      <c r="H5" s="61" t="s">
        <v>26</v>
      </c>
      <c r="I5" s="62">
        <v>0.40220683184455769</v>
      </c>
      <c r="J5" s="19"/>
      <c r="K5" s="61" t="s">
        <v>26</v>
      </c>
      <c r="L5" s="62">
        <v>0.39358231441455782</v>
      </c>
      <c r="M5" s="19"/>
      <c r="N5" s="61" t="s">
        <v>26</v>
      </c>
      <c r="O5" s="62">
        <v>0.50694945531636437</v>
      </c>
      <c r="P5" s="19"/>
      <c r="Q5" s="19" t="s">
        <v>38</v>
      </c>
      <c r="R5" s="30">
        <v>0.29072306868092146</v>
      </c>
      <c r="S5" s="19"/>
      <c r="T5" s="19" t="s">
        <v>40</v>
      </c>
      <c r="U5" s="30">
        <v>0.2893169801058143</v>
      </c>
      <c r="V5" s="19"/>
      <c r="W5" s="19" t="s">
        <v>34</v>
      </c>
      <c r="X5" s="30">
        <v>0.26237702471277707</v>
      </c>
      <c r="Y5" s="19"/>
      <c r="Z5" s="19" t="s">
        <v>35</v>
      </c>
      <c r="AA5" s="30">
        <v>0.13546281320836751</v>
      </c>
      <c r="AB5" s="19"/>
      <c r="AC5" s="19" t="s">
        <v>29</v>
      </c>
      <c r="AD5" s="30">
        <v>0.20547351425921812</v>
      </c>
      <c r="AE5" s="30"/>
      <c r="AF5" s="19" t="s">
        <v>42</v>
      </c>
      <c r="AG5" s="63">
        <v>0.28882702432127721</v>
      </c>
    </row>
    <row r="6" spans="1:33" x14ac:dyDescent="0.25">
      <c r="A6" s="60">
        <v>3</v>
      </c>
      <c r="B6" s="61" t="s">
        <v>26</v>
      </c>
      <c r="C6" s="62">
        <v>0.2557198800293089</v>
      </c>
      <c r="D6" s="19"/>
      <c r="E6" s="19" t="s">
        <v>50</v>
      </c>
      <c r="F6" s="30">
        <v>0.33671208916685158</v>
      </c>
      <c r="G6" s="19"/>
      <c r="H6" s="19" t="s">
        <v>39</v>
      </c>
      <c r="I6" s="30">
        <v>0.40065927024470332</v>
      </c>
      <c r="J6" s="19"/>
      <c r="K6" s="19" t="s">
        <v>29</v>
      </c>
      <c r="L6" s="30">
        <v>0.38308319267604829</v>
      </c>
      <c r="M6" s="19"/>
      <c r="N6" s="19" t="s">
        <v>40</v>
      </c>
      <c r="O6" s="30">
        <v>0.50363752144206009</v>
      </c>
      <c r="P6" s="19"/>
      <c r="Q6" s="61" t="s">
        <v>26</v>
      </c>
      <c r="R6" s="62">
        <v>0.28254334530932917</v>
      </c>
      <c r="S6" s="19"/>
      <c r="T6" s="19" t="s">
        <v>38</v>
      </c>
      <c r="U6" s="30">
        <v>0.28882359094027954</v>
      </c>
      <c r="V6" s="19"/>
      <c r="W6" s="19" t="s">
        <v>32</v>
      </c>
      <c r="X6" s="30">
        <v>0.23521538687014276</v>
      </c>
      <c r="Y6" s="19"/>
      <c r="Z6" s="19" t="s">
        <v>42</v>
      </c>
      <c r="AA6" s="30">
        <v>0.13035825922973371</v>
      </c>
      <c r="AB6" s="19"/>
      <c r="AC6" s="19" t="s">
        <v>34</v>
      </c>
      <c r="AD6" s="30">
        <v>0.20510208029379015</v>
      </c>
      <c r="AE6" s="30"/>
      <c r="AF6" s="19" t="s">
        <v>30</v>
      </c>
      <c r="AG6" s="63">
        <v>0.27113802448642171</v>
      </c>
    </row>
    <row r="7" spans="1:33" x14ac:dyDescent="0.25">
      <c r="A7" s="60">
        <v>4</v>
      </c>
      <c r="B7" s="19" t="s">
        <v>34</v>
      </c>
      <c r="C7" s="30">
        <v>0.25159896272198012</v>
      </c>
      <c r="D7" s="19"/>
      <c r="E7" s="19" t="s">
        <v>35</v>
      </c>
      <c r="F7" s="30">
        <v>0.31056848681163401</v>
      </c>
      <c r="G7" s="19"/>
      <c r="H7" s="19" t="s">
        <v>55</v>
      </c>
      <c r="I7" s="30">
        <v>0.37250546061606621</v>
      </c>
      <c r="J7" s="19"/>
      <c r="K7" s="19" t="s">
        <v>42</v>
      </c>
      <c r="L7" s="30">
        <v>0.38010801818899898</v>
      </c>
      <c r="M7" s="19"/>
      <c r="N7" s="19" t="s">
        <v>34</v>
      </c>
      <c r="O7" s="30">
        <v>0.49087855765758504</v>
      </c>
      <c r="P7" s="19"/>
      <c r="Q7" s="19" t="s">
        <v>34</v>
      </c>
      <c r="R7" s="30">
        <v>0.27298044243807768</v>
      </c>
      <c r="S7" s="19"/>
      <c r="T7" s="61" t="s">
        <v>26</v>
      </c>
      <c r="U7" s="62">
        <v>0.28305733968858598</v>
      </c>
      <c r="V7" s="19"/>
      <c r="W7" s="19" t="s">
        <v>49</v>
      </c>
      <c r="X7" s="30">
        <v>0.2285617688121023</v>
      </c>
      <c r="Y7" s="19"/>
      <c r="Z7" s="19" t="s">
        <v>34</v>
      </c>
      <c r="AA7" s="30">
        <v>0.1208711356167551</v>
      </c>
      <c r="AB7" s="19"/>
      <c r="AC7" s="19" t="s">
        <v>42</v>
      </c>
      <c r="AD7" s="30">
        <v>0.19887304463496946</v>
      </c>
      <c r="AE7" s="30"/>
      <c r="AF7" s="19" t="s">
        <v>29</v>
      </c>
      <c r="AG7" s="63">
        <v>0.26282248986541712</v>
      </c>
    </row>
    <row r="8" spans="1:33" x14ac:dyDescent="0.25">
      <c r="A8" s="60">
        <v>5</v>
      </c>
      <c r="B8" s="19" t="s">
        <v>50</v>
      </c>
      <c r="C8" s="30">
        <v>0.24350232284495982</v>
      </c>
      <c r="D8" s="19"/>
      <c r="E8" s="19" t="s">
        <v>37</v>
      </c>
      <c r="F8" s="30">
        <v>0.31015282642982084</v>
      </c>
      <c r="G8" s="19"/>
      <c r="H8" s="19" t="s">
        <v>32</v>
      </c>
      <c r="I8" s="30">
        <v>0.37053989418152544</v>
      </c>
      <c r="J8" s="19"/>
      <c r="K8" s="19" t="s">
        <v>32</v>
      </c>
      <c r="L8" s="30">
        <v>0.37239172457272463</v>
      </c>
      <c r="M8" s="19"/>
      <c r="N8" s="19" t="s">
        <v>29</v>
      </c>
      <c r="O8" s="30">
        <v>0.47209802254135336</v>
      </c>
      <c r="P8" s="19"/>
      <c r="Q8" s="19" t="s">
        <v>42</v>
      </c>
      <c r="R8" s="30">
        <v>0.27003408849563243</v>
      </c>
      <c r="S8" s="19"/>
      <c r="T8" s="19" t="s">
        <v>32</v>
      </c>
      <c r="U8" s="30">
        <v>0.25841342690032776</v>
      </c>
      <c r="V8" s="19"/>
      <c r="W8" s="19" t="s">
        <v>42</v>
      </c>
      <c r="X8" s="30">
        <v>0.22745963015977264</v>
      </c>
      <c r="Y8" s="19"/>
      <c r="Z8" s="19" t="s">
        <v>45</v>
      </c>
      <c r="AA8" s="30">
        <v>0.11556851365059301</v>
      </c>
      <c r="AB8" s="19"/>
      <c r="AC8" s="19" t="s">
        <v>45</v>
      </c>
      <c r="AD8" s="30">
        <v>0.19045804926016294</v>
      </c>
      <c r="AE8" s="30"/>
      <c r="AF8" s="33" t="s">
        <v>27</v>
      </c>
      <c r="AG8" s="63">
        <v>0.25772557487803816</v>
      </c>
    </row>
    <row r="9" spans="1:33" x14ac:dyDescent="0.25">
      <c r="A9" s="60">
        <v>6</v>
      </c>
      <c r="B9" s="19" t="s">
        <v>32</v>
      </c>
      <c r="C9" s="30">
        <v>0.23289579646377062</v>
      </c>
      <c r="D9" s="19"/>
      <c r="E9" s="19" t="s">
        <v>32</v>
      </c>
      <c r="F9" s="30">
        <v>0.3058880253134747</v>
      </c>
      <c r="G9" s="19"/>
      <c r="H9" s="19" t="s">
        <v>42</v>
      </c>
      <c r="I9" s="30">
        <v>0.36928500511899559</v>
      </c>
      <c r="J9" s="19"/>
      <c r="K9" s="19" t="s">
        <v>36</v>
      </c>
      <c r="L9" s="30">
        <v>0.36962016894625055</v>
      </c>
      <c r="M9" s="19"/>
      <c r="N9" s="19" t="s">
        <v>49</v>
      </c>
      <c r="O9" s="30">
        <v>0.44803797322131722</v>
      </c>
      <c r="P9" s="19"/>
      <c r="Q9" s="19" t="s">
        <v>49</v>
      </c>
      <c r="R9" s="30">
        <v>0.26737057518365448</v>
      </c>
      <c r="S9" s="19"/>
      <c r="T9" s="33" t="s">
        <v>27</v>
      </c>
      <c r="U9" s="30">
        <v>0.24894684682989193</v>
      </c>
      <c r="V9" s="19"/>
      <c r="W9" s="61" t="s">
        <v>26</v>
      </c>
      <c r="X9" s="62">
        <v>0.22408368365416514</v>
      </c>
      <c r="Y9" s="19"/>
      <c r="Z9" s="19" t="s">
        <v>30</v>
      </c>
      <c r="AA9" s="30">
        <v>0.11544175748132864</v>
      </c>
      <c r="AB9" s="19"/>
      <c r="AC9" s="19" t="s">
        <v>32</v>
      </c>
      <c r="AD9" s="30">
        <v>0.17759791228728042</v>
      </c>
      <c r="AE9" s="30"/>
      <c r="AF9" s="19" t="s">
        <v>53</v>
      </c>
      <c r="AG9" s="63">
        <v>0.25532964435318234</v>
      </c>
    </row>
    <row r="10" spans="1:33" x14ac:dyDescent="0.25">
      <c r="A10" s="60">
        <v>7</v>
      </c>
      <c r="B10" s="19" t="s">
        <v>35</v>
      </c>
      <c r="C10" s="30">
        <v>0.22243731769982694</v>
      </c>
      <c r="D10" s="19"/>
      <c r="E10" s="19" t="s">
        <v>29</v>
      </c>
      <c r="F10" s="30">
        <v>0.30024927764143505</v>
      </c>
      <c r="G10" s="19"/>
      <c r="H10" s="19" t="s">
        <v>38</v>
      </c>
      <c r="I10" s="30">
        <v>0.36555542928009277</v>
      </c>
      <c r="J10" s="19"/>
      <c r="K10" s="33" t="s">
        <v>27</v>
      </c>
      <c r="L10" s="30">
        <v>0.3670609777387065</v>
      </c>
      <c r="M10" s="19"/>
      <c r="N10" s="19" t="s">
        <v>32</v>
      </c>
      <c r="O10" s="30">
        <v>0.43989456494876039</v>
      </c>
      <c r="P10" s="19"/>
      <c r="Q10" s="19" t="s">
        <v>37</v>
      </c>
      <c r="R10" s="30">
        <v>0.26176272103103576</v>
      </c>
      <c r="S10" s="19"/>
      <c r="T10" s="19" t="s">
        <v>51</v>
      </c>
      <c r="U10" s="30">
        <v>0.23077500977731527</v>
      </c>
      <c r="V10" s="19"/>
      <c r="W10" s="19" t="s">
        <v>35</v>
      </c>
      <c r="X10" s="30">
        <v>0.21687377131829819</v>
      </c>
      <c r="Y10" s="19"/>
      <c r="Z10" s="19" t="s">
        <v>49</v>
      </c>
      <c r="AA10" s="30">
        <v>0.11467147425144887</v>
      </c>
      <c r="AB10" s="19"/>
      <c r="AC10" s="19" t="s">
        <v>37</v>
      </c>
      <c r="AD10" s="30">
        <v>0.17376555910535285</v>
      </c>
      <c r="AE10" s="30"/>
      <c r="AF10" s="19" t="s">
        <v>40</v>
      </c>
      <c r="AG10" s="63">
        <v>0.24807308497269837</v>
      </c>
    </row>
    <row r="11" spans="1:33" x14ac:dyDescent="0.25">
      <c r="A11" s="60">
        <v>8</v>
      </c>
      <c r="B11" s="19" t="s">
        <v>37</v>
      </c>
      <c r="C11" s="30">
        <v>0.22156276013137541</v>
      </c>
      <c r="D11" s="19"/>
      <c r="E11" s="19" t="s">
        <v>30</v>
      </c>
      <c r="F11" s="30">
        <v>0.27811916964637845</v>
      </c>
      <c r="G11" s="19"/>
      <c r="H11" s="19" t="s">
        <v>37</v>
      </c>
      <c r="I11" s="30">
        <v>0.36546560349087681</v>
      </c>
      <c r="J11" s="19"/>
      <c r="K11" s="19" t="s">
        <v>35</v>
      </c>
      <c r="L11" s="30">
        <v>0.35121075091236459</v>
      </c>
      <c r="M11" s="19"/>
      <c r="N11" s="19" t="s">
        <v>47</v>
      </c>
      <c r="O11" s="30">
        <v>0.42897040720208579</v>
      </c>
      <c r="P11" s="19"/>
      <c r="Q11" s="19" t="s">
        <v>45</v>
      </c>
      <c r="R11" s="30">
        <v>0.25229128474176205</v>
      </c>
      <c r="S11" s="19"/>
      <c r="T11" s="19" t="s">
        <v>42</v>
      </c>
      <c r="U11" s="30">
        <v>0.23020731377491463</v>
      </c>
      <c r="V11" s="19"/>
      <c r="W11" s="19" t="s">
        <v>50</v>
      </c>
      <c r="X11" s="30">
        <v>0.2026673537146349</v>
      </c>
      <c r="Y11" s="19"/>
      <c r="Z11" s="19" t="s">
        <v>50</v>
      </c>
      <c r="AA11" s="30">
        <v>0.11277803272472764</v>
      </c>
      <c r="AB11" s="19"/>
      <c r="AC11" s="19" t="s">
        <v>38</v>
      </c>
      <c r="AD11" s="30">
        <v>0.16898296524670886</v>
      </c>
      <c r="AE11" s="30"/>
      <c r="AF11" s="19" t="s">
        <v>45</v>
      </c>
      <c r="AG11" s="63">
        <v>0.23383530458473586</v>
      </c>
    </row>
    <row r="12" spans="1:33" x14ac:dyDescent="0.25">
      <c r="A12" s="60">
        <v>9</v>
      </c>
      <c r="B12" s="19" t="s">
        <v>49</v>
      </c>
      <c r="C12" s="30">
        <v>0.21729407308358717</v>
      </c>
      <c r="D12" s="19"/>
      <c r="E12" s="19" t="s">
        <v>49</v>
      </c>
      <c r="F12" s="30">
        <v>0.27692322126171487</v>
      </c>
      <c r="G12" s="19"/>
      <c r="H12" s="19" t="s">
        <v>50</v>
      </c>
      <c r="I12" s="30">
        <v>0.36261361100349687</v>
      </c>
      <c r="J12" s="19"/>
      <c r="K12" s="19" t="s">
        <v>55</v>
      </c>
      <c r="L12" s="30">
        <v>0.31740643633660504</v>
      </c>
      <c r="M12" s="19"/>
      <c r="N12" s="19" t="s">
        <v>35</v>
      </c>
      <c r="O12" s="30">
        <v>0.41798590734963564</v>
      </c>
      <c r="P12" s="19"/>
      <c r="Q12" s="19" t="s">
        <v>50</v>
      </c>
      <c r="R12" s="30">
        <v>0.25025124885900119</v>
      </c>
      <c r="S12" s="19"/>
      <c r="T12" s="19" t="s">
        <v>50</v>
      </c>
      <c r="U12" s="30">
        <v>0.23013339605428226</v>
      </c>
      <c r="V12" s="19"/>
      <c r="W12" s="19" t="s">
        <v>37</v>
      </c>
      <c r="X12" s="30">
        <v>0.19531856279660376</v>
      </c>
      <c r="Y12" s="19"/>
      <c r="Z12" s="33" t="s">
        <v>27</v>
      </c>
      <c r="AA12" s="30">
        <v>0.11223302619576232</v>
      </c>
      <c r="AB12" s="19"/>
      <c r="AC12" s="19" t="s">
        <v>49</v>
      </c>
      <c r="AD12" s="30">
        <v>0.15990549884686184</v>
      </c>
      <c r="AE12" s="30"/>
      <c r="AF12" s="19" t="s">
        <v>37</v>
      </c>
      <c r="AG12" s="63">
        <v>0.22235981677225281</v>
      </c>
    </row>
    <row r="13" spans="1:33" x14ac:dyDescent="0.25">
      <c r="A13" s="60">
        <v>10</v>
      </c>
      <c r="B13" s="19" t="s">
        <v>38</v>
      </c>
      <c r="C13" s="30">
        <v>0.21127278816385783</v>
      </c>
      <c r="D13" s="19"/>
      <c r="E13" s="19" t="s">
        <v>45</v>
      </c>
      <c r="F13" s="30">
        <v>0.27006640241397806</v>
      </c>
      <c r="G13" s="19"/>
      <c r="H13" s="19" t="s">
        <v>46</v>
      </c>
      <c r="I13" s="30">
        <v>0.3549197708604</v>
      </c>
      <c r="J13" s="19"/>
      <c r="K13" s="19" t="s">
        <v>40</v>
      </c>
      <c r="L13" s="30">
        <v>0.30429321133616999</v>
      </c>
      <c r="M13" s="19"/>
      <c r="N13" s="19" t="s">
        <v>50</v>
      </c>
      <c r="O13" s="30">
        <v>0.40204477831465202</v>
      </c>
      <c r="P13" s="19"/>
      <c r="Q13" s="19" t="s">
        <v>32</v>
      </c>
      <c r="R13" s="30">
        <v>0.24702356906240566</v>
      </c>
      <c r="S13" s="19"/>
      <c r="T13" s="19" t="s">
        <v>49</v>
      </c>
      <c r="U13" s="30">
        <v>0.22489179687095398</v>
      </c>
      <c r="V13" s="19"/>
      <c r="W13" s="19" t="s">
        <v>46</v>
      </c>
      <c r="X13" s="30">
        <v>0.1859397451585928</v>
      </c>
      <c r="Y13" s="19"/>
      <c r="Z13" s="61" t="s">
        <v>26</v>
      </c>
      <c r="AA13" s="62">
        <v>0.10747093537146574</v>
      </c>
      <c r="AB13" s="19"/>
      <c r="AC13" s="19" t="s">
        <v>35</v>
      </c>
      <c r="AD13" s="30">
        <v>0.15853531443720209</v>
      </c>
      <c r="AE13" s="30"/>
      <c r="AF13" s="19" t="s">
        <v>34</v>
      </c>
      <c r="AG13" s="63">
        <v>0.22147521051247618</v>
      </c>
    </row>
    <row r="14" spans="1:33" x14ac:dyDescent="0.25">
      <c r="A14" s="60">
        <v>11</v>
      </c>
      <c r="B14" s="19" t="s">
        <v>45</v>
      </c>
      <c r="C14" s="30">
        <v>0.21105300952811776</v>
      </c>
      <c r="D14" s="19"/>
      <c r="E14" s="19" t="s">
        <v>34</v>
      </c>
      <c r="F14" s="30">
        <v>0.25716770225985097</v>
      </c>
      <c r="G14" s="19"/>
      <c r="H14" s="19" t="s">
        <v>57</v>
      </c>
      <c r="I14" s="30">
        <v>0.35295189327610921</v>
      </c>
      <c r="J14" s="19"/>
      <c r="K14" s="19" t="s">
        <v>34</v>
      </c>
      <c r="L14" s="30">
        <v>0.28759003844337883</v>
      </c>
      <c r="M14" s="19"/>
      <c r="N14" s="19" t="s">
        <v>45</v>
      </c>
      <c r="O14" s="30">
        <v>0.39397210363800411</v>
      </c>
      <c r="P14" s="19"/>
      <c r="Q14" s="19" t="s">
        <v>29</v>
      </c>
      <c r="R14" s="30">
        <v>0.24598492279772211</v>
      </c>
      <c r="S14" s="19"/>
      <c r="T14" s="19" t="s">
        <v>29</v>
      </c>
      <c r="U14" s="30">
        <v>0.2197066871410463</v>
      </c>
      <c r="V14" s="19"/>
      <c r="W14" s="19" t="s">
        <v>38</v>
      </c>
      <c r="X14" s="30">
        <v>0.17974374123165621</v>
      </c>
      <c r="Y14" s="19"/>
      <c r="Z14" s="19" t="s">
        <v>31</v>
      </c>
      <c r="AA14" s="30">
        <v>9.4501217549790253E-2</v>
      </c>
      <c r="AB14" s="19"/>
      <c r="AC14" s="19" t="s">
        <v>46</v>
      </c>
      <c r="AD14" s="30">
        <v>0.15250350624990675</v>
      </c>
      <c r="AE14" s="30"/>
      <c r="AF14" s="19" t="s">
        <v>32</v>
      </c>
      <c r="AG14" s="63">
        <v>0.21714292411028877</v>
      </c>
    </row>
    <row r="15" spans="1:33" x14ac:dyDescent="0.25">
      <c r="A15" s="60">
        <v>12</v>
      </c>
      <c r="B15" s="19" t="s">
        <v>40</v>
      </c>
      <c r="C15" s="30">
        <v>0.20742620322707542</v>
      </c>
      <c r="D15" s="19"/>
      <c r="E15" s="19" t="s">
        <v>54</v>
      </c>
      <c r="F15" s="30">
        <v>0.24441402480361832</v>
      </c>
      <c r="G15" s="19"/>
      <c r="H15" s="19" t="s">
        <v>35</v>
      </c>
      <c r="I15" s="30">
        <v>0.34523057039913863</v>
      </c>
      <c r="J15" s="19"/>
      <c r="K15" s="19" t="s">
        <v>38</v>
      </c>
      <c r="L15" s="30">
        <v>0.26715531621277838</v>
      </c>
      <c r="M15" s="19"/>
      <c r="N15" s="19" t="s">
        <v>37</v>
      </c>
      <c r="O15" s="30">
        <v>0.36922718218101419</v>
      </c>
      <c r="P15" s="19"/>
      <c r="Q15" s="19" t="s">
        <v>33</v>
      </c>
      <c r="R15" s="30">
        <v>0.24366388621858995</v>
      </c>
      <c r="S15" s="19"/>
      <c r="T15" s="19" t="s">
        <v>45</v>
      </c>
      <c r="U15" s="30">
        <v>0.18989476007602946</v>
      </c>
      <c r="V15" s="19"/>
      <c r="W15" s="33" t="s">
        <v>27</v>
      </c>
      <c r="X15" s="30">
        <v>0.17484845146018455</v>
      </c>
      <c r="Y15" s="19"/>
      <c r="Z15" s="19" t="s">
        <v>48</v>
      </c>
      <c r="AA15" s="30">
        <v>9.3134234165323238E-2</v>
      </c>
      <c r="AB15" s="19"/>
      <c r="AC15" s="19" t="s">
        <v>39</v>
      </c>
      <c r="AD15" s="30">
        <v>0.15135051464664023</v>
      </c>
      <c r="AE15" s="30"/>
      <c r="AF15" s="19" t="s">
        <v>36</v>
      </c>
      <c r="AG15" s="63">
        <v>0.20482862077373279</v>
      </c>
    </row>
    <row r="16" spans="1:33" x14ac:dyDescent="0.25">
      <c r="A16" s="60">
        <v>13</v>
      </c>
      <c r="B16" s="33" t="s">
        <v>27</v>
      </c>
      <c r="C16" s="30">
        <v>0.2011350326906195</v>
      </c>
      <c r="D16" s="19"/>
      <c r="E16" s="19" t="s">
        <v>40</v>
      </c>
      <c r="F16" s="30">
        <v>0.24115615958464204</v>
      </c>
      <c r="G16" s="19"/>
      <c r="H16" s="19" t="s">
        <v>34</v>
      </c>
      <c r="I16" s="30">
        <v>0.3450367413193533</v>
      </c>
      <c r="J16" s="19"/>
      <c r="K16" s="19" t="s">
        <v>50</v>
      </c>
      <c r="L16" s="30">
        <v>0.26446924012703582</v>
      </c>
      <c r="M16" s="19"/>
      <c r="N16" s="19" t="s">
        <v>38</v>
      </c>
      <c r="O16" s="30">
        <v>0.34624153700953181</v>
      </c>
      <c r="P16" s="19"/>
      <c r="Q16" s="19" t="s">
        <v>35</v>
      </c>
      <c r="R16" s="30">
        <v>0.24325094551880597</v>
      </c>
      <c r="S16" s="19"/>
      <c r="T16" s="19" t="s">
        <v>35</v>
      </c>
      <c r="U16" s="30">
        <v>0.18850984906226659</v>
      </c>
      <c r="V16" s="19"/>
      <c r="W16" s="19" t="s">
        <v>40</v>
      </c>
      <c r="X16" s="30">
        <v>0.16788037304256206</v>
      </c>
      <c r="Y16" s="19"/>
      <c r="Z16" s="19" t="s">
        <v>41</v>
      </c>
      <c r="AA16" s="30">
        <v>9.2679460950364057E-2</v>
      </c>
      <c r="AB16" s="19"/>
      <c r="AC16" s="19" t="s">
        <v>55</v>
      </c>
      <c r="AD16" s="30">
        <v>0.14978500406674281</v>
      </c>
      <c r="AE16" s="30"/>
      <c r="AF16" s="19" t="s">
        <v>35</v>
      </c>
      <c r="AG16" s="63">
        <v>0.19542553978288599</v>
      </c>
    </row>
    <row r="17" spans="1:33" x14ac:dyDescent="0.25">
      <c r="A17" s="60">
        <v>14</v>
      </c>
      <c r="B17" s="19" t="s">
        <v>55</v>
      </c>
      <c r="C17" s="30">
        <v>0.19364126332500708</v>
      </c>
      <c r="D17" s="19"/>
      <c r="E17" s="19" t="s">
        <v>47</v>
      </c>
      <c r="F17" s="30">
        <v>0.23301990874180964</v>
      </c>
      <c r="G17" s="19"/>
      <c r="H17" s="19" t="s">
        <v>49</v>
      </c>
      <c r="I17" s="30">
        <v>0.34061152590186944</v>
      </c>
      <c r="J17" s="19"/>
      <c r="K17" s="19" t="s">
        <v>48</v>
      </c>
      <c r="L17" s="30">
        <v>0.24409519581062461</v>
      </c>
      <c r="M17" s="19"/>
      <c r="N17" s="19" t="s">
        <v>28</v>
      </c>
      <c r="O17" s="30">
        <v>0.32555608957915938</v>
      </c>
      <c r="P17" s="19"/>
      <c r="Q17" s="19" t="s">
        <v>40</v>
      </c>
      <c r="R17" s="30">
        <v>0.23013141587435626</v>
      </c>
      <c r="S17" s="19"/>
      <c r="T17" s="19" t="s">
        <v>37</v>
      </c>
      <c r="U17" s="30">
        <v>0.17840036223280598</v>
      </c>
      <c r="V17" s="19"/>
      <c r="W17" s="19" t="s">
        <v>45</v>
      </c>
      <c r="X17" s="30">
        <v>0.16767462229085703</v>
      </c>
      <c r="Y17" s="19"/>
      <c r="Z17" s="19" t="s">
        <v>37</v>
      </c>
      <c r="AA17" s="30">
        <v>9.2527768181147982E-2</v>
      </c>
      <c r="AB17" s="19"/>
      <c r="AC17" s="61" t="s">
        <v>26</v>
      </c>
      <c r="AD17" s="62">
        <v>0.14956439685180892</v>
      </c>
      <c r="AE17" s="30"/>
      <c r="AF17" s="19" t="s">
        <v>31</v>
      </c>
      <c r="AG17" s="63">
        <v>0.18187961431906599</v>
      </c>
    </row>
    <row r="18" spans="1:33" x14ac:dyDescent="0.25">
      <c r="A18" s="60">
        <v>15</v>
      </c>
      <c r="B18" s="19" t="s">
        <v>54</v>
      </c>
      <c r="C18" s="30">
        <v>0.17383126758280112</v>
      </c>
      <c r="D18" s="19"/>
      <c r="E18" s="19" t="s">
        <v>38</v>
      </c>
      <c r="F18" s="30">
        <v>0.23095626278795331</v>
      </c>
      <c r="G18" s="19"/>
      <c r="H18" s="19" t="s">
        <v>40</v>
      </c>
      <c r="I18" s="30">
        <v>0.34002578089163593</v>
      </c>
      <c r="J18" s="19"/>
      <c r="K18" s="19" t="s">
        <v>49</v>
      </c>
      <c r="L18" s="30">
        <v>0.22796575821520706</v>
      </c>
      <c r="M18" s="19"/>
      <c r="N18" s="19" t="s">
        <v>52</v>
      </c>
      <c r="O18" s="30">
        <v>0.31375241156714562</v>
      </c>
      <c r="P18" s="19"/>
      <c r="Q18" s="19" t="s">
        <v>55</v>
      </c>
      <c r="R18" s="30">
        <v>0.22616829340431824</v>
      </c>
      <c r="S18" s="19"/>
      <c r="T18" s="19" t="s">
        <v>55</v>
      </c>
      <c r="U18" s="30">
        <v>0.16471656482147487</v>
      </c>
      <c r="V18" s="19"/>
      <c r="W18" s="19" t="s">
        <v>47</v>
      </c>
      <c r="X18" s="30">
        <v>0.15676554238825863</v>
      </c>
      <c r="Y18" s="19"/>
      <c r="Z18" s="19" t="s">
        <v>40</v>
      </c>
      <c r="AA18" s="30">
        <v>8.2401793918775765E-2</v>
      </c>
      <c r="AB18" s="19"/>
      <c r="AC18" s="19" t="s">
        <v>54</v>
      </c>
      <c r="AD18" s="30">
        <v>0.14767062552729801</v>
      </c>
      <c r="AE18" s="30"/>
      <c r="AF18" s="19" t="s">
        <v>55</v>
      </c>
      <c r="AG18" s="63">
        <v>0.18049427310820385</v>
      </c>
    </row>
    <row r="19" spans="1:33" x14ac:dyDescent="0.25">
      <c r="A19" s="60">
        <v>16</v>
      </c>
      <c r="B19" s="19" t="s">
        <v>46</v>
      </c>
      <c r="C19" s="30">
        <v>0.1667316037403731</v>
      </c>
      <c r="D19" s="19"/>
      <c r="E19" s="19" t="s">
        <v>51</v>
      </c>
      <c r="F19" s="30">
        <v>0.22365185589165337</v>
      </c>
      <c r="G19" s="19"/>
      <c r="H19" s="19" t="s">
        <v>54</v>
      </c>
      <c r="I19" s="30">
        <v>0.33898764513674301</v>
      </c>
      <c r="J19" s="19"/>
      <c r="K19" s="19" t="s">
        <v>54</v>
      </c>
      <c r="L19" s="30">
        <v>0.22447624543849984</v>
      </c>
      <c r="M19" s="19"/>
      <c r="N19" s="19" t="s">
        <v>55</v>
      </c>
      <c r="O19" s="30">
        <v>0.30175953449236026</v>
      </c>
      <c r="P19" s="19"/>
      <c r="Q19" s="19" t="s">
        <v>39</v>
      </c>
      <c r="R19" s="30">
        <v>0.16297476861849022</v>
      </c>
      <c r="S19" s="19"/>
      <c r="T19" s="19" t="s">
        <v>33</v>
      </c>
      <c r="U19" s="30">
        <v>0.14433284091488863</v>
      </c>
      <c r="V19" s="19"/>
      <c r="W19" s="19" t="s">
        <v>55</v>
      </c>
      <c r="X19" s="30">
        <v>0.1456656930408928</v>
      </c>
      <c r="Y19" s="19"/>
      <c r="Z19" s="19" t="s">
        <v>54</v>
      </c>
      <c r="AA19" s="30">
        <v>8.1297583300646056E-2</v>
      </c>
      <c r="AB19" s="19"/>
      <c r="AC19" s="19" t="s">
        <v>47</v>
      </c>
      <c r="AD19" s="30">
        <v>0.14557002496980373</v>
      </c>
      <c r="AE19" s="30"/>
      <c r="AF19" s="19" t="s">
        <v>49</v>
      </c>
      <c r="AG19" s="63">
        <v>0.17872459069405211</v>
      </c>
    </row>
    <row r="20" spans="1:33" x14ac:dyDescent="0.25">
      <c r="A20" s="60">
        <v>17</v>
      </c>
      <c r="B20" s="19" t="s">
        <v>47</v>
      </c>
      <c r="C20" s="30">
        <v>0.1653574034564296</v>
      </c>
      <c r="D20" s="19"/>
      <c r="E20" s="19" t="s">
        <v>55</v>
      </c>
      <c r="F20" s="30">
        <v>0.20738217540246259</v>
      </c>
      <c r="G20" s="19"/>
      <c r="H20" s="19" t="s">
        <v>30</v>
      </c>
      <c r="I20" s="30">
        <v>0.32686107829597227</v>
      </c>
      <c r="J20" s="19"/>
      <c r="K20" s="19" t="s">
        <v>30</v>
      </c>
      <c r="L20" s="30">
        <v>0.21093952124222248</v>
      </c>
      <c r="M20" s="19"/>
      <c r="N20" s="19" t="s">
        <v>43</v>
      </c>
      <c r="O20" s="30">
        <v>0.2961510569395458</v>
      </c>
      <c r="P20" s="19"/>
      <c r="Q20" s="19" t="s">
        <v>54</v>
      </c>
      <c r="R20" s="30">
        <v>0.1611386594412248</v>
      </c>
      <c r="S20" s="19"/>
      <c r="T20" s="19" t="s">
        <v>30</v>
      </c>
      <c r="U20" s="30">
        <v>0.14343731861808487</v>
      </c>
      <c r="V20" s="19"/>
      <c r="W20" s="19" t="s">
        <v>54</v>
      </c>
      <c r="X20" s="30">
        <v>0.14367778521795546</v>
      </c>
      <c r="Y20" s="19"/>
      <c r="Z20" s="19" t="s">
        <v>36</v>
      </c>
      <c r="AA20" s="30">
        <v>8.0780913994289008E-2</v>
      </c>
      <c r="AB20" s="19"/>
      <c r="AC20" s="19" t="s">
        <v>57</v>
      </c>
      <c r="AD20" s="30">
        <v>0.13048060286008523</v>
      </c>
      <c r="AE20" s="30"/>
      <c r="AF20" s="19" t="s">
        <v>50</v>
      </c>
      <c r="AG20" s="63">
        <v>0.17509863466209222</v>
      </c>
    </row>
    <row r="21" spans="1:33" x14ac:dyDescent="0.25">
      <c r="A21" s="60">
        <v>18</v>
      </c>
      <c r="B21" s="19" t="s">
        <v>39</v>
      </c>
      <c r="C21" s="30">
        <v>0.16078204978572325</v>
      </c>
      <c r="D21" s="19"/>
      <c r="E21" s="19" t="s">
        <v>46</v>
      </c>
      <c r="F21" s="30">
        <v>0.18834589523608575</v>
      </c>
      <c r="G21" s="19"/>
      <c r="H21" s="19" t="s">
        <v>53</v>
      </c>
      <c r="I21" s="30">
        <v>0.32069208817256495</v>
      </c>
      <c r="J21" s="19"/>
      <c r="K21" s="19" t="s">
        <v>57</v>
      </c>
      <c r="L21" s="30">
        <v>0.20452575329456552</v>
      </c>
      <c r="M21" s="19"/>
      <c r="N21" s="19" t="s">
        <v>31</v>
      </c>
      <c r="O21" s="30">
        <v>0.29228490880881469</v>
      </c>
      <c r="P21" s="19"/>
      <c r="Q21" s="19" t="s">
        <v>47</v>
      </c>
      <c r="R21" s="30">
        <v>0.13919581273908924</v>
      </c>
      <c r="S21" s="19"/>
      <c r="T21" s="19" t="s">
        <v>54</v>
      </c>
      <c r="U21" s="30">
        <v>0.14168087258175358</v>
      </c>
      <c r="V21" s="19"/>
      <c r="W21" s="19" t="s">
        <v>48</v>
      </c>
      <c r="X21" s="30">
        <v>0.14328609848949736</v>
      </c>
      <c r="Y21" s="19"/>
      <c r="Z21" s="19" t="s">
        <v>57</v>
      </c>
      <c r="AA21" s="30">
        <v>7.7761738254369966E-2</v>
      </c>
      <c r="AB21" s="19"/>
      <c r="AC21" s="19" t="s">
        <v>28</v>
      </c>
      <c r="AD21" s="30">
        <v>0.13031537976906499</v>
      </c>
      <c r="AE21" s="30"/>
      <c r="AF21" s="19" t="s">
        <v>39</v>
      </c>
      <c r="AG21" s="63">
        <v>0.16595390615636629</v>
      </c>
    </row>
    <row r="22" spans="1:33" x14ac:dyDescent="0.25">
      <c r="A22" s="60">
        <v>19</v>
      </c>
      <c r="B22" s="19" t="s">
        <v>30</v>
      </c>
      <c r="C22" s="30">
        <v>0.153633276827773</v>
      </c>
      <c r="D22" s="19"/>
      <c r="E22" s="19" t="s">
        <v>36</v>
      </c>
      <c r="F22" s="30">
        <v>0.17636918084400022</v>
      </c>
      <c r="G22" s="19"/>
      <c r="H22" s="19" t="s">
        <v>45</v>
      </c>
      <c r="I22" s="30">
        <v>0.32011574075295141</v>
      </c>
      <c r="J22" s="19"/>
      <c r="K22" s="19" t="s">
        <v>46</v>
      </c>
      <c r="L22" s="30">
        <v>0.20146705062841966</v>
      </c>
      <c r="M22" s="19"/>
      <c r="N22" s="19" t="s">
        <v>33</v>
      </c>
      <c r="O22" s="30">
        <v>0.28459701640267121</v>
      </c>
      <c r="P22" s="19"/>
      <c r="Q22" s="19" t="s">
        <v>57</v>
      </c>
      <c r="R22" s="30">
        <v>0.13836099452567918</v>
      </c>
      <c r="S22" s="19"/>
      <c r="T22" s="19" t="s">
        <v>47</v>
      </c>
      <c r="U22" s="30">
        <v>0.14005375514316118</v>
      </c>
      <c r="V22" s="19"/>
      <c r="W22" s="19" t="s">
        <v>52</v>
      </c>
      <c r="X22" s="30">
        <v>0.13510612637774955</v>
      </c>
      <c r="Y22" s="19"/>
      <c r="Z22" s="19" t="s">
        <v>32</v>
      </c>
      <c r="AA22" s="30">
        <v>6.1966296307435435E-2</v>
      </c>
      <c r="AB22" s="19"/>
      <c r="AC22" s="19" t="s">
        <v>41</v>
      </c>
      <c r="AD22" s="30">
        <v>0.12357830326654598</v>
      </c>
      <c r="AE22" s="30"/>
      <c r="AF22" s="19" t="s">
        <v>38</v>
      </c>
      <c r="AG22" s="63">
        <v>0.1598915580206457</v>
      </c>
    </row>
    <row r="23" spans="1:33" x14ac:dyDescent="0.25">
      <c r="A23" s="60">
        <v>20</v>
      </c>
      <c r="B23" s="19" t="s">
        <v>53</v>
      </c>
      <c r="C23" s="30">
        <v>0.15194903568875218</v>
      </c>
      <c r="D23" s="19"/>
      <c r="E23" s="19" t="s">
        <v>48</v>
      </c>
      <c r="F23" s="30">
        <v>0.17355721181979972</v>
      </c>
      <c r="G23" s="19"/>
      <c r="H23" s="19" t="s">
        <v>47</v>
      </c>
      <c r="I23" s="30">
        <v>0.30624123287572053</v>
      </c>
      <c r="J23" s="19"/>
      <c r="K23" s="19" t="s">
        <v>39</v>
      </c>
      <c r="L23" s="30">
        <v>0.19900380792873479</v>
      </c>
      <c r="M23" s="19"/>
      <c r="N23" s="19" t="s">
        <v>54</v>
      </c>
      <c r="O23" s="30">
        <v>0.28158838352128107</v>
      </c>
      <c r="P23" s="19"/>
      <c r="Q23" s="19" t="s">
        <v>30</v>
      </c>
      <c r="R23" s="30">
        <v>0.13811955292137068</v>
      </c>
      <c r="S23" s="19"/>
      <c r="T23" s="19" t="s">
        <v>57</v>
      </c>
      <c r="U23" s="30">
        <v>0.12689548484200566</v>
      </c>
      <c r="V23" s="19"/>
      <c r="W23" s="19" t="s">
        <v>28</v>
      </c>
      <c r="X23" s="30">
        <v>0.1312973593153636</v>
      </c>
      <c r="Y23" s="19"/>
      <c r="Z23" s="19" t="s">
        <v>28</v>
      </c>
      <c r="AA23" s="30">
        <v>6.1697094408918643E-2</v>
      </c>
      <c r="AB23" s="19"/>
      <c r="AC23" s="19" t="s">
        <v>40</v>
      </c>
      <c r="AD23" s="30">
        <v>0.12195846157674139</v>
      </c>
      <c r="AE23" s="30"/>
      <c r="AF23" s="19" t="s">
        <v>57</v>
      </c>
      <c r="AG23" s="63">
        <v>0.15975424948532815</v>
      </c>
    </row>
    <row r="24" spans="1:33" x14ac:dyDescent="0.25">
      <c r="A24" s="60">
        <v>21</v>
      </c>
      <c r="B24" s="19" t="s">
        <v>57</v>
      </c>
      <c r="C24" s="30">
        <v>0.14654052815095162</v>
      </c>
      <c r="D24" s="19"/>
      <c r="E24" s="19" t="s">
        <v>57</v>
      </c>
      <c r="F24" s="30">
        <v>0.16816633503650505</v>
      </c>
      <c r="G24" s="19"/>
      <c r="H24" s="19" t="s">
        <v>44</v>
      </c>
      <c r="I24" s="30">
        <v>0.30121246394159856</v>
      </c>
      <c r="J24" s="19"/>
      <c r="K24" s="19" t="s">
        <v>28</v>
      </c>
      <c r="L24" s="30">
        <v>0.19182035294324565</v>
      </c>
      <c r="M24" s="19"/>
      <c r="N24" s="19" t="s">
        <v>53</v>
      </c>
      <c r="O24" s="30">
        <v>0.24831273316149804</v>
      </c>
      <c r="P24" s="19"/>
      <c r="Q24" s="19" t="s">
        <v>53</v>
      </c>
      <c r="R24" s="30">
        <v>0.13455162663068335</v>
      </c>
      <c r="S24" s="19"/>
      <c r="T24" s="19" t="s">
        <v>46</v>
      </c>
      <c r="U24" s="30">
        <v>0.12648215249350434</v>
      </c>
      <c r="V24" s="19"/>
      <c r="W24" s="19" t="s">
        <v>53</v>
      </c>
      <c r="X24" s="30">
        <v>0.12753118704242111</v>
      </c>
      <c r="Y24" s="19"/>
      <c r="Z24" s="19" t="s">
        <v>53</v>
      </c>
      <c r="AA24" s="30">
        <v>5.8903683708141447E-2</v>
      </c>
      <c r="AB24" s="19"/>
      <c r="AC24" s="19" t="s">
        <v>51</v>
      </c>
      <c r="AD24" s="30">
        <v>0.12023239903672853</v>
      </c>
      <c r="AE24" s="30"/>
      <c r="AF24" s="19" t="s">
        <v>28</v>
      </c>
      <c r="AG24" s="63">
        <v>0.15021229604675937</v>
      </c>
    </row>
    <row r="25" spans="1:33" x14ac:dyDescent="0.25">
      <c r="A25" s="60">
        <v>22</v>
      </c>
      <c r="B25" s="19" t="s">
        <v>33</v>
      </c>
      <c r="C25" s="30">
        <v>0.1381790274520148</v>
      </c>
      <c r="D25" s="19"/>
      <c r="E25" s="19" t="s">
        <v>53</v>
      </c>
      <c r="F25" s="30">
        <v>0.16474252972466144</v>
      </c>
      <c r="G25" s="19"/>
      <c r="H25" s="19" t="s">
        <v>48</v>
      </c>
      <c r="I25" s="30">
        <v>0.28699434996013412</v>
      </c>
      <c r="J25" s="19"/>
      <c r="K25" s="19" t="s">
        <v>45</v>
      </c>
      <c r="L25" s="30">
        <v>0.19050242981812293</v>
      </c>
      <c r="M25" s="19"/>
      <c r="N25" s="19" t="s">
        <v>57</v>
      </c>
      <c r="O25" s="30">
        <v>0.24149343841137721</v>
      </c>
      <c r="P25" s="19"/>
      <c r="Q25" s="19" t="s">
        <v>46</v>
      </c>
      <c r="R25" s="30">
        <v>0.1246580065754402</v>
      </c>
      <c r="S25" s="19"/>
      <c r="T25" s="19" t="s">
        <v>52</v>
      </c>
      <c r="U25" s="30">
        <v>0.12639343813528278</v>
      </c>
      <c r="V25" s="19"/>
      <c r="W25" s="19" t="s">
        <v>30</v>
      </c>
      <c r="X25" s="30">
        <v>0.12633158900636937</v>
      </c>
      <c r="Y25" s="19"/>
      <c r="Z25" s="19" t="s">
        <v>55</v>
      </c>
      <c r="AA25" s="30">
        <v>5.7906631609332029E-2</v>
      </c>
      <c r="AB25" s="19"/>
      <c r="AC25" s="19" t="s">
        <v>53</v>
      </c>
      <c r="AD25" s="30">
        <v>0.11927001909078491</v>
      </c>
      <c r="AE25" s="30"/>
      <c r="AF25" s="19" t="s">
        <v>47</v>
      </c>
      <c r="AG25" s="63">
        <v>0.14117484723031842</v>
      </c>
    </row>
    <row r="26" spans="1:33" x14ac:dyDescent="0.25">
      <c r="A26" s="60">
        <v>23</v>
      </c>
      <c r="B26" s="19" t="s">
        <v>51</v>
      </c>
      <c r="C26" s="30">
        <v>0.13751950678044994</v>
      </c>
      <c r="D26" s="19"/>
      <c r="E26" s="19" t="s">
        <v>41</v>
      </c>
      <c r="F26" s="30">
        <v>0.14617946590912057</v>
      </c>
      <c r="G26" s="19"/>
      <c r="H26" s="19" t="s">
        <v>31</v>
      </c>
      <c r="I26" s="30">
        <v>0.28445738321944414</v>
      </c>
      <c r="J26" s="19"/>
      <c r="K26" s="19" t="s">
        <v>37</v>
      </c>
      <c r="L26" s="30">
        <v>0.17754161211140912</v>
      </c>
      <c r="M26" s="19"/>
      <c r="N26" s="19" t="s">
        <v>46</v>
      </c>
      <c r="O26" s="30">
        <v>0.23284483897826896</v>
      </c>
      <c r="P26" s="19"/>
      <c r="Q26" s="19" t="s">
        <v>41</v>
      </c>
      <c r="R26" s="30">
        <v>0.11832138731427365</v>
      </c>
      <c r="S26" s="19"/>
      <c r="T26" s="19" t="s">
        <v>53</v>
      </c>
      <c r="U26" s="30">
        <v>0.12470023221434805</v>
      </c>
      <c r="V26" s="19"/>
      <c r="W26" s="19" t="s">
        <v>41</v>
      </c>
      <c r="X26" s="30">
        <v>0.11888912447944208</v>
      </c>
      <c r="Y26" s="19"/>
      <c r="Z26" s="19" t="s">
        <v>38</v>
      </c>
      <c r="AA26" s="30">
        <v>5.7750970452257029E-2</v>
      </c>
      <c r="AB26" s="19"/>
      <c r="AC26" s="19" t="s">
        <v>30</v>
      </c>
      <c r="AD26" s="30">
        <v>0.11804029094352501</v>
      </c>
      <c r="AE26" s="30"/>
      <c r="AF26" s="19" t="s">
        <v>54</v>
      </c>
      <c r="AG26" s="63">
        <v>0.14005496198250914</v>
      </c>
    </row>
    <row r="27" spans="1:33" x14ac:dyDescent="0.25">
      <c r="A27" s="60">
        <v>24</v>
      </c>
      <c r="B27" s="19" t="s">
        <v>41</v>
      </c>
      <c r="C27" s="30">
        <v>0.13535837867076178</v>
      </c>
      <c r="D27" s="19"/>
      <c r="E27" s="19" t="s">
        <v>44</v>
      </c>
      <c r="F27" s="30">
        <v>0.13788255639087627</v>
      </c>
      <c r="G27" s="19"/>
      <c r="H27" s="19" t="s">
        <v>51</v>
      </c>
      <c r="I27" s="30">
        <v>0.28186675255875571</v>
      </c>
      <c r="J27" s="19"/>
      <c r="K27" s="19" t="s">
        <v>47</v>
      </c>
      <c r="L27" s="30">
        <v>0.17006778789809279</v>
      </c>
      <c r="M27" s="19"/>
      <c r="N27" s="33" t="s">
        <v>27</v>
      </c>
      <c r="O27" s="30">
        <v>0.21957126447916522</v>
      </c>
      <c r="P27" s="19"/>
      <c r="Q27" s="19" t="s">
        <v>51</v>
      </c>
      <c r="R27" s="30">
        <v>0.11672769489322606</v>
      </c>
      <c r="S27" s="19"/>
      <c r="T27" s="19" t="s">
        <v>43</v>
      </c>
      <c r="U27" s="30">
        <v>0.1134603950998279</v>
      </c>
      <c r="V27" s="19"/>
      <c r="W27" s="19" t="s">
        <v>57</v>
      </c>
      <c r="X27" s="30">
        <v>0.11580468458653465</v>
      </c>
      <c r="Y27" s="19"/>
      <c r="Z27" s="19" t="s">
        <v>52</v>
      </c>
      <c r="AA27" s="30">
        <v>5.6370978695040555E-2</v>
      </c>
      <c r="AB27" s="19"/>
      <c r="AC27" s="19" t="s">
        <v>48</v>
      </c>
      <c r="AD27" s="30">
        <v>0.1158781164332756</v>
      </c>
      <c r="AE27" s="30"/>
      <c r="AF27" s="19" t="s">
        <v>46</v>
      </c>
      <c r="AG27" s="63">
        <v>0.12413332791866802</v>
      </c>
    </row>
    <row r="28" spans="1:33" x14ac:dyDescent="0.25">
      <c r="A28" s="60">
        <v>25</v>
      </c>
      <c r="B28" s="19" t="s">
        <v>48</v>
      </c>
      <c r="C28" s="30">
        <v>0.12860281012524974</v>
      </c>
      <c r="D28" s="19"/>
      <c r="E28" s="19" t="s">
        <v>52</v>
      </c>
      <c r="F28" s="30">
        <v>0.13619415686286288</v>
      </c>
      <c r="G28" s="19"/>
      <c r="H28" s="19" t="s">
        <v>41</v>
      </c>
      <c r="I28" s="30">
        <v>0.28020391375694981</v>
      </c>
      <c r="J28" s="19"/>
      <c r="K28" s="19" t="s">
        <v>53</v>
      </c>
      <c r="L28" s="30">
        <v>0.15466790133031733</v>
      </c>
      <c r="M28" s="19"/>
      <c r="N28" s="19" t="s">
        <v>48</v>
      </c>
      <c r="O28" s="30">
        <v>0.21206348322157598</v>
      </c>
      <c r="P28" s="19"/>
      <c r="Q28" s="19" t="s">
        <v>52</v>
      </c>
      <c r="R28" s="30">
        <v>0.11516673093114917</v>
      </c>
      <c r="S28" s="19"/>
      <c r="T28" s="19" t="s">
        <v>44</v>
      </c>
      <c r="U28" s="30">
        <v>0.11177273727542872</v>
      </c>
      <c r="V28" s="19"/>
      <c r="W28" s="19" t="s">
        <v>43</v>
      </c>
      <c r="X28" s="30">
        <v>0.10857837449612828</v>
      </c>
      <c r="Y28" s="19"/>
      <c r="Z28" s="19" t="s">
        <v>43</v>
      </c>
      <c r="AA28" s="30">
        <v>5.5247319630453415E-2</v>
      </c>
      <c r="AB28" s="19"/>
      <c r="AC28" s="19" t="s">
        <v>56</v>
      </c>
      <c r="AD28" s="30">
        <v>0.11419182746476821</v>
      </c>
      <c r="AE28" s="30"/>
      <c r="AF28" s="61" t="s">
        <v>26</v>
      </c>
      <c r="AG28" s="64">
        <v>0.12359888798563638</v>
      </c>
    </row>
    <row r="29" spans="1:33" x14ac:dyDescent="0.25">
      <c r="A29" s="60">
        <v>26</v>
      </c>
      <c r="B29" s="19" t="s">
        <v>36</v>
      </c>
      <c r="C29" s="30">
        <v>0.12665971376289853</v>
      </c>
      <c r="D29" s="19"/>
      <c r="E29" s="19" t="s">
        <v>56</v>
      </c>
      <c r="F29" s="30">
        <v>0.12150160786034916</v>
      </c>
      <c r="G29" s="19"/>
      <c r="H29" s="19" t="s">
        <v>28</v>
      </c>
      <c r="I29" s="30">
        <v>0.25698525888909002</v>
      </c>
      <c r="J29" s="19"/>
      <c r="K29" s="19" t="s">
        <v>52</v>
      </c>
      <c r="L29" s="30">
        <v>0.12854017487207028</v>
      </c>
      <c r="M29" s="19"/>
      <c r="N29" s="19" t="s">
        <v>39</v>
      </c>
      <c r="O29" s="30">
        <v>0.18390031363321654</v>
      </c>
      <c r="P29" s="19"/>
      <c r="Q29" s="19" t="s">
        <v>43</v>
      </c>
      <c r="R29" s="30">
        <v>0.10939573919676718</v>
      </c>
      <c r="S29" s="19"/>
      <c r="T29" s="19" t="s">
        <v>48</v>
      </c>
      <c r="U29" s="30">
        <v>0.10625671684871039</v>
      </c>
      <c r="V29" s="19"/>
      <c r="W29" s="19" t="s">
        <v>39</v>
      </c>
      <c r="X29" s="30">
        <v>0.10533840128548788</v>
      </c>
      <c r="Y29" s="19"/>
      <c r="Z29" s="19" t="s">
        <v>39</v>
      </c>
      <c r="AA29" s="30">
        <v>5.2220316748560029E-2</v>
      </c>
      <c r="AB29" s="19"/>
      <c r="AC29" s="19" t="s">
        <v>36</v>
      </c>
      <c r="AD29" s="30">
        <v>0.1045037223861722</v>
      </c>
      <c r="AE29" s="30"/>
      <c r="AF29" s="19" t="s">
        <v>48</v>
      </c>
      <c r="AG29" s="63">
        <v>0.12346098871476281</v>
      </c>
    </row>
    <row r="30" spans="1:33" x14ac:dyDescent="0.25">
      <c r="A30" s="60">
        <v>27</v>
      </c>
      <c r="B30" s="19" t="s">
        <v>28</v>
      </c>
      <c r="C30" s="30">
        <v>0.11820614035968449</v>
      </c>
      <c r="D30" s="19"/>
      <c r="E30" s="19" t="s">
        <v>43</v>
      </c>
      <c r="F30" s="30">
        <v>0.11635673785558827</v>
      </c>
      <c r="G30" s="19"/>
      <c r="H30" s="19" t="s">
        <v>52</v>
      </c>
      <c r="I30" s="30">
        <v>0.24335384576212968</v>
      </c>
      <c r="J30" s="19"/>
      <c r="K30" s="19" t="s">
        <v>51</v>
      </c>
      <c r="L30" s="30">
        <v>0.1184391645420136</v>
      </c>
      <c r="M30" s="19"/>
      <c r="N30" s="19" t="s">
        <v>30</v>
      </c>
      <c r="O30" s="30">
        <v>0.18219968047622173</v>
      </c>
      <c r="P30" s="19"/>
      <c r="Q30" s="19" t="s">
        <v>44</v>
      </c>
      <c r="R30" s="30">
        <v>9.6236432373833961E-2</v>
      </c>
      <c r="S30" s="19"/>
      <c r="T30" s="19" t="s">
        <v>36</v>
      </c>
      <c r="U30" s="30">
        <v>0.10380532643444584</v>
      </c>
      <c r="V30" s="19"/>
      <c r="W30" s="19" t="s">
        <v>51</v>
      </c>
      <c r="X30" s="30">
        <v>9.6887553797277662E-2</v>
      </c>
      <c r="Y30" s="19"/>
      <c r="Z30" s="19" t="s">
        <v>47</v>
      </c>
      <c r="AA30" s="30">
        <v>4.7940577560689035E-2</v>
      </c>
      <c r="AB30" s="19"/>
      <c r="AC30" s="19" t="s">
        <v>52</v>
      </c>
      <c r="AD30" s="30">
        <v>0.10409819516607415</v>
      </c>
      <c r="AE30" s="30"/>
      <c r="AF30" s="19" t="s">
        <v>56</v>
      </c>
      <c r="AG30" s="63">
        <v>0.10494186128219242</v>
      </c>
    </row>
    <row r="31" spans="1:33" x14ac:dyDescent="0.25">
      <c r="A31" s="60">
        <v>28</v>
      </c>
      <c r="B31" s="19" t="s">
        <v>52</v>
      </c>
      <c r="C31" s="30">
        <v>0.11203116756779351</v>
      </c>
      <c r="D31" s="19"/>
      <c r="E31" s="19" t="s">
        <v>39</v>
      </c>
      <c r="F31" s="30">
        <v>0.11157579344976207</v>
      </c>
      <c r="G31" s="19"/>
      <c r="H31" s="19" t="s">
        <v>33</v>
      </c>
      <c r="I31" s="30">
        <v>0.21517346607251597</v>
      </c>
      <c r="J31" s="19"/>
      <c r="K31" s="19" t="s">
        <v>56</v>
      </c>
      <c r="L31" s="30">
        <v>0.10846575205960941</v>
      </c>
      <c r="M31" s="19"/>
      <c r="N31" s="19" t="s">
        <v>44</v>
      </c>
      <c r="O31" s="30">
        <v>0.1611172714914276</v>
      </c>
      <c r="P31" s="19"/>
      <c r="Q31" s="19" t="s">
        <v>48</v>
      </c>
      <c r="R31" s="30">
        <v>9.0615062801484639E-2</v>
      </c>
      <c r="S31" s="19"/>
      <c r="T31" s="19" t="s">
        <v>39</v>
      </c>
      <c r="U31" s="30">
        <v>8.7057899994221907E-2</v>
      </c>
      <c r="V31" s="19"/>
      <c r="W31" s="19" t="s">
        <v>31</v>
      </c>
      <c r="X31" s="30">
        <v>7.4931749771760092E-2</v>
      </c>
      <c r="Y31" s="19"/>
      <c r="Z31" s="19" t="s">
        <v>56</v>
      </c>
      <c r="AA31" s="30">
        <v>4.7409838240865393E-2</v>
      </c>
      <c r="AB31" s="19"/>
      <c r="AC31" s="19" t="s">
        <v>43</v>
      </c>
      <c r="AD31" s="30">
        <v>8.3871223122409216E-2</v>
      </c>
      <c r="AE31" s="30"/>
      <c r="AF31" s="19" t="s">
        <v>51</v>
      </c>
      <c r="AG31" s="63">
        <v>0.1008733577702151</v>
      </c>
    </row>
    <row r="32" spans="1:33" x14ac:dyDescent="0.25">
      <c r="A32" s="60">
        <v>29</v>
      </c>
      <c r="B32" s="19" t="s">
        <v>56</v>
      </c>
      <c r="C32" s="30">
        <v>9.713797968599279E-2</v>
      </c>
      <c r="D32" s="19"/>
      <c r="E32" s="19" t="s">
        <v>28</v>
      </c>
      <c r="F32" s="30">
        <v>9.7572613214446588E-2</v>
      </c>
      <c r="G32" s="19"/>
      <c r="H32" s="19" t="s">
        <v>43</v>
      </c>
      <c r="I32" s="30">
        <v>0.17169685212794245</v>
      </c>
      <c r="J32" s="19"/>
      <c r="K32" s="19" t="s">
        <v>41</v>
      </c>
      <c r="L32" s="30">
        <v>8.5182540299191728E-2</v>
      </c>
      <c r="M32" s="19"/>
      <c r="N32" s="19" t="s">
        <v>51</v>
      </c>
      <c r="O32" s="30">
        <v>0.1347119463784229</v>
      </c>
      <c r="P32" s="19"/>
      <c r="Q32" s="19" t="s">
        <v>36</v>
      </c>
      <c r="R32" s="30">
        <v>7.8204342857653639E-2</v>
      </c>
      <c r="S32" s="19"/>
      <c r="T32" s="19" t="s">
        <v>28</v>
      </c>
      <c r="U32" s="30">
        <v>7.7027315260812079E-2</v>
      </c>
      <c r="V32" s="19"/>
      <c r="W32" s="19" t="s">
        <v>33</v>
      </c>
      <c r="X32" s="30">
        <v>7.257689214933416E-2</v>
      </c>
      <c r="Y32" s="19"/>
      <c r="Z32" s="19" t="s">
        <v>46</v>
      </c>
      <c r="AA32" s="30">
        <v>4.4637770198875257E-2</v>
      </c>
      <c r="AB32" s="19"/>
      <c r="AC32" s="19" t="s">
        <v>44</v>
      </c>
      <c r="AD32" s="30">
        <v>8.13613555143472E-2</v>
      </c>
      <c r="AE32" s="30"/>
      <c r="AF32" s="19" t="s">
        <v>33</v>
      </c>
      <c r="AG32" s="63">
        <v>8.3566884109289905E-2</v>
      </c>
    </row>
    <row r="33" spans="1:33" x14ac:dyDescent="0.25">
      <c r="A33" s="60">
        <v>30</v>
      </c>
      <c r="B33" s="19" t="s">
        <v>44</v>
      </c>
      <c r="C33" s="30">
        <v>9.6758897583928846E-2</v>
      </c>
      <c r="D33" s="19"/>
      <c r="E33" s="19" t="s">
        <v>33</v>
      </c>
      <c r="F33" s="30">
        <v>9.0644234175416866E-2</v>
      </c>
      <c r="G33" s="19"/>
      <c r="H33" s="19" t="s">
        <v>56</v>
      </c>
      <c r="I33" s="30">
        <v>0.10864567073810749</v>
      </c>
      <c r="J33" s="19"/>
      <c r="K33" s="19" t="s">
        <v>31</v>
      </c>
      <c r="L33" s="30">
        <v>8.1386368657877198E-2</v>
      </c>
      <c r="M33" s="19"/>
      <c r="N33" s="19" t="s">
        <v>56</v>
      </c>
      <c r="O33" s="30">
        <v>9.7434886770580029E-2</v>
      </c>
      <c r="P33" s="19"/>
      <c r="Q33" s="19" t="s">
        <v>28</v>
      </c>
      <c r="R33" s="30">
        <v>6.177676937933263E-2</v>
      </c>
      <c r="S33" s="19"/>
      <c r="T33" s="19" t="s">
        <v>56</v>
      </c>
      <c r="U33" s="30">
        <v>7.6433902421918137E-2</v>
      </c>
      <c r="V33" s="19"/>
      <c r="W33" s="19" t="s">
        <v>56</v>
      </c>
      <c r="X33" s="30">
        <v>6.7799300239223842E-2</v>
      </c>
      <c r="Y33" s="19"/>
      <c r="Z33" s="19" t="s">
        <v>44</v>
      </c>
      <c r="AA33" s="30">
        <v>3.6620100519358059E-2</v>
      </c>
      <c r="AB33" s="19"/>
      <c r="AC33" s="33" t="s">
        <v>31</v>
      </c>
      <c r="AD33" s="30">
        <v>7.5807821404318548E-2</v>
      </c>
      <c r="AE33" s="30"/>
      <c r="AF33" s="19" t="s">
        <v>43</v>
      </c>
      <c r="AG33" s="63">
        <v>7.7391188823416238E-2</v>
      </c>
    </row>
    <row r="34" spans="1:33" x14ac:dyDescent="0.25">
      <c r="A34" s="60">
        <v>31</v>
      </c>
      <c r="B34" s="19" t="s">
        <v>43</v>
      </c>
      <c r="C34" s="30">
        <v>9.6119374861922888E-2</v>
      </c>
      <c r="D34" s="19"/>
      <c r="E34" s="19" t="s">
        <v>31</v>
      </c>
      <c r="F34" s="30">
        <v>8.1313582954250188E-2</v>
      </c>
      <c r="G34" s="19"/>
      <c r="H34" s="19" t="s">
        <v>36</v>
      </c>
      <c r="I34" s="30">
        <v>6.7524624174082615E-2</v>
      </c>
      <c r="J34" s="19"/>
      <c r="K34" s="19" t="s">
        <v>43</v>
      </c>
      <c r="L34" s="30">
        <v>6.675071047926727E-2</v>
      </c>
      <c r="M34" s="19"/>
      <c r="N34" s="19" t="s">
        <v>36</v>
      </c>
      <c r="O34" s="30">
        <v>3.9840948578610771E-2</v>
      </c>
      <c r="P34" s="19"/>
      <c r="Q34" s="19" t="s">
        <v>56</v>
      </c>
      <c r="R34" s="30">
        <v>4.9693563794113327E-2</v>
      </c>
      <c r="S34" s="19"/>
      <c r="T34" s="19" t="s">
        <v>41</v>
      </c>
      <c r="U34" s="30">
        <v>7.5017343924987726E-2</v>
      </c>
      <c r="V34" s="19"/>
      <c r="W34" s="19" t="s">
        <v>44</v>
      </c>
      <c r="X34" s="30">
        <v>5.0829748195402175E-2</v>
      </c>
      <c r="Y34" s="19"/>
      <c r="Z34" s="19" t="s">
        <v>51</v>
      </c>
      <c r="AA34" s="30">
        <v>3.4710955846661631E-2</v>
      </c>
      <c r="AB34" s="19"/>
      <c r="AC34" s="33" t="s">
        <v>27</v>
      </c>
      <c r="AD34" s="30">
        <v>6.3071914630821277E-2</v>
      </c>
      <c r="AE34" s="30"/>
      <c r="AF34" s="19" t="s">
        <v>44</v>
      </c>
      <c r="AG34" s="63">
        <v>5.4849382943370648E-2</v>
      </c>
    </row>
    <row r="35" spans="1:33" x14ac:dyDescent="0.25">
      <c r="A35" s="65">
        <v>32</v>
      </c>
      <c r="B35" s="36" t="s">
        <v>31</v>
      </c>
      <c r="C35" s="37">
        <v>8.6384035772559806E-2</v>
      </c>
      <c r="D35" s="36"/>
      <c r="E35" s="38" t="s">
        <v>27</v>
      </c>
      <c r="F35" s="37">
        <v>2.3816246356890433E-2</v>
      </c>
      <c r="G35" s="36"/>
      <c r="H35" s="38" t="s">
        <v>27</v>
      </c>
      <c r="I35" s="37">
        <v>5.7967932160769682E-2</v>
      </c>
      <c r="J35" s="36"/>
      <c r="K35" s="36" t="s">
        <v>44</v>
      </c>
      <c r="L35" s="37">
        <v>3.3383302072621496E-2</v>
      </c>
      <c r="M35" s="36"/>
      <c r="N35" s="36" t="s">
        <v>41</v>
      </c>
      <c r="O35" s="37">
        <v>1.7178649089260527E-2</v>
      </c>
      <c r="P35" s="36"/>
      <c r="Q35" s="36" t="s">
        <v>31</v>
      </c>
      <c r="R35" s="37">
        <v>3.4309209810976099E-2</v>
      </c>
      <c r="S35" s="36"/>
      <c r="T35" s="36" t="s">
        <v>31</v>
      </c>
      <c r="U35" s="37">
        <v>3.477632648291059E-2</v>
      </c>
      <c r="V35" s="36"/>
      <c r="W35" s="36" t="s">
        <v>36</v>
      </c>
      <c r="X35" s="37">
        <v>1.7023060307133988E-2</v>
      </c>
      <c r="Y35" s="36"/>
      <c r="Z35" s="36" t="s">
        <v>33</v>
      </c>
      <c r="AA35" s="37">
        <v>3.3755778833014456E-2</v>
      </c>
      <c r="AB35" s="36"/>
      <c r="AC35" s="36" t="s">
        <v>33</v>
      </c>
      <c r="AD35" s="37">
        <v>5.3641761764475521E-2</v>
      </c>
      <c r="AE35" s="37"/>
      <c r="AF35" s="36" t="s">
        <v>52</v>
      </c>
      <c r="AG35" s="66">
        <v>4.5904421209647647E-2</v>
      </c>
    </row>
    <row r="37" spans="1:33" x14ac:dyDescent="0.25">
      <c r="A37" s="39" t="s">
        <v>60</v>
      </c>
    </row>
    <row r="38" spans="1:33" x14ac:dyDescent="0.25">
      <c r="A38" s="5" t="s">
        <v>58</v>
      </c>
    </row>
  </sheetData>
  <mergeCells count="10">
    <mergeCell ref="T3:U3"/>
    <mergeCell ref="AC3:AD3"/>
    <mergeCell ref="AF3:AG3"/>
    <mergeCell ref="Y3:AB3"/>
    <mergeCell ref="B3:C3"/>
    <mergeCell ref="E3:F3"/>
    <mergeCell ref="H3:I3"/>
    <mergeCell ref="K3:L3"/>
    <mergeCell ref="N3:O3"/>
    <mergeCell ref="Q3:R3"/>
  </mergeCells>
  <pageMargins left="0.70866141732283472" right="0.70866141732283472" top="0.74803149606299213" bottom="0.74803149606299213" header="0.31496062992125984" footer="0.31496062992125984"/>
  <pageSetup paperSize="9" scale="60" orientation="landscape"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23"/>
  <sheetViews>
    <sheetView showGridLines="0" zoomScale="96" zoomScaleNormal="96" workbookViewId="0">
      <selection activeCell="Q43" sqref="Q43"/>
    </sheetView>
  </sheetViews>
  <sheetFormatPr defaultRowHeight="15" x14ac:dyDescent="0.25"/>
  <cols>
    <col min="1" max="1" width="56.140625" style="5" customWidth="1"/>
    <col min="2" max="16384" width="9.140625" style="5"/>
  </cols>
  <sheetData>
    <row r="2" spans="1:2" x14ac:dyDescent="0.25">
      <c r="A2" s="318" t="s">
        <v>415</v>
      </c>
    </row>
    <row r="3" spans="1:2" x14ac:dyDescent="0.25">
      <c r="A3" s="320"/>
      <c r="B3" s="360" t="s">
        <v>416</v>
      </c>
    </row>
    <row r="4" spans="1:2" x14ac:dyDescent="0.25">
      <c r="A4" s="580" t="s">
        <v>434</v>
      </c>
      <c r="B4" s="382">
        <v>7164.0301218999994</v>
      </c>
    </row>
    <row r="5" spans="1:2" x14ac:dyDescent="0.25">
      <c r="A5" s="580" t="s">
        <v>433</v>
      </c>
      <c r="B5" s="382">
        <v>4119.1731587000004</v>
      </c>
    </row>
    <row r="6" spans="1:2" x14ac:dyDescent="0.25">
      <c r="A6" s="580" t="s">
        <v>432</v>
      </c>
      <c r="B6" s="382">
        <v>1578.5592526</v>
      </c>
    </row>
    <row r="7" spans="1:2" x14ac:dyDescent="0.25">
      <c r="A7" s="580" t="s">
        <v>431</v>
      </c>
      <c r="B7" s="382">
        <v>1093.2754498999998</v>
      </c>
    </row>
    <row r="8" spans="1:2" x14ac:dyDescent="0.25">
      <c r="A8" s="580" t="s">
        <v>430</v>
      </c>
      <c r="B8" s="382">
        <v>935.04097149000006</v>
      </c>
    </row>
    <row r="9" spans="1:2" x14ac:dyDescent="0.25">
      <c r="A9" s="580" t="s">
        <v>429</v>
      </c>
      <c r="B9" s="382">
        <v>841.98958878999997</v>
      </c>
    </row>
    <row r="10" spans="1:2" x14ac:dyDescent="0.25">
      <c r="A10" s="580" t="s">
        <v>428</v>
      </c>
      <c r="B10" s="382">
        <v>565.09001366000007</v>
      </c>
    </row>
    <row r="11" spans="1:2" x14ac:dyDescent="0.25">
      <c r="A11" s="580" t="s">
        <v>427</v>
      </c>
      <c r="B11" s="382">
        <v>395.22235139999998</v>
      </c>
    </row>
    <row r="12" spans="1:2" x14ac:dyDescent="0.25">
      <c r="A12" s="580" t="s">
        <v>426</v>
      </c>
      <c r="B12" s="382">
        <v>387.19205348000003</v>
      </c>
    </row>
    <row r="13" spans="1:2" x14ac:dyDescent="0.25">
      <c r="A13" s="580" t="s">
        <v>425</v>
      </c>
      <c r="B13" s="382">
        <v>354.72165772</v>
      </c>
    </row>
    <row r="14" spans="1:2" x14ac:dyDescent="0.25">
      <c r="A14" s="580" t="s">
        <v>424</v>
      </c>
      <c r="B14" s="382">
        <v>240.60232472000001</v>
      </c>
    </row>
    <row r="15" spans="1:2" x14ac:dyDescent="0.25">
      <c r="A15" s="580" t="s">
        <v>423</v>
      </c>
      <c r="B15" s="382">
        <v>228.50906640000002</v>
      </c>
    </row>
    <row r="16" spans="1:2" x14ac:dyDescent="0.25">
      <c r="A16" s="580" t="s">
        <v>422</v>
      </c>
      <c r="B16" s="382">
        <v>125.68263095</v>
      </c>
    </row>
    <row r="17" spans="1:2" x14ac:dyDescent="0.25">
      <c r="A17" s="580" t="s">
        <v>421</v>
      </c>
      <c r="B17" s="382">
        <v>115.29390051999999</v>
      </c>
    </row>
    <row r="18" spans="1:2" x14ac:dyDescent="0.25">
      <c r="A18" s="580" t="s">
        <v>420</v>
      </c>
      <c r="B18" s="382">
        <v>83.758234935000004</v>
      </c>
    </row>
    <row r="19" spans="1:2" x14ac:dyDescent="0.25">
      <c r="A19" s="580" t="s">
        <v>419</v>
      </c>
      <c r="B19" s="382">
        <v>60.859173670999994</v>
      </c>
    </row>
    <row r="20" spans="1:2" x14ac:dyDescent="0.25">
      <c r="A20" s="580" t="s">
        <v>418</v>
      </c>
      <c r="B20" s="382">
        <v>54.858852620999997</v>
      </c>
    </row>
    <row r="21" spans="1:2" x14ac:dyDescent="0.25">
      <c r="A21" s="581" t="s">
        <v>417</v>
      </c>
      <c r="B21" s="384">
        <v>47.897212206999995</v>
      </c>
    </row>
    <row r="23" spans="1:2" x14ac:dyDescent="0.25">
      <c r="A23" s="319" t="s">
        <v>388</v>
      </c>
    </row>
  </sheetData>
  <sortState ref="A4:B21">
    <sortCondition descending="1" ref="B21"/>
  </sortState>
  <pageMargins left="0.70866141732283472" right="0.70866141732283472" top="0.74803149606299213" bottom="0.74803149606299213" header="0.31496062992125984" footer="0.31496062992125984"/>
  <pageSetup paperSize="9" scale="60" orientation="landscape"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20"/>
  <sheetViews>
    <sheetView showGridLines="0" zoomScale="75" zoomScaleNormal="75" workbookViewId="0">
      <selection activeCell="G16" sqref="G16"/>
    </sheetView>
  </sheetViews>
  <sheetFormatPr defaultRowHeight="15" x14ac:dyDescent="0.25"/>
  <cols>
    <col min="1" max="1" width="9.140625" style="5" customWidth="1"/>
    <col min="2" max="2" width="9.140625" style="5"/>
    <col min="3" max="4" width="9.140625" style="5" customWidth="1"/>
    <col min="5" max="5" width="13.7109375" style="5" bestFit="1" customWidth="1"/>
    <col min="6" max="6" width="29.5703125" style="5" customWidth="1"/>
    <col min="7" max="7" width="12.7109375" style="5" customWidth="1"/>
    <col min="8" max="16384" width="9.140625" style="5"/>
  </cols>
  <sheetData>
    <row r="2" spans="1:7" x14ac:dyDescent="0.25">
      <c r="A2" s="321" t="s">
        <v>435</v>
      </c>
    </row>
    <row r="3" spans="1:7" x14ac:dyDescent="0.25">
      <c r="A3" s="361"/>
      <c r="B3" s="362"/>
      <c r="C3" s="362"/>
      <c r="D3" s="362"/>
      <c r="E3" s="363" t="s">
        <v>95</v>
      </c>
      <c r="F3" s="363" t="s">
        <v>702</v>
      </c>
      <c r="G3" s="364" t="s">
        <v>438</v>
      </c>
    </row>
    <row r="4" spans="1:7" x14ac:dyDescent="0.25">
      <c r="A4" s="322" t="s">
        <v>439</v>
      </c>
      <c r="B4" s="323"/>
      <c r="C4" s="323"/>
      <c r="D4" s="323"/>
      <c r="E4" s="548">
        <v>6.268781535580371E-3</v>
      </c>
      <c r="F4" s="548">
        <v>0.15211309268502615</v>
      </c>
      <c r="G4" s="549">
        <f t="shared" ref="G4:G17" si="0">E4/F4</f>
        <v>4.1211321293433037E-2</v>
      </c>
    </row>
    <row r="5" spans="1:7" x14ac:dyDescent="0.25">
      <c r="A5" s="322" t="s">
        <v>440</v>
      </c>
      <c r="B5" s="323"/>
      <c r="C5" s="323"/>
      <c r="D5" s="323"/>
      <c r="E5" s="548">
        <v>1.2424537722292935E-2</v>
      </c>
      <c r="F5" s="548">
        <v>0.12627594214223031</v>
      </c>
      <c r="G5" s="549">
        <f t="shared" si="0"/>
        <v>9.8391962170423689E-2</v>
      </c>
    </row>
    <row r="6" spans="1:7" x14ac:dyDescent="0.25">
      <c r="A6" s="322" t="s">
        <v>441</v>
      </c>
      <c r="B6" s="323"/>
      <c r="C6" s="323"/>
      <c r="D6" s="323"/>
      <c r="E6" s="548">
        <v>6.8336395307039624E-3</v>
      </c>
      <c r="F6" s="548">
        <v>5.2794843919445229E-2</v>
      </c>
      <c r="G6" s="549">
        <f t="shared" si="0"/>
        <v>0.12943763109008866</v>
      </c>
    </row>
    <row r="7" spans="1:7" x14ac:dyDescent="0.25">
      <c r="A7" s="322" t="s">
        <v>442</v>
      </c>
      <c r="B7" s="323"/>
      <c r="C7" s="323"/>
      <c r="D7" s="323"/>
      <c r="E7" s="548">
        <v>2.6042761857721242E-3</v>
      </c>
      <c r="F7" s="548">
        <v>1.6711343455610733E-2</v>
      </c>
      <c r="G7" s="549">
        <f t="shared" si="0"/>
        <v>0.15583882843947858</v>
      </c>
    </row>
    <row r="8" spans="1:7" x14ac:dyDescent="0.25">
      <c r="A8" s="322" t="s">
        <v>443</v>
      </c>
      <c r="B8" s="323"/>
      <c r="C8" s="323"/>
      <c r="D8" s="323"/>
      <c r="E8" s="548">
        <v>4.5541184246971362E-3</v>
      </c>
      <c r="F8" s="548">
        <v>1.2591752890754841E-2</v>
      </c>
      <c r="G8" s="549">
        <f t="shared" si="0"/>
        <v>0.36167469805104546</v>
      </c>
    </row>
    <row r="9" spans="1:7" x14ac:dyDescent="0.25">
      <c r="A9" s="322" t="s">
        <v>427</v>
      </c>
      <c r="B9" s="323"/>
      <c r="C9" s="323"/>
      <c r="D9" s="323"/>
      <c r="E9" s="548">
        <v>2.1489103653624719E-2</v>
      </c>
      <c r="F9" s="548">
        <v>4.9150244447955189E-2</v>
      </c>
      <c r="G9" s="549">
        <f t="shared" si="0"/>
        <v>0.43721254888934202</v>
      </c>
    </row>
    <row r="10" spans="1:7" x14ac:dyDescent="0.25">
      <c r="A10" s="322" t="s">
        <v>444</v>
      </c>
      <c r="B10" s="323"/>
      <c r="C10" s="323"/>
      <c r="D10" s="323"/>
      <c r="E10" s="548">
        <v>5.9443777361384065E-2</v>
      </c>
      <c r="F10" s="548">
        <v>7.1784702692432922E-2</v>
      </c>
      <c r="G10" s="549">
        <f t="shared" si="0"/>
        <v>0.82808418969255193</v>
      </c>
    </row>
    <row r="11" spans="1:7" x14ac:dyDescent="0.25">
      <c r="A11" s="322" t="s">
        <v>445</v>
      </c>
      <c r="B11" s="323"/>
      <c r="C11" s="323"/>
      <c r="D11" s="323"/>
      <c r="E11" s="548">
        <v>2.1052478792300221E-2</v>
      </c>
      <c r="F11" s="548">
        <v>2.0715997994118284E-2</v>
      </c>
      <c r="G11" s="549">
        <f t="shared" si="0"/>
        <v>1.0162425579630521</v>
      </c>
    </row>
    <row r="12" spans="1:7" x14ac:dyDescent="0.25">
      <c r="A12" s="322" t="s">
        <v>446</v>
      </c>
      <c r="B12" s="323"/>
      <c r="C12" s="323"/>
      <c r="D12" s="323"/>
      <c r="E12" s="548">
        <v>3.0725179975658507E-2</v>
      </c>
      <c r="F12" s="548">
        <v>1.9538021747920045E-2</v>
      </c>
      <c r="G12" s="549">
        <f t="shared" si="0"/>
        <v>1.5725839786686393</v>
      </c>
    </row>
    <row r="13" spans="1:7" x14ac:dyDescent="0.25">
      <c r="A13" s="322" t="s">
        <v>447</v>
      </c>
      <c r="B13" s="323"/>
      <c r="C13" s="323"/>
      <c r="D13" s="323"/>
      <c r="E13" s="548">
        <v>8.582971909950983E-2</v>
      </c>
      <c r="F13" s="548">
        <v>5.1165129833381125E-2</v>
      </c>
      <c r="G13" s="549">
        <f t="shared" si="0"/>
        <v>1.6775041787055693</v>
      </c>
    </row>
    <row r="14" spans="1:7" x14ac:dyDescent="0.25">
      <c r="A14" s="322" t="s">
        <v>448</v>
      </c>
      <c r="B14" s="323"/>
      <c r="C14" s="323"/>
      <c r="D14" s="323"/>
      <c r="E14" s="548">
        <v>0.26262936302710471</v>
      </c>
      <c r="F14" s="548">
        <v>0.14328383162576311</v>
      </c>
      <c r="G14" s="549">
        <f t="shared" si="0"/>
        <v>1.8329309039770452</v>
      </c>
    </row>
    <row r="15" spans="1:7" x14ac:dyDescent="0.25">
      <c r="A15" s="322" t="s">
        <v>449</v>
      </c>
      <c r="B15" s="323"/>
      <c r="C15" s="323"/>
      <c r="D15" s="323"/>
      <c r="E15" s="548">
        <v>0.38952398648979558</v>
      </c>
      <c r="F15" s="548">
        <v>0.13900703114218274</v>
      </c>
      <c r="G15" s="549">
        <f t="shared" si="0"/>
        <v>2.8021890928047566</v>
      </c>
    </row>
    <row r="16" spans="1:7" x14ac:dyDescent="0.25">
      <c r="A16" s="322" t="s">
        <v>450</v>
      </c>
      <c r="B16" s="323"/>
      <c r="C16" s="323"/>
      <c r="D16" s="323"/>
      <c r="E16" s="548">
        <v>5.0840222688717518E-2</v>
      </c>
      <c r="F16" s="548">
        <v>1.6347536243956969E-2</v>
      </c>
      <c r="G16" s="549">
        <f t="shared" si="0"/>
        <v>3.1099623778177046</v>
      </c>
    </row>
    <row r="17" spans="1:7" x14ac:dyDescent="0.25">
      <c r="A17" s="324" t="s">
        <v>451</v>
      </c>
      <c r="B17" s="325"/>
      <c r="C17" s="325"/>
      <c r="D17" s="325"/>
      <c r="E17" s="550">
        <v>4.5780815494589365E-2</v>
      </c>
      <c r="F17" s="550">
        <v>9.9321445161219754E-3</v>
      </c>
      <c r="G17" s="551">
        <f t="shared" si="0"/>
        <v>4.6093585751070574</v>
      </c>
    </row>
    <row r="19" spans="1:7" x14ac:dyDescent="0.25">
      <c r="A19" s="326" t="s">
        <v>436</v>
      </c>
    </row>
    <row r="20" spans="1:7" x14ac:dyDescent="0.25">
      <c r="A20" s="5" t="s">
        <v>437</v>
      </c>
    </row>
  </sheetData>
  <pageMargins left="0.70866141732283472" right="0.70866141732283472" top="0.74803149606299213" bottom="0.74803149606299213" header="0.31496062992125984" footer="0.31496062992125984"/>
  <pageSetup paperSize="9" scale="60" orientation="landscape"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52"/>
  <sheetViews>
    <sheetView showGridLines="0" zoomScale="75" zoomScaleNormal="75" workbookViewId="0">
      <selection activeCell="A19" sqref="A19"/>
    </sheetView>
  </sheetViews>
  <sheetFormatPr defaultRowHeight="15" x14ac:dyDescent="0.25"/>
  <cols>
    <col min="1" max="1" width="47.140625" style="5" customWidth="1"/>
    <col min="2" max="2" width="15.7109375" style="5" customWidth="1"/>
    <col min="3" max="16384" width="9.140625" style="5"/>
  </cols>
  <sheetData>
    <row r="2" spans="1:2" x14ac:dyDescent="0.25">
      <c r="A2" s="4" t="s">
        <v>452</v>
      </c>
    </row>
    <row r="3" spans="1:2" x14ac:dyDescent="0.25">
      <c r="A3" s="365" t="s">
        <v>474</v>
      </c>
      <c r="B3" s="552">
        <v>2451</v>
      </c>
    </row>
    <row r="4" spans="1:2" x14ac:dyDescent="0.25">
      <c r="A4" s="365" t="s">
        <v>473</v>
      </c>
      <c r="B4" s="552">
        <v>1216</v>
      </c>
    </row>
    <row r="5" spans="1:2" x14ac:dyDescent="0.25">
      <c r="A5" s="365" t="s">
        <v>472</v>
      </c>
      <c r="B5" s="552">
        <v>692</v>
      </c>
    </row>
    <row r="6" spans="1:2" x14ac:dyDescent="0.25">
      <c r="A6" s="365" t="s">
        <v>471</v>
      </c>
      <c r="B6" s="552">
        <v>385</v>
      </c>
    </row>
    <row r="7" spans="1:2" x14ac:dyDescent="0.25">
      <c r="A7" s="365" t="s">
        <v>470</v>
      </c>
      <c r="B7" s="552">
        <v>321</v>
      </c>
    </row>
    <row r="8" spans="1:2" x14ac:dyDescent="0.25">
      <c r="A8" s="365" t="s">
        <v>469</v>
      </c>
      <c r="B8" s="552">
        <v>120</v>
      </c>
    </row>
    <row r="9" spans="1:2" x14ac:dyDescent="0.25">
      <c r="A9" s="365" t="s">
        <v>468</v>
      </c>
      <c r="B9" s="552">
        <v>99</v>
      </c>
    </row>
    <row r="10" spans="1:2" x14ac:dyDescent="0.25">
      <c r="A10" s="365" t="s">
        <v>467</v>
      </c>
      <c r="B10" s="552">
        <v>78</v>
      </c>
    </row>
    <row r="11" spans="1:2" x14ac:dyDescent="0.25">
      <c r="A11" s="365" t="s">
        <v>466</v>
      </c>
      <c r="B11" s="552">
        <v>70</v>
      </c>
    </row>
    <row r="12" spans="1:2" x14ac:dyDescent="0.25">
      <c r="A12" s="365" t="s">
        <v>465</v>
      </c>
      <c r="B12" s="552">
        <v>36</v>
      </c>
    </row>
    <row r="13" spans="1:2" x14ac:dyDescent="0.25">
      <c r="A13" s="365" t="s">
        <v>464</v>
      </c>
      <c r="B13" s="552">
        <v>33</v>
      </c>
    </row>
    <row r="14" spans="1:2" x14ac:dyDescent="0.25">
      <c r="A14" s="365" t="s">
        <v>463</v>
      </c>
      <c r="B14" s="552">
        <v>32</v>
      </c>
    </row>
    <row r="15" spans="1:2" x14ac:dyDescent="0.25">
      <c r="A15" s="365" t="s">
        <v>462</v>
      </c>
      <c r="B15" s="552">
        <v>30</v>
      </c>
    </row>
    <row r="16" spans="1:2" x14ac:dyDescent="0.25">
      <c r="A16" s="365" t="s">
        <v>461</v>
      </c>
      <c r="B16" s="552">
        <v>22</v>
      </c>
    </row>
    <row r="17" spans="1:2" x14ac:dyDescent="0.25">
      <c r="A17" s="365" t="s">
        <v>460</v>
      </c>
      <c r="B17" s="552">
        <v>14</v>
      </c>
    </row>
    <row r="18" spans="1:2" x14ac:dyDescent="0.25">
      <c r="A18" s="365" t="s">
        <v>459</v>
      </c>
      <c r="B18" s="552">
        <v>11</v>
      </c>
    </row>
    <row r="19" spans="1:2" x14ac:dyDescent="0.25">
      <c r="A19" s="365" t="s">
        <v>458</v>
      </c>
      <c r="B19" s="552">
        <v>8</v>
      </c>
    </row>
    <row r="20" spans="1:2" x14ac:dyDescent="0.25">
      <c r="A20" s="365" t="s">
        <v>456</v>
      </c>
      <c r="B20" s="552">
        <v>3</v>
      </c>
    </row>
    <row r="21" spans="1:2" x14ac:dyDescent="0.25">
      <c r="A21" s="365" t="s">
        <v>457</v>
      </c>
      <c r="B21" s="552">
        <v>3</v>
      </c>
    </row>
    <row r="22" spans="1:2" x14ac:dyDescent="0.25">
      <c r="A22" s="365" t="s">
        <v>455</v>
      </c>
      <c r="B22" s="552">
        <v>2</v>
      </c>
    </row>
    <row r="24" spans="1:2" x14ac:dyDescent="0.25">
      <c r="A24" s="5" t="s">
        <v>453</v>
      </c>
    </row>
    <row r="25" spans="1:2" x14ac:dyDescent="0.25">
      <c r="A25" s="5" t="s">
        <v>454</v>
      </c>
    </row>
    <row r="33" ht="15.95" customHeight="1" x14ac:dyDescent="0.25"/>
    <row r="34" ht="15.95" customHeight="1" x14ac:dyDescent="0.25"/>
    <row r="35" ht="15.95" customHeight="1" x14ac:dyDescent="0.25"/>
    <row r="36" ht="15.95" customHeight="1" x14ac:dyDescent="0.25"/>
    <row r="37" ht="15.95" customHeight="1" x14ac:dyDescent="0.25"/>
    <row r="38" ht="15.95" customHeight="1" x14ac:dyDescent="0.25"/>
    <row r="39" ht="15.95" customHeight="1" x14ac:dyDescent="0.25"/>
    <row r="40" ht="15.95" customHeight="1" x14ac:dyDescent="0.25"/>
    <row r="41" ht="15.95" customHeight="1" x14ac:dyDescent="0.25"/>
    <row r="42" ht="15.95" customHeight="1" x14ac:dyDescent="0.25"/>
    <row r="43" ht="15.95" customHeight="1" x14ac:dyDescent="0.25"/>
    <row r="44" ht="15.95" customHeight="1" x14ac:dyDescent="0.25"/>
    <row r="45" ht="15.95" customHeight="1" x14ac:dyDescent="0.25"/>
    <row r="46" ht="15.95" customHeight="1" x14ac:dyDescent="0.25"/>
    <row r="47" ht="15.95" customHeight="1" x14ac:dyDescent="0.25"/>
    <row r="48" ht="15.95" customHeight="1" x14ac:dyDescent="0.25"/>
    <row r="49" ht="15.95" customHeight="1" x14ac:dyDescent="0.25"/>
    <row r="50" ht="15.95" customHeight="1" x14ac:dyDescent="0.25"/>
    <row r="51" ht="15.95" customHeight="1" x14ac:dyDescent="0.25"/>
    <row r="52" ht="15.95" customHeight="1" x14ac:dyDescent="0.25"/>
  </sheetData>
  <sortState ref="A3:B22">
    <sortCondition descending="1" ref="B22"/>
  </sortState>
  <pageMargins left="0.70866141732283472" right="0.70866141732283472" top="0.74803149606299213" bottom="0.74803149606299213" header="0.31496062992125984" footer="0.31496062992125984"/>
  <pageSetup paperSize="9" scale="60" orientation="landscape"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16"/>
  <sheetViews>
    <sheetView workbookViewId="0">
      <selection activeCell="F18" sqref="F18"/>
    </sheetView>
  </sheetViews>
  <sheetFormatPr defaultRowHeight="15" x14ac:dyDescent="0.25"/>
  <cols>
    <col min="1" max="1" width="34.140625" style="589" customWidth="1"/>
    <col min="2" max="2" width="20" style="589" customWidth="1"/>
    <col min="3" max="3" width="31.85546875" style="589" customWidth="1"/>
    <col min="4" max="16384" width="9.140625" style="589"/>
  </cols>
  <sheetData>
    <row r="2" spans="1:4" x14ac:dyDescent="0.25">
      <c r="A2" s="588" t="s">
        <v>475</v>
      </c>
    </row>
    <row r="3" spans="1:4" x14ac:dyDescent="0.25">
      <c r="A3" s="590" t="s">
        <v>485</v>
      </c>
      <c r="B3" s="591" t="s">
        <v>486</v>
      </c>
      <c r="C3" s="591" t="s">
        <v>489</v>
      </c>
      <c r="D3" s="592"/>
    </row>
    <row r="4" spans="1:4" x14ac:dyDescent="0.25">
      <c r="A4" s="593" t="s">
        <v>486</v>
      </c>
      <c r="B4" s="594">
        <v>32141</v>
      </c>
      <c r="C4" s="594">
        <v>552</v>
      </c>
      <c r="D4" s="594">
        <f>SUM(B4:C4)</f>
        <v>32693</v>
      </c>
    </row>
    <row r="5" spans="1:4" x14ac:dyDescent="0.25">
      <c r="A5" s="593" t="s">
        <v>487</v>
      </c>
      <c r="B5" s="594">
        <v>3466</v>
      </c>
      <c r="C5" s="594">
        <v>1027</v>
      </c>
      <c r="D5" s="594">
        <f t="shared" ref="D5:D7" si="0">SUM(B5:C5)</f>
        <v>4493</v>
      </c>
    </row>
    <row r="6" spans="1:4" x14ac:dyDescent="0.25">
      <c r="A6" s="593" t="s">
        <v>488</v>
      </c>
      <c r="B6" s="594">
        <v>1108</v>
      </c>
      <c r="C6" s="594">
        <v>14321</v>
      </c>
      <c r="D6" s="594">
        <f t="shared" si="0"/>
        <v>15429</v>
      </c>
    </row>
    <row r="7" spans="1:4" x14ac:dyDescent="0.25">
      <c r="A7" s="593" t="s">
        <v>15</v>
      </c>
      <c r="B7" s="594">
        <v>36715</v>
      </c>
      <c r="C7" s="594">
        <v>15900</v>
      </c>
      <c r="D7" s="594">
        <f t="shared" si="0"/>
        <v>52615</v>
      </c>
    </row>
    <row r="9" spans="1:4" x14ac:dyDescent="0.25">
      <c r="A9" s="590" t="s">
        <v>485</v>
      </c>
      <c r="B9" s="591" t="s">
        <v>486</v>
      </c>
      <c r="C9" s="591" t="s">
        <v>489</v>
      </c>
      <c r="D9" s="592"/>
    </row>
    <row r="10" spans="1:4" x14ac:dyDescent="0.25">
      <c r="A10" s="593" t="s">
        <v>486</v>
      </c>
      <c r="B10" s="595">
        <f>B4/$D$7</f>
        <v>0.61087142449871712</v>
      </c>
      <c r="C10" s="595">
        <f t="shared" ref="C10:D10" si="1">C4/$D$7</f>
        <v>1.0491304760999715E-2</v>
      </c>
      <c r="D10" s="595">
        <f t="shared" si="1"/>
        <v>0.62136272925971681</v>
      </c>
    </row>
    <row r="11" spans="1:4" x14ac:dyDescent="0.25">
      <c r="A11" s="593" t="s">
        <v>487</v>
      </c>
      <c r="B11" s="595">
        <f t="shared" ref="B11:D13" si="2">B5/$D$7</f>
        <v>6.5874750546422126E-2</v>
      </c>
      <c r="C11" s="595">
        <f t="shared" si="2"/>
        <v>1.9519148531787513E-2</v>
      </c>
      <c r="D11" s="595">
        <f t="shared" si="2"/>
        <v>8.5393899078209642E-2</v>
      </c>
    </row>
    <row r="12" spans="1:4" x14ac:dyDescent="0.25">
      <c r="A12" s="593" t="s">
        <v>488</v>
      </c>
      <c r="B12" s="595">
        <f t="shared" si="2"/>
        <v>2.1058633469542905E-2</v>
      </c>
      <c r="C12" s="595">
        <f t="shared" si="2"/>
        <v>0.27218473819253064</v>
      </c>
      <c r="D12" s="595">
        <f t="shared" si="2"/>
        <v>0.29324337166207354</v>
      </c>
    </row>
    <row r="13" spans="1:4" x14ac:dyDescent="0.25">
      <c r="A13" s="593" t="s">
        <v>15</v>
      </c>
      <c r="B13" s="595">
        <f t="shared" si="2"/>
        <v>0.69780480851468207</v>
      </c>
      <c r="C13" s="595">
        <f t="shared" si="2"/>
        <v>0.30219519148531787</v>
      </c>
      <c r="D13" s="595">
        <f t="shared" si="2"/>
        <v>1</v>
      </c>
    </row>
    <row r="15" spans="1:4" x14ac:dyDescent="0.25">
      <c r="A15" s="596" t="s">
        <v>490</v>
      </c>
    </row>
    <row r="16" spans="1:4" x14ac:dyDescent="0.25">
      <c r="A16" s="589" t="s">
        <v>388</v>
      </c>
    </row>
  </sheetData>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S37"/>
  <sheetViews>
    <sheetView showGridLines="0" zoomScale="75" zoomScaleNormal="75" workbookViewId="0">
      <selection activeCell="Q40" sqref="Q40"/>
    </sheetView>
  </sheetViews>
  <sheetFormatPr defaultRowHeight="15" x14ac:dyDescent="0.25"/>
  <cols>
    <col min="1" max="9" width="11.28515625" style="5" customWidth="1"/>
    <col min="10" max="10" width="13.5703125" style="5" customWidth="1"/>
    <col min="11" max="18" width="11.28515625" style="5" customWidth="1"/>
    <col min="19" max="16384" width="9.140625" style="5"/>
  </cols>
  <sheetData>
    <row r="2" spans="1:19" x14ac:dyDescent="0.25">
      <c r="A2" s="91" t="s">
        <v>476</v>
      </c>
    </row>
    <row r="3" spans="1:19" x14ac:dyDescent="0.25">
      <c r="A3" s="194"/>
      <c r="B3" s="653" t="s">
        <v>393</v>
      </c>
      <c r="C3" s="654"/>
      <c r="D3" s="195"/>
      <c r="E3" s="653" t="s">
        <v>391</v>
      </c>
      <c r="F3" s="654"/>
      <c r="G3" s="195"/>
      <c r="H3" s="653" t="s">
        <v>394</v>
      </c>
      <c r="I3" s="654"/>
      <c r="J3" s="653" t="s">
        <v>390</v>
      </c>
      <c r="K3" s="653"/>
      <c r="L3" s="654"/>
      <c r="M3" s="244"/>
      <c r="N3" s="653" t="s">
        <v>392</v>
      </c>
      <c r="O3" s="653"/>
      <c r="P3" s="195"/>
      <c r="Q3" s="653" t="s">
        <v>389</v>
      </c>
      <c r="R3" s="653"/>
      <c r="S3" s="225"/>
    </row>
    <row r="4" spans="1:19" x14ac:dyDescent="0.25">
      <c r="A4" s="338">
        <v>1</v>
      </c>
      <c r="B4" s="19" t="s">
        <v>191</v>
      </c>
      <c r="C4" s="330">
        <v>0.45388718238432124</v>
      </c>
      <c r="D4" s="338">
        <v>1</v>
      </c>
      <c r="E4" s="19" t="s">
        <v>477</v>
      </c>
      <c r="F4" s="330">
        <v>0.57377301456804408</v>
      </c>
      <c r="G4" s="351">
        <v>1</v>
      </c>
      <c r="H4" s="19" t="s">
        <v>236</v>
      </c>
      <c r="I4" s="330">
        <v>0.31739416434639517</v>
      </c>
      <c r="J4" s="338">
        <v>1</v>
      </c>
      <c r="K4" s="19" t="s">
        <v>478</v>
      </c>
      <c r="L4" s="330">
        <v>0.20634589291305713</v>
      </c>
      <c r="M4" s="338">
        <v>1</v>
      </c>
      <c r="N4" s="19" t="s">
        <v>337</v>
      </c>
      <c r="O4" s="330">
        <v>0.25317555822970988</v>
      </c>
      <c r="P4" s="329">
        <v>1</v>
      </c>
      <c r="Q4" s="225" t="s">
        <v>194</v>
      </c>
      <c r="R4" s="344">
        <v>0.11858931620806684</v>
      </c>
      <c r="S4" s="225"/>
    </row>
    <row r="5" spans="1:19" x14ac:dyDescent="0.25">
      <c r="A5" s="339">
        <v>2</v>
      </c>
      <c r="B5" s="19" t="s">
        <v>332</v>
      </c>
      <c r="C5" s="330">
        <v>0.4275750887961654</v>
      </c>
      <c r="D5" s="339">
        <v>2</v>
      </c>
      <c r="E5" s="19" t="s">
        <v>179</v>
      </c>
      <c r="F5" s="330">
        <v>0.43682971614922911</v>
      </c>
      <c r="G5" s="340">
        <v>2</v>
      </c>
      <c r="H5" s="220" t="s">
        <v>95</v>
      </c>
      <c r="I5" s="332">
        <v>0.30112881813831888</v>
      </c>
      <c r="J5" s="339">
        <v>2</v>
      </c>
      <c r="K5" s="19" t="s">
        <v>178</v>
      </c>
      <c r="L5" s="330">
        <v>0.18827513253231939</v>
      </c>
      <c r="M5" s="339">
        <v>2</v>
      </c>
      <c r="N5" s="19" t="s">
        <v>169</v>
      </c>
      <c r="O5" s="330">
        <v>0.20846234247736994</v>
      </c>
      <c r="P5" s="329">
        <v>2</v>
      </c>
      <c r="Q5" s="225" t="s">
        <v>156</v>
      </c>
      <c r="R5" s="344">
        <v>0.11581236550678713</v>
      </c>
      <c r="S5" s="225"/>
    </row>
    <row r="6" spans="1:19" x14ac:dyDescent="0.25">
      <c r="A6" s="339">
        <v>3</v>
      </c>
      <c r="B6" s="19" t="s">
        <v>156</v>
      </c>
      <c r="C6" s="330">
        <v>0.37328344054737467</v>
      </c>
      <c r="D6" s="339">
        <v>3</v>
      </c>
      <c r="E6" s="19" t="s">
        <v>163</v>
      </c>
      <c r="F6" s="330">
        <v>0.42832655297652716</v>
      </c>
      <c r="G6" s="339">
        <v>3</v>
      </c>
      <c r="H6" s="19" t="s">
        <v>169</v>
      </c>
      <c r="I6" s="330">
        <v>0.29062062437138853</v>
      </c>
      <c r="J6" s="339">
        <v>3</v>
      </c>
      <c r="K6" s="19" t="s">
        <v>163</v>
      </c>
      <c r="L6" s="330">
        <v>0.17530320840549149</v>
      </c>
      <c r="M6" s="339">
        <v>3</v>
      </c>
      <c r="N6" s="19" t="s">
        <v>129</v>
      </c>
      <c r="O6" s="330">
        <v>0.19168641597930808</v>
      </c>
      <c r="P6" s="329">
        <v>3</v>
      </c>
      <c r="Q6" s="225" t="s">
        <v>332</v>
      </c>
      <c r="R6" s="344">
        <v>0.11404703610469327</v>
      </c>
      <c r="S6" s="225"/>
    </row>
    <row r="7" spans="1:19" x14ac:dyDescent="0.25">
      <c r="A7" s="339">
        <v>4</v>
      </c>
      <c r="B7" s="19" t="s">
        <v>131</v>
      </c>
      <c r="C7" s="330">
        <v>0.37033173682067483</v>
      </c>
      <c r="D7" s="339">
        <v>4</v>
      </c>
      <c r="E7" s="19" t="s">
        <v>238</v>
      </c>
      <c r="F7" s="330">
        <v>0.42687706216883908</v>
      </c>
      <c r="G7" s="339">
        <v>4</v>
      </c>
      <c r="H7" s="19" t="s">
        <v>164</v>
      </c>
      <c r="I7" s="330">
        <v>0.28701925286035929</v>
      </c>
      <c r="J7" s="339">
        <v>4</v>
      </c>
      <c r="K7" s="19" t="s">
        <v>192</v>
      </c>
      <c r="L7" s="330">
        <v>0.13245467062590205</v>
      </c>
      <c r="M7" s="339">
        <v>4</v>
      </c>
      <c r="N7" s="19" t="s">
        <v>334</v>
      </c>
      <c r="O7" s="330">
        <v>0.18596129032258063</v>
      </c>
      <c r="P7" s="329">
        <v>4</v>
      </c>
      <c r="Q7" s="225" t="s">
        <v>133</v>
      </c>
      <c r="R7" s="344">
        <v>0.10923095787490665</v>
      </c>
      <c r="S7" s="225"/>
    </row>
    <row r="8" spans="1:19" x14ac:dyDescent="0.25">
      <c r="A8" s="339">
        <v>5</v>
      </c>
      <c r="B8" s="19" t="s">
        <v>179</v>
      </c>
      <c r="C8" s="330">
        <v>0.35767084148822698</v>
      </c>
      <c r="D8" s="339">
        <v>5</v>
      </c>
      <c r="E8" s="19" t="s">
        <v>236</v>
      </c>
      <c r="F8" s="330">
        <v>0.41566253367179462</v>
      </c>
      <c r="G8" s="339">
        <v>5</v>
      </c>
      <c r="H8" s="19" t="s">
        <v>174</v>
      </c>
      <c r="I8" s="330">
        <v>0.28439525297384016</v>
      </c>
      <c r="J8" s="339">
        <v>5</v>
      </c>
      <c r="K8" s="19" t="s">
        <v>156</v>
      </c>
      <c r="L8" s="330">
        <v>0.11827166997047367</v>
      </c>
      <c r="M8" s="339">
        <v>5</v>
      </c>
      <c r="N8" s="19" t="s">
        <v>133</v>
      </c>
      <c r="O8" s="330">
        <v>0.18450768596238951</v>
      </c>
      <c r="P8" s="329">
        <v>5</v>
      </c>
      <c r="Q8" s="225" t="s">
        <v>185</v>
      </c>
      <c r="R8" s="344">
        <v>0.107</v>
      </c>
      <c r="S8" s="225"/>
    </row>
    <row r="9" spans="1:19" x14ac:dyDescent="0.25">
      <c r="A9" s="339">
        <v>6</v>
      </c>
      <c r="B9" s="19" t="s">
        <v>194</v>
      </c>
      <c r="C9" s="330">
        <v>0.35198272561864741</v>
      </c>
      <c r="D9" s="339">
        <v>6</v>
      </c>
      <c r="E9" s="19" t="s">
        <v>199</v>
      </c>
      <c r="F9" s="330">
        <v>0.37576922531315171</v>
      </c>
      <c r="G9" s="339">
        <v>6</v>
      </c>
      <c r="H9" s="19" t="s">
        <v>135</v>
      </c>
      <c r="I9" s="330">
        <v>0.27178649237472768</v>
      </c>
      <c r="J9" s="339">
        <v>6</v>
      </c>
      <c r="K9" s="19" t="s">
        <v>173</v>
      </c>
      <c r="L9" s="330">
        <v>0.10380242175241114</v>
      </c>
      <c r="M9" s="339">
        <v>6</v>
      </c>
      <c r="N9" s="19" t="s">
        <v>237</v>
      </c>
      <c r="O9" s="330">
        <v>0.18323869214427224</v>
      </c>
      <c r="P9" s="329">
        <v>6</v>
      </c>
      <c r="Q9" s="225" t="s">
        <v>131</v>
      </c>
      <c r="R9" s="344">
        <v>0.10525948528520208</v>
      </c>
      <c r="S9" s="225"/>
    </row>
    <row r="10" spans="1:19" x14ac:dyDescent="0.25">
      <c r="A10" s="339">
        <v>7</v>
      </c>
      <c r="B10" s="19" t="s">
        <v>139</v>
      </c>
      <c r="C10" s="330">
        <v>0.3251507254868703</v>
      </c>
      <c r="D10" s="339">
        <v>7</v>
      </c>
      <c r="E10" s="19" t="s">
        <v>172</v>
      </c>
      <c r="F10" s="330">
        <v>0.35335967389728012</v>
      </c>
      <c r="G10" s="339">
        <v>7</v>
      </c>
      <c r="H10" s="19" t="s">
        <v>185</v>
      </c>
      <c r="I10" s="330">
        <v>0.27129999999999999</v>
      </c>
      <c r="J10" s="339">
        <v>7</v>
      </c>
      <c r="K10" s="19" t="s">
        <v>176</v>
      </c>
      <c r="L10" s="330">
        <v>9.9088177733438476E-2</v>
      </c>
      <c r="M10" s="339">
        <v>7</v>
      </c>
      <c r="N10" s="19" t="s">
        <v>173</v>
      </c>
      <c r="O10" s="330">
        <v>0.18142428750206607</v>
      </c>
      <c r="P10" s="329">
        <v>7</v>
      </c>
      <c r="Q10" s="225" t="s">
        <v>334</v>
      </c>
      <c r="R10" s="344">
        <v>0.10104223655913978</v>
      </c>
      <c r="S10" s="225"/>
    </row>
    <row r="11" spans="1:19" x14ac:dyDescent="0.25">
      <c r="A11" s="339">
        <v>8</v>
      </c>
      <c r="B11" s="19" t="s">
        <v>164</v>
      </c>
      <c r="C11" s="330">
        <v>0.31730000459495478</v>
      </c>
      <c r="D11" s="339">
        <v>8</v>
      </c>
      <c r="E11" s="19" t="s">
        <v>176</v>
      </c>
      <c r="F11" s="330">
        <v>0.31551686169329102</v>
      </c>
      <c r="G11" s="339">
        <v>8</v>
      </c>
      <c r="H11" s="19" t="s">
        <v>337</v>
      </c>
      <c r="I11" s="330">
        <v>0.24481882604626293</v>
      </c>
      <c r="J11" s="339"/>
      <c r="K11" s="19" t="s">
        <v>238</v>
      </c>
      <c r="L11" s="330">
        <v>9.8695125059739014E-2</v>
      </c>
      <c r="M11" s="339">
        <v>8</v>
      </c>
      <c r="N11" s="19" t="s">
        <v>174</v>
      </c>
      <c r="O11" s="330">
        <v>0.17854628286652291</v>
      </c>
      <c r="P11" s="329"/>
      <c r="Q11" s="225" t="s">
        <v>139</v>
      </c>
      <c r="R11" s="344">
        <v>0.10099764081846638</v>
      </c>
      <c r="S11" s="225"/>
    </row>
    <row r="12" spans="1:19" x14ac:dyDescent="0.25">
      <c r="A12" s="339">
        <v>9</v>
      </c>
      <c r="B12" s="19" t="s">
        <v>133</v>
      </c>
      <c r="C12" s="330">
        <v>0.31209800577422553</v>
      </c>
      <c r="D12" s="339">
        <v>9</v>
      </c>
      <c r="E12" s="19" t="s">
        <v>192</v>
      </c>
      <c r="F12" s="330">
        <v>0.30898624773975214</v>
      </c>
      <c r="G12" s="339">
        <v>9</v>
      </c>
      <c r="H12" s="19" t="s">
        <v>176</v>
      </c>
      <c r="I12" s="330">
        <v>0.22387445262117245</v>
      </c>
      <c r="J12" s="339">
        <v>9</v>
      </c>
      <c r="K12" s="19" t="s">
        <v>237</v>
      </c>
      <c r="L12" s="330">
        <v>9.8099169207514866E-2</v>
      </c>
      <c r="M12" s="339">
        <v>9</v>
      </c>
      <c r="N12" s="19" t="s">
        <v>135</v>
      </c>
      <c r="O12" s="330">
        <v>0.17610748002904866</v>
      </c>
      <c r="P12" s="329">
        <v>9</v>
      </c>
      <c r="Q12" s="225" t="s">
        <v>143</v>
      </c>
      <c r="R12" s="344">
        <v>9.7423895935033533E-2</v>
      </c>
      <c r="S12" s="225"/>
    </row>
    <row r="13" spans="1:19" x14ac:dyDescent="0.25">
      <c r="A13" s="339">
        <v>10</v>
      </c>
      <c r="B13" s="19" t="s">
        <v>178</v>
      </c>
      <c r="C13" s="330">
        <v>0.29986343633863732</v>
      </c>
      <c r="D13" s="339">
        <v>10</v>
      </c>
      <c r="E13" s="19" t="s">
        <v>139</v>
      </c>
      <c r="F13" s="330">
        <v>0.29361787426950176</v>
      </c>
      <c r="G13" s="339">
        <v>10</v>
      </c>
      <c r="H13" s="19" t="s">
        <v>143</v>
      </c>
      <c r="I13" s="330">
        <v>0.22159456407682829</v>
      </c>
      <c r="J13" s="341">
        <v>10</v>
      </c>
      <c r="K13" s="19" t="s">
        <v>143</v>
      </c>
      <c r="L13" s="330">
        <v>9.1489119029152771E-2</v>
      </c>
      <c r="M13" s="340">
        <v>10</v>
      </c>
      <c r="N13" s="220" t="s">
        <v>95</v>
      </c>
      <c r="O13" s="332">
        <v>0.16696997921106249</v>
      </c>
      <c r="P13" s="329">
        <v>10</v>
      </c>
      <c r="Q13" s="225" t="s">
        <v>174</v>
      </c>
      <c r="R13" s="344">
        <v>9.3113559291157541E-2</v>
      </c>
      <c r="S13" s="225"/>
    </row>
    <row r="14" spans="1:19" x14ac:dyDescent="0.25">
      <c r="A14" s="339">
        <v>11</v>
      </c>
      <c r="B14" s="19" t="s">
        <v>173</v>
      </c>
      <c r="C14" s="330">
        <v>0.29217942691060211</v>
      </c>
      <c r="D14" s="339">
        <v>11</v>
      </c>
      <c r="E14" s="19" t="s">
        <v>334</v>
      </c>
      <c r="F14" s="330">
        <v>0.26688619354838705</v>
      </c>
      <c r="G14" s="339">
        <v>11</v>
      </c>
      <c r="H14" s="19" t="s">
        <v>133</v>
      </c>
      <c r="I14" s="330">
        <v>0.19733805972644886</v>
      </c>
      <c r="J14" s="339">
        <v>11</v>
      </c>
      <c r="K14" s="19" t="s">
        <v>172</v>
      </c>
      <c r="L14" s="330">
        <v>9.0123227515490817E-2</v>
      </c>
      <c r="M14" s="339">
        <v>11</v>
      </c>
      <c r="N14" s="19" t="s">
        <v>143</v>
      </c>
      <c r="O14" s="330">
        <v>0.16486381677996256</v>
      </c>
      <c r="P14" s="333">
        <v>11</v>
      </c>
      <c r="Q14" s="225" t="s">
        <v>199</v>
      </c>
      <c r="R14" s="344">
        <v>9.0113202729349015E-2</v>
      </c>
      <c r="S14" s="225"/>
    </row>
    <row r="15" spans="1:19" x14ac:dyDescent="0.25">
      <c r="A15" s="339"/>
      <c r="B15" s="19" t="s">
        <v>192</v>
      </c>
      <c r="C15" s="330">
        <v>0.29165906338647335</v>
      </c>
      <c r="D15" s="339"/>
      <c r="E15" s="19" t="s">
        <v>194</v>
      </c>
      <c r="F15" s="330">
        <v>0.26683241355281889</v>
      </c>
      <c r="G15" s="339">
        <v>12</v>
      </c>
      <c r="H15" s="19" t="s">
        <v>129</v>
      </c>
      <c r="I15" s="330">
        <v>0.19590854057220408</v>
      </c>
      <c r="J15" s="340">
        <v>12</v>
      </c>
      <c r="K15" s="220" t="s">
        <v>95</v>
      </c>
      <c r="L15" s="332">
        <v>8.7978820731992979E-2</v>
      </c>
      <c r="M15" s="341">
        <v>12</v>
      </c>
      <c r="N15" s="19" t="s">
        <v>194</v>
      </c>
      <c r="O15" s="330">
        <v>0.15358112206053776</v>
      </c>
      <c r="P15" s="331">
        <v>12</v>
      </c>
      <c r="Q15" s="250" t="s">
        <v>95</v>
      </c>
      <c r="R15" s="345">
        <v>8.3281421082173873E-2</v>
      </c>
      <c r="S15" s="225"/>
    </row>
    <row r="16" spans="1:19" x14ac:dyDescent="0.25">
      <c r="A16" s="339">
        <v>13</v>
      </c>
      <c r="B16" s="19" t="s">
        <v>185</v>
      </c>
      <c r="C16" s="330">
        <v>0.27400000000000002</v>
      </c>
      <c r="D16" s="339">
        <v>13</v>
      </c>
      <c r="E16" s="19" t="s">
        <v>129</v>
      </c>
      <c r="F16" s="330">
        <v>0.26365126117151066</v>
      </c>
      <c r="G16" s="339"/>
      <c r="H16" s="19" t="s">
        <v>172</v>
      </c>
      <c r="I16" s="330">
        <v>0.1957448373503215</v>
      </c>
      <c r="J16" s="339">
        <v>13</v>
      </c>
      <c r="K16" s="19" t="s">
        <v>164</v>
      </c>
      <c r="L16" s="330">
        <v>8.6670036300142445E-2</v>
      </c>
      <c r="M16" s="339">
        <v>13</v>
      </c>
      <c r="N16" s="19" t="s">
        <v>156</v>
      </c>
      <c r="O16" s="330">
        <v>0.14583936403821707</v>
      </c>
      <c r="P16" s="329">
        <v>13</v>
      </c>
      <c r="Q16" s="225" t="s">
        <v>163</v>
      </c>
      <c r="R16" s="344">
        <v>8.0605481466937703E-2</v>
      </c>
      <c r="S16" s="225"/>
    </row>
    <row r="17" spans="1:19" x14ac:dyDescent="0.25">
      <c r="A17" s="339">
        <v>14</v>
      </c>
      <c r="B17" s="19" t="s">
        <v>237</v>
      </c>
      <c r="C17" s="330">
        <v>0.26947960014853539</v>
      </c>
      <c r="D17" s="339">
        <v>14</v>
      </c>
      <c r="E17" s="19" t="s">
        <v>143</v>
      </c>
      <c r="F17" s="330">
        <v>0.24197685227428256</v>
      </c>
      <c r="G17" s="339">
        <v>14</v>
      </c>
      <c r="H17" s="19" t="s">
        <v>238</v>
      </c>
      <c r="I17" s="330">
        <v>0.19193704168585085</v>
      </c>
      <c r="J17" s="339">
        <v>14</v>
      </c>
      <c r="K17" s="19" t="s">
        <v>139</v>
      </c>
      <c r="L17" s="330">
        <v>7.9888362913049515E-2</v>
      </c>
      <c r="M17" s="339">
        <v>14</v>
      </c>
      <c r="N17" s="19" t="s">
        <v>178</v>
      </c>
      <c r="O17" s="330">
        <v>0.14511387881093804</v>
      </c>
      <c r="P17" s="329">
        <v>14</v>
      </c>
      <c r="Q17" s="225" t="s">
        <v>191</v>
      </c>
      <c r="R17" s="344">
        <v>8.0338992353862937E-2</v>
      </c>
      <c r="S17" s="225"/>
    </row>
    <row r="18" spans="1:19" x14ac:dyDescent="0.25">
      <c r="A18" s="339">
        <v>15</v>
      </c>
      <c r="B18" s="19" t="s">
        <v>199</v>
      </c>
      <c r="C18" s="330">
        <v>0.25719149419091258</v>
      </c>
      <c r="D18" s="339">
        <v>15</v>
      </c>
      <c r="E18" s="19" t="s">
        <v>131</v>
      </c>
      <c r="F18" s="330">
        <v>0.22882334606753196</v>
      </c>
      <c r="G18" s="339">
        <v>15</v>
      </c>
      <c r="H18" s="19" t="s">
        <v>237</v>
      </c>
      <c r="I18" s="330">
        <v>0.18717759053415109</v>
      </c>
      <c r="J18" s="339">
        <v>15</v>
      </c>
      <c r="K18" s="19" t="s">
        <v>174</v>
      </c>
      <c r="L18" s="330">
        <v>7.8447704191105527E-2</v>
      </c>
      <c r="M18" s="339">
        <v>15</v>
      </c>
      <c r="N18" s="19" t="s">
        <v>164</v>
      </c>
      <c r="O18" s="330">
        <v>0.13925469834122131</v>
      </c>
      <c r="P18" s="329">
        <v>15</v>
      </c>
      <c r="Q18" s="225" t="s">
        <v>169</v>
      </c>
      <c r="R18" s="344">
        <v>7.7015993847003361E-2</v>
      </c>
      <c r="S18" s="225"/>
    </row>
    <row r="19" spans="1:19" x14ac:dyDescent="0.25">
      <c r="A19" s="339">
        <v>16</v>
      </c>
      <c r="B19" s="19" t="s">
        <v>334</v>
      </c>
      <c r="C19" s="330">
        <v>0.24877901075268818</v>
      </c>
      <c r="D19" s="339">
        <v>16</v>
      </c>
      <c r="E19" s="19" t="s">
        <v>478</v>
      </c>
      <c r="F19" s="330">
        <v>0.22784678008558606</v>
      </c>
      <c r="G19" s="339">
        <v>16</v>
      </c>
      <c r="H19" s="19" t="s">
        <v>131</v>
      </c>
      <c r="I19" s="330">
        <v>0.17910762541327269</v>
      </c>
      <c r="J19" s="339">
        <v>16</v>
      </c>
      <c r="K19" s="19" t="s">
        <v>129</v>
      </c>
      <c r="L19" s="330">
        <v>7.6681476072908483E-2</v>
      </c>
      <c r="M19" s="339">
        <v>16</v>
      </c>
      <c r="N19" s="19" t="s">
        <v>185</v>
      </c>
      <c r="O19" s="330">
        <v>0.13700000000000001</v>
      </c>
      <c r="P19" s="329">
        <v>16</v>
      </c>
      <c r="Q19" s="225" t="s">
        <v>173</v>
      </c>
      <c r="R19" s="344">
        <v>7.0836580009917119E-2</v>
      </c>
      <c r="S19" s="225"/>
    </row>
    <row r="20" spans="1:19" x14ac:dyDescent="0.25">
      <c r="A20" s="339">
        <v>17</v>
      </c>
      <c r="B20" s="19" t="s">
        <v>337</v>
      </c>
      <c r="C20" s="330">
        <v>0.23512501671346439</v>
      </c>
      <c r="D20" s="339">
        <v>17</v>
      </c>
      <c r="E20" s="19" t="s">
        <v>174</v>
      </c>
      <c r="F20" s="330">
        <v>0.22010989954139976</v>
      </c>
      <c r="G20" s="339">
        <v>17</v>
      </c>
      <c r="H20" s="19" t="s">
        <v>332</v>
      </c>
      <c r="I20" s="330">
        <v>0.1762388358219249</v>
      </c>
      <c r="J20" s="339">
        <v>17</v>
      </c>
      <c r="K20" s="19" t="s">
        <v>169</v>
      </c>
      <c r="L20" s="330">
        <v>7.5951052122981033E-2</v>
      </c>
      <c r="M20" s="339">
        <v>17</v>
      </c>
      <c r="N20" s="19" t="s">
        <v>176</v>
      </c>
      <c r="O20" s="330">
        <v>0.12176718633223883</v>
      </c>
      <c r="P20" s="329">
        <v>17</v>
      </c>
      <c r="Q20" s="225" t="s">
        <v>192</v>
      </c>
      <c r="R20" s="344">
        <v>7.0100860967800799E-2</v>
      </c>
      <c r="S20" s="225"/>
    </row>
    <row r="21" spans="1:19" x14ac:dyDescent="0.25">
      <c r="A21" s="339">
        <v>18</v>
      </c>
      <c r="B21" s="19" t="s">
        <v>478</v>
      </c>
      <c r="C21" s="330">
        <v>0.21834881536374076</v>
      </c>
      <c r="D21" s="339">
        <v>18</v>
      </c>
      <c r="E21" s="19" t="s">
        <v>191</v>
      </c>
      <c r="F21" s="330">
        <v>0.21885310844511144</v>
      </c>
      <c r="G21" s="339">
        <v>18</v>
      </c>
      <c r="H21" s="19" t="s">
        <v>173</v>
      </c>
      <c r="I21" s="330">
        <v>0.16602484432051623</v>
      </c>
      <c r="J21" s="339">
        <v>18</v>
      </c>
      <c r="K21" s="19" t="s">
        <v>477</v>
      </c>
      <c r="L21" s="330">
        <v>7.5466768453268024E-2</v>
      </c>
      <c r="M21" s="339">
        <v>18</v>
      </c>
      <c r="N21" s="19" t="s">
        <v>192</v>
      </c>
      <c r="O21" s="330">
        <v>0.12024103780627396</v>
      </c>
      <c r="P21" s="329">
        <v>18</v>
      </c>
      <c r="Q21" s="225" t="s">
        <v>237</v>
      </c>
      <c r="R21" s="344">
        <v>6.8488078011866765E-2</v>
      </c>
      <c r="S21" s="225"/>
    </row>
    <row r="22" spans="1:19" x14ac:dyDescent="0.25">
      <c r="A22" s="340">
        <v>19</v>
      </c>
      <c r="B22" s="220" t="s">
        <v>95</v>
      </c>
      <c r="C22" s="332">
        <v>0.21631602441635936</v>
      </c>
      <c r="D22" s="339">
        <v>19</v>
      </c>
      <c r="E22" s="19" t="s">
        <v>135</v>
      </c>
      <c r="F22" s="330">
        <v>0.214960058097313</v>
      </c>
      <c r="G22" s="339">
        <v>19</v>
      </c>
      <c r="H22" s="19" t="s">
        <v>334</v>
      </c>
      <c r="I22" s="330">
        <v>0.14194305376344085</v>
      </c>
      <c r="J22" s="339">
        <v>19</v>
      </c>
      <c r="K22" s="19" t="s">
        <v>135</v>
      </c>
      <c r="L22" s="330">
        <v>6.6811909949164847E-2</v>
      </c>
      <c r="M22" s="339">
        <v>19</v>
      </c>
      <c r="N22" s="19" t="s">
        <v>478</v>
      </c>
      <c r="O22" s="330">
        <v>0.11630657899314617</v>
      </c>
      <c r="P22" s="329"/>
      <c r="Q22" s="225" t="s">
        <v>176</v>
      </c>
      <c r="R22" s="344">
        <v>6.8398475044762611E-2</v>
      </c>
      <c r="S22" s="225"/>
    </row>
    <row r="23" spans="1:19" x14ac:dyDescent="0.25">
      <c r="A23" s="341"/>
      <c r="B23" s="19" t="s">
        <v>129</v>
      </c>
      <c r="C23" s="330">
        <v>0.21588886345026162</v>
      </c>
      <c r="D23" s="339">
        <v>20</v>
      </c>
      <c r="E23" s="19" t="s">
        <v>337</v>
      </c>
      <c r="F23" s="330">
        <v>0.21125818959753978</v>
      </c>
      <c r="G23" s="339">
        <v>20</v>
      </c>
      <c r="H23" s="19" t="s">
        <v>478</v>
      </c>
      <c r="I23" s="330">
        <v>0.13801621264307834</v>
      </c>
      <c r="J23" s="339"/>
      <c r="K23" s="19" t="s">
        <v>332</v>
      </c>
      <c r="L23" s="330">
        <v>6.6674712921135221E-2</v>
      </c>
      <c r="M23" s="339">
        <v>20</v>
      </c>
      <c r="N23" s="19" t="s">
        <v>199</v>
      </c>
      <c r="O23" s="330">
        <v>9.2091413331820179E-2</v>
      </c>
      <c r="P23" s="329">
        <v>20</v>
      </c>
      <c r="Q23" s="225" t="s">
        <v>478</v>
      </c>
      <c r="R23" s="344">
        <v>6.519848310893088E-2</v>
      </c>
      <c r="S23" s="225"/>
    </row>
    <row r="24" spans="1:19" x14ac:dyDescent="0.25">
      <c r="A24" s="339">
        <v>21</v>
      </c>
      <c r="B24" s="19" t="s">
        <v>135</v>
      </c>
      <c r="C24" s="330">
        <v>0.20533769063180829</v>
      </c>
      <c r="D24" s="339">
        <v>21</v>
      </c>
      <c r="E24" s="19" t="s">
        <v>237</v>
      </c>
      <c r="F24" s="330">
        <v>0.19351675513036232</v>
      </c>
      <c r="G24" s="339">
        <v>21</v>
      </c>
      <c r="H24" s="19" t="s">
        <v>178</v>
      </c>
      <c r="I24" s="330">
        <v>0.13204835805663198</v>
      </c>
      <c r="J24" s="339">
        <v>21</v>
      </c>
      <c r="K24" s="19" t="s">
        <v>191</v>
      </c>
      <c r="L24" s="330">
        <v>6.0678854880026667E-2</v>
      </c>
      <c r="M24" s="339">
        <v>21</v>
      </c>
      <c r="N24" s="19" t="s">
        <v>139</v>
      </c>
      <c r="O24" s="330">
        <v>9.0265677763557581E-2</v>
      </c>
      <c r="P24" s="329"/>
      <c r="Q24" s="225" t="s">
        <v>135</v>
      </c>
      <c r="R24" s="344">
        <v>6.4996368917937544E-2</v>
      </c>
      <c r="S24" s="225"/>
    </row>
    <row r="25" spans="1:19" x14ac:dyDescent="0.25">
      <c r="A25" s="339">
        <v>22</v>
      </c>
      <c r="B25" s="19" t="s">
        <v>169</v>
      </c>
      <c r="C25" s="330">
        <v>0.19702407951564868</v>
      </c>
      <c r="D25" s="339">
        <v>22</v>
      </c>
      <c r="E25" s="19" t="s">
        <v>178</v>
      </c>
      <c r="F25" s="330">
        <v>0.19128790219161018</v>
      </c>
      <c r="G25" s="339">
        <v>22</v>
      </c>
      <c r="H25" s="19" t="s">
        <v>199</v>
      </c>
      <c r="I25" s="330">
        <v>0.12897308952661968</v>
      </c>
      <c r="J25" s="339">
        <v>22</v>
      </c>
      <c r="K25" s="19" t="s">
        <v>185</v>
      </c>
      <c r="L25" s="330">
        <v>5.7000000000000002E-2</v>
      </c>
      <c r="M25" s="339"/>
      <c r="N25" s="19" t="s">
        <v>477</v>
      </c>
      <c r="O25" s="330">
        <v>8.9628106153635312E-2</v>
      </c>
      <c r="P25" s="329">
        <v>22</v>
      </c>
      <c r="Q25" s="225" t="s">
        <v>129</v>
      </c>
      <c r="R25" s="344">
        <v>5.6182411458107734E-2</v>
      </c>
      <c r="S25" s="225"/>
    </row>
    <row r="26" spans="1:19" x14ac:dyDescent="0.25">
      <c r="A26" s="339">
        <v>23</v>
      </c>
      <c r="B26" s="19" t="s">
        <v>172</v>
      </c>
      <c r="C26" s="330">
        <v>0.18792143945930551</v>
      </c>
      <c r="D26" s="339">
        <v>23</v>
      </c>
      <c r="E26" s="19" t="s">
        <v>173</v>
      </c>
      <c r="F26" s="330">
        <v>0.18568199527326823</v>
      </c>
      <c r="G26" s="339">
        <v>23</v>
      </c>
      <c r="H26" s="19" t="s">
        <v>163</v>
      </c>
      <c r="I26" s="330">
        <v>0.11328989820286765</v>
      </c>
      <c r="J26" s="339">
        <v>23</v>
      </c>
      <c r="K26" s="19" t="s">
        <v>199</v>
      </c>
      <c r="L26" s="330">
        <v>5.5860156327578625E-2</v>
      </c>
      <c r="M26" s="339">
        <v>23</v>
      </c>
      <c r="N26" s="19" t="s">
        <v>163</v>
      </c>
      <c r="O26" s="330">
        <v>8.496288162647872E-2</v>
      </c>
      <c r="P26" s="329">
        <v>23</v>
      </c>
      <c r="Q26" s="225" t="s">
        <v>337</v>
      </c>
      <c r="R26" s="344">
        <v>5.43521861211392E-2</v>
      </c>
      <c r="S26" s="225"/>
    </row>
    <row r="27" spans="1:19" x14ac:dyDescent="0.25">
      <c r="A27" s="339">
        <v>24</v>
      </c>
      <c r="B27" s="19" t="s">
        <v>143</v>
      </c>
      <c r="C27" s="330">
        <v>0.18265160933436742</v>
      </c>
      <c r="D27" s="339">
        <v>24</v>
      </c>
      <c r="E27" s="19" t="s">
        <v>185</v>
      </c>
      <c r="F27" s="330">
        <v>0.1525</v>
      </c>
      <c r="G27" s="339">
        <v>24</v>
      </c>
      <c r="H27" s="19" t="s">
        <v>191</v>
      </c>
      <c r="I27" s="330">
        <v>0.11221434084113534</v>
      </c>
      <c r="J27" s="339">
        <v>24</v>
      </c>
      <c r="K27" s="19" t="s">
        <v>334</v>
      </c>
      <c r="L27" s="330">
        <v>5.538890322580646E-2</v>
      </c>
      <c r="M27" s="339">
        <v>24</v>
      </c>
      <c r="N27" s="19" t="s">
        <v>332</v>
      </c>
      <c r="O27" s="330">
        <v>7.924411186592642E-2</v>
      </c>
      <c r="P27" s="329">
        <v>24</v>
      </c>
      <c r="Q27" s="225" t="s">
        <v>178</v>
      </c>
      <c r="R27" s="344">
        <v>4.3411292069863064E-2</v>
      </c>
      <c r="S27" s="225"/>
    </row>
    <row r="28" spans="1:19" x14ac:dyDescent="0.25">
      <c r="A28" s="339">
        <v>25</v>
      </c>
      <c r="B28" s="19" t="s">
        <v>176</v>
      </c>
      <c r="C28" s="330">
        <v>0.18007470237315901</v>
      </c>
      <c r="D28" s="339">
        <v>25</v>
      </c>
      <c r="E28" s="19" t="s">
        <v>169</v>
      </c>
      <c r="F28" s="330">
        <v>0.15092590766560826</v>
      </c>
      <c r="G28" s="339"/>
      <c r="H28" s="19" t="s">
        <v>156</v>
      </c>
      <c r="I28" s="330">
        <v>0.11184045833085308</v>
      </c>
      <c r="J28" s="339">
        <v>25</v>
      </c>
      <c r="K28" s="19" t="s">
        <v>133</v>
      </c>
      <c r="L28" s="330">
        <v>4.5959714186982359E-2</v>
      </c>
      <c r="M28" s="339">
        <v>25</v>
      </c>
      <c r="N28" s="19" t="s">
        <v>191</v>
      </c>
      <c r="O28" s="330">
        <v>7.4027565719763017E-2</v>
      </c>
      <c r="P28" s="329">
        <v>25</v>
      </c>
      <c r="Q28" s="225" t="s">
        <v>238</v>
      </c>
      <c r="R28" s="344">
        <v>4.2300741355903851E-2</v>
      </c>
      <c r="S28" s="225"/>
    </row>
    <row r="29" spans="1:19" x14ac:dyDescent="0.25">
      <c r="A29" s="339">
        <v>26</v>
      </c>
      <c r="B29" s="19" t="s">
        <v>238</v>
      </c>
      <c r="C29" s="330">
        <v>0.1680793800516247</v>
      </c>
      <c r="D29" s="341">
        <v>26</v>
      </c>
      <c r="E29" s="19" t="s">
        <v>133</v>
      </c>
      <c r="F29" s="330">
        <v>0.14815681815648374</v>
      </c>
      <c r="G29" s="339">
        <v>26</v>
      </c>
      <c r="H29" s="19" t="s">
        <v>139</v>
      </c>
      <c r="I29" s="330">
        <v>0.11006429926140655</v>
      </c>
      <c r="J29" s="339">
        <v>26</v>
      </c>
      <c r="K29" s="19" t="s">
        <v>131</v>
      </c>
      <c r="L29" s="330">
        <v>4.4785243564317088E-2</v>
      </c>
      <c r="M29" s="339">
        <v>26</v>
      </c>
      <c r="N29" s="19" t="s">
        <v>238</v>
      </c>
      <c r="O29" s="330">
        <v>7.2110667898099598E-2</v>
      </c>
      <c r="P29" s="329">
        <v>26</v>
      </c>
      <c r="Q29" s="225" t="s">
        <v>164</v>
      </c>
      <c r="R29" s="344">
        <v>3.6906676469236781E-2</v>
      </c>
      <c r="S29" s="225"/>
    </row>
    <row r="30" spans="1:19" x14ac:dyDescent="0.25">
      <c r="A30" s="342">
        <v>27</v>
      </c>
      <c r="B30" s="133" t="s">
        <v>174</v>
      </c>
      <c r="C30" s="335">
        <v>0.14538748894065207</v>
      </c>
      <c r="D30" s="340">
        <v>27</v>
      </c>
      <c r="E30" s="220" t="s">
        <v>95</v>
      </c>
      <c r="F30" s="332">
        <v>0.14432493642009239</v>
      </c>
      <c r="G30" s="342">
        <v>27</v>
      </c>
      <c r="H30" s="133" t="s">
        <v>477</v>
      </c>
      <c r="I30" s="335">
        <v>9.9994689427049102E-2</v>
      </c>
      <c r="J30" s="342">
        <v>27</v>
      </c>
      <c r="K30" s="133" t="s">
        <v>179</v>
      </c>
      <c r="L30" s="335">
        <v>3.7929024001393495E-2</v>
      </c>
      <c r="M30" s="342"/>
      <c r="N30" s="133" t="s">
        <v>131</v>
      </c>
      <c r="O30" s="335">
        <v>7.1692746842623459E-2</v>
      </c>
      <c r="P30" s="334">
        <v>27</v>
      </c>
      <c r="Q30" s="80" t="s">
        <v>179</v>
      </c>
      <c r="R30" s="346">
        <v>3.283262892795711E-2</v>
      </c>
      <c r="S30" s="225"/>
    </row>
    <row r="31" spans="1:19" x14ac:dyDescent="0.25">
      <c r="A31" s="342">
        <v>28</v>
      </c>
      <c r="B31" s="133" t="s">
        <v>236</v>
      </c>
      <c r="C31" s="335">
        <v>0.13562103837452308</v>
      </c>
      <c r="D31" s="342">
        <v>28</v>
      </c>
      <c r="E31" s="133" t="s">
        <v>332</v>
      </c>
      <c r="F31" s="335">
        <v>0.13623745646401603</v>
      </c>
      <c r="G31" s="342">
        <v>28</v>
      </c>
      <c r="H31" s="133" t="s">
        <v>194</v>
      </c>
      <c r="I31" s="335">
        <v>8.3085644971890416E-2</v>
      </c>
      <c r="J31" s="342">
        <v>28</v>
      </c>
      <c r="K31" s="133" t="s">
        <v>194</v>
      </c>
      <c r="L31" s="335">
        <v>2.5933078977817735E-2</v>
      </c>
      <c r="M31" s="342">
        <v>28</v>
      </c>
      <c r="N31" s="133" t="s">
        <v>179</v>
      </c>
      <c r="O31" s="335">
        <v>5.4493638578351086E-2</v>
      </c>
      <c r="P31" s="334">
        <v>28</v>
      </c>
      <c r="Q31" s="80" t="s">
        <v>477</v>
      </c>
      <c r="R31" s="346">
        <v>2.7823553949192344E-2</v>
      </c>
      <c r="S31" s="225"/>
    </row>
    <row r="32" spans="1:19" x14ac:dyDescent="0.25">
      <c r="A32" s="342">
        <v>29</v>
      </c>
      <c r="B32" s="133" t="s">
        <v>477</v>
      </c>
      <c r="C32" s="335">
        <v>0.13331386753929556</v>
      </c>
      <c r="D32" s="342">
        <v>29</v>
      </c>
      <c r="E32" s="133" t="s">
        <v>156</v>
      </c>
      <c r="F32" s="335">
        <v>0.13495270160629436</v>
      </c>
      <c r="G32" s="342">
        <v>29</v>
      </c>
      <c r="H32" s="133" t="s">
        <v>179</v>
      </c>
      <c r="I32" s="335">
        <v>8.0244634705129547E-2</v>
      </c>
      <c r="J32" s="342">
        <v>29</v>
      </c>
      <c r="K32" s="133" t="s">
        <v>236</v>
      </c>
      <c r="L32" s="335">
        <v>5.790793824015943E-3</v>
      </c>
      <c r="M32" s="342">
        <v>29</v>
      </c>
      <c r="N32" s="133" t="s">
        <v>479</v>
      </c>
      <c r="O32" s="348" t="s">
        <v>480</v>
      </c>
      <c r="P32" s="334">
        <v>29</v>
      </c>
      <c r="Q32" s="80" t="s">
        <v>172</v>
      </c>
      <c r="R32" s="349" t="s">
        <v>480</v>
      </c>
      <c r="S32" s="225"/>
    </row>
    <row r="33" spans="1:19" x14ac:dyDescent="0.25">
      <c r="A33" s="343">
        <v>30</v>
      </c>
      <c r="B33" s="159" t="s">
        <v>163</v>
      </c>
      <c r="C33" s="337">
        <v>0.11751197732169713</v>
      </c>
      <c r="D33" s="343">
        <v>30</v>
      </c>
      <c r="E33" s="159" t="s">
        <v>164</v>
      </c>
      <c r="F33" s="337">
        <v>0.13282176170564722</v>
      </c>
      <c r="G33" s="343">
        <v>30</v>
      </c>
      <c r="H33" s="159" t="s">
        <v>192</v>
      </c>
      <c r="I33" s="337">
        <v>7.6549824986314088E-2</v>
      </c>
      <c r="J33" s="343">
        <v>30</v>
      </c>
      <c r="K33" s="159" t="s">
        <v>337</v>
      </c>
      <c r="L33" s="347">
        <v>0</v>
      </c>
      <c r="M33" s="343">
        <v>30</v>
      </c>
      <c r="N33" s="159" t="s">
        <v>481</v>
      </c>
      <c r="O33" s="347" t="s">
        <v>480</v>
      </c>
      <c r="P33" s="336">
        <v>30</v>
      </c>
      <c r="Q33" s="86" t="s">
        <v>236</v>
      </c>
      <c r="R33" s="350" t="s">
        <v>480</v>
      </c>
      <c r="S33" s="225"/>
    </row>
    <row r="34" spans="1:19" x14ac:dyDescent="0.25">
      <c r="S34" s="225"/>
    </row>
    <row r="35" spans="1:19" x14ac:dyDescent="0.25">
      <c r="A35" s="40" t="s">
        <v>482</v>
      </c>
    </row>
    <row r="36" spans="1:19" x14ac:dyDescent="0.25">
      <c r="A36" s="5" t="s">
        <v>483</v>
      </c>
    </row>
    <row r="37" spans="1:19" x14ac:dyDescent="0.25">
      <c r="A37" s="5" t="s">
        <v>484</v>
      </c>
    </row>
  </sheetData>
  <mergeCells count="6">
    <mergeCell ref="Q3:R3"/>
    <mergeCell ref="B3:C3"/>
    <mergeCell ref="E3:F3"/>
    <mergeCell ref="H3:I3"/>
    <mergeCell ref="J3:L3"/>
    <mergeCell ref="N3:O3"/>
  </mergeCells>
  <pageMargins left="0.70866141732283472" right="0.70866141732283472" top="0.74803149606299213" bottom="0.74803149606299213" header="0.31496062992125984" footer="0.31496062992125984"/>
  <pageSetup paperSize="9" scale="60" orientation="landscape"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17"/>
  <sheetViews>
    <sheetView showGridLines="0" zoomScale="75" zoomScaleNormal="75" workbookViewId="0">
      <selection activeCell="G26" sqref="G26"/>
    </sheetView>
  </sheetViews>
  <sheetFormatPr defaultRowHeight="15" x14ac:dyDescent="0.25"/>
  <cols>
    <col min="1" max="8" width="16.7109375" style="5" customWidth="1"/>
    <col min="9" max="9" width="32.140625" style="5" customWidth="1"/>
    <col min="10" max="10" width="16.7109375" style="5" customWidth="1"/>
    <col min="11" max="16384" width="9.140625" style="5"/>
  </cols>
  <sheetData>
    <row r="2" spans="1:10" x14ac:dyDescent="0.25">
      <c r="A2" s="245" t="s">
        <v>491</v>
      </c>
    </row>
    <row r="3" spans="1:10" ht="15.75" thickBot="1" x14ac:dyDescent="0.3">
      <c r="A3" s="655" t="s">
        <v>492</v>
      </c>
      <c r="B3" s="653"/>
      <c r="C3" s="654"/>
      <c r="E3" s="656" t="s">
        <v>112</v>
      </c>
      <c r="F3" s="657"/>
      <c r="G3" s="658"/>
      <c r="I3" s="659" t="s">
        <v>493</v>
      </c>
      <c r="J3" s="660"/>
    </row>
    <row r="4" spans="1:10" x14ac:dyDescent="0.25">
      <c r="A4" s="215">
        <v>1</v>
      </c>
      <c r="B4" s="374" t="s">
        <v>131</v>
      </c>
      <c r="C4" s="259">
        <v>29</v>
      </c>
      <c r="E4" s="215">
        <v>1</v>
      </c>
      <c r="F4" s="374" t="s">
        <v>333</v>
      </c>
      <c r="G4" s="375">
        <v>3.8910505836575875</v>
      </c>
      <c r="I4" s="207" t="s">
        <v>494</v>
      </c>
      <c r="J4" s="132">
        <v>27</v>
      </c>
    </row>
    <row r="5" spans="1:10" x14ac:dyDescent="0.25">
      <c r="A5" s="217">
        <v>2</v>
      </c>
      <c r="B5" s="374" t="s">
        <v>127</v>
      </c>
      <c r="C5" s="259">
        <v>23</v>
      </c>
      <c r="E5" s="249">
        <v>2</v>
      </c>
      <c r="F5" s="218" t="s">
        <v>95</v>
      </c>
      <c r="G5" s="268">
        <v>0.71929509081100518</v>
      </c>
      <c r="I5" s="207" t="s">
        <v>495</v>
      </c>
      <c r="J5" s="132">
        <v>61</v>
      </c>
    </row>
    <row r="6" spans="1:10" x14ac:dyDescent="0.25">
      <c r="A6" s="217">
        <v>3</v>
      </c>
      <c r="B6" s="374" t="s">
        <v>152</v>
      </c>
      <c r="C6" s="259">
        <v>15</v>
      </c>
      <c r="E6" s="217">
        <v>3</v>
      </c>
      <c r="F6" s="374" t="s">
        <v>173</v>
      </c>
      <c r="G6" s="375">
        <v>0.65487884741322855</v>
      </c>
      <c r="I6" s="207" t="s">
        <v>496</v>
      </c>
      <c r="J6" s="132">
        <v>62</v>
      </c>
    </row>
    <row r="7" spans="1:10" x14ac:dyDescent="0.25">
      <c r="A7" s="217">
        <v>4</v>
      </c>
      <c r="B7" s="374" t="s">
        <v>135</v>
      </c>
      <c r="C7" s="259">
        <v>8</v>
      </c>
      <c r="E7" s="217">
        <v>4</v>
      </c>
      <c r="F7" s="374" t="s">
        <v>147</v>
      </c>
      <c r="G7" s="375">
        <v>0.52910052910052918</v>
      </c>
      <c r="I7" s="212" t="s">
        <v>497</v>
      </c>
      <c r="J7" s="140">
        <v>65</v>
      </c>
    </row>
    <row r="8" spans="1:10" x14ac:dyDescent="0.25">
      <c r="A8" s="217">
        <v>5</v>
      </c>
      <c r="B8" s="374" t="s">
        <v>133</v>
      </c>
      <c r="C8" s="259">
        <v>6</v>
      </c>
      <c r="E8" s="217">
        <v>5</v>
      </c>
      <c r="F8" s="374" t="s">
        <v>135</v>
      </c>
      <c r="G8" s="375">
        <v>0.47932893948472133</v>
      </c>
    </row>
    <row r="9" spans="1:10" x14ac:dyDescent="0.25">
      <c r="A9" s="217">
        <v>6</v>
      </c>
      <c r="B9" s="374" t="s">
        <v>147</v>
      </c>
      <c r="C9" s="259">
        <v>5</v>
      </c>
      <c r="E9" s="217">
        <v>6</v>
      </c>
      <c r="F9" s="374" t="s">
        <v>127</v>
      </c>
      <c r="G9" s="375">
        <v>0.36457590311791649</v>
      </c>
    </row>
    <row r="10" spans="1:10" x14ac:dyDescent="0.25">
      <c r="A10" s="249">
        <v>7</v>
      </c>
      <c r="B10" s="218" t="s">
        <v>95</v>
      </c>
      <c r="C10" s="251">
        <v>4</v>
      </c>
      <c r="E10" s="217">
        <v>7</v>
      </c>
      <c r="F10" s="374" t="s">
        <v>131</v>
      </c>
      <c r="G10" s="375">
        <v>0.35462293798989936</v>
      </c>
    </row>
    <row r="11" spans="1:10" x14ac:dyDescent="0.25">
      <c r="A11" s="217">
        <v>8</v>
      </c>
      <c r="B11" s="374" t="s">
        <v>143</v>
      </c>
      <c r="C11" s="259">
        <v>3</v>
      </c>
      <c r="E11" s="217">
        <v>8</v>
      </c>
      <c r="F11" s="374" t="s">
        <v>152</v>
      </c>
      <c r="G11" s="375">
        <v>0.23944831109124579</v>
      </c>
    </row>
    <row r="12" spans="1:10" x14ac:dyDescent="0.25">
      <c r="A12" s="217"/>
      <c r="B12" s="374" t="s">
        <v>173</v>
      </c>
      <c r="C12" s="259">
        <v>3</v>
      </c>
      <c r="E12" s="217">
        <v>9</v>
      </c>
      <c r="F12" s="374" t="s">
        <v>129</v>
      </c>
      <c r="G12" s="375">
        <v>0.18515089798185522</v>
      </c>
    </row>
    <row r="13" spans="1:10" x14ac:dyDescent="0.25">
      <c r="A13" s="217">
        <v>10</v>
      </c>
      <c r="B13" s="374" t="s">
        <v>333</v>
      </c>
      <c r="C13" s="259">
        <v>2</v>
      </c>
      <c r="E13" s="217">
        <v>10</v>
      </c>
      <c r="F13" s="374" t="s">
        <v>133</v>
      </c>
      <c r="G13" s="375">
        <v>9.896743971233464E-2</v>
      </c>
    </row>
    <row r="14" spans="1:10" x14ac:dyDescent="0.25">
      <c r="A14" s="217">
        <v>11</v>
      </c>
      <c r="B14" s="374" t="s">
        <v>129</v>
      </c>
      <c r="C14" s="259">
        <v>1</v>
      </c>
      <c r="E14" s="217">
        <v>11</v>
      </c>
      <c r="F14" s="374" t="s">
        <v>176</v>
      </c>
      <c r="G14" s="375">
        <v>9.1307523739956167E-2</v>
      </c>
    </row>
    <row r="15" spans="1:10" x14ac:dyDescent="0.25">
      <c r="A15" s="222"/>
      <c r="B15" s="376" t="s">
        <v>176</v>
      </c>
      <c r="C15" s="261">
        <v>1</v>
      </c>
      <c r="E15" s="222">
        <v>12</v>
      </c>
      <c r="F15" s="376" t="s">
        <v>143</v>
      </c>
      <c r="G15" s="377">
        <v>6.5001191688514287E-2</v>
      </c>
    </row>
    <row r="17" spans="1:1" x14ac:dyDescent="0.25">
      <c r="A17" s="162" t="s">
        <v>498</v>
      </c>
    </row>
  </sheetData>
  <mergeCells count="3">
    <mergeCell ref="A3:C3"/>
    <mergeCell ref="E3:G3"/>
    <mergeCell ref="I3:J3"/>
  </mergeCells>
  <pageMargins left="0.70866141732283472" right="0.70866141732283472" top="0.74803149606299213" bottom="0.74803149606299213" header="0.31496062992125984" footer="0.31496062992125984"/>
  <pageSetup paperSize="9" scale="60" orientation="landscape"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11"/>
  <sheetViews>
    <sheetView showGridLines="0" zoomScale="75" zoomScaleNormal="75" workbookViewId="0">
      <selection activeCell="Q24" sqref="Q24"/>
    </sheetView>
  </sheetViews>
  <sheetFormatPr defaultRowHeight="15" x14ac:dyDescent="0.25"/>
  <cols>
    <col min="1" max="4" width="15.7109375" style="5" customWidth="1"/>
    <col min="5" max="16384" width="9.140625" style="5"/>
  </cols>
  <sheetData>
    <row r="2" spans="1:4" x14ac:dyDescent="0.25">
      <c r="A2" s="4" t="s">
        <v>499</v>
      </c>
    </row>
    <row r="3" spans="1:4" x14ac:dyDescent="0.25">
      <c r="A3" s="366"/>
      <c r="B3" s="367"/>
      <c r="C3" s="368" t="s">
        <v>706</v>
      </c>
      <c r="D3" s="369" t="s">
        <v>707</v>
      </c>
    </row>
    <row r="4" spans="1:4" x14ac:dyDescent="0.25">
      <c r="A4" s="370" t="s">
        <v>390</v>
      </c>
      <c r="B4" s="371"/>
      <c r="C4" s="553">
        <v>1721</v>
      </c>
      <c r="D4" s="554">
        <v>2670</v>
      </c>
    </row>
    <row r="5" spans="1:4" x14ac:dyDescent="0.25">
      <c r="A5" s="370" t="s">
        <v>389</v>
      </c>
      <c r="B5" s="371"/>
      <c r="C5" s="553">
        <v>1799</v>
      </c>
      <c r="D5" s="554">
        <v>4022</v>
      </c>
    </row>
    <row r="6" spans="1:4" x14ac:dyDescent="0.25">
      <c r="A6" s="370" t="s">
        <v>391</v>
      </c>
      <c r="B6" s="371"/>
      <c r="C6" s="553">
        <v>2992</v>
      </c>
      <c r="D6" s="554">
        <v>4766</v>
      </c>
    </row>
    <row r="7" spans="1:4" x14ac:dyDescent="0.25">
      <c r="A7" s="370" t="s">
        <v>392</v>
      </c>
      <c r="B7" s="371"/>
      <c r="C7" s="553">
        <v>3271</v>
      </c>
      <c r="D7" s="554">
        <v>6882</v>
      </c>
    </row>
    <row r="8" spans="1:4" x14ac:dyDescent="0.25">
      <c r="A8" s="370" t="s">
        <v>393</v>
      </c>
      <c r="B8" s="371"/>
      <c r="C8" s="553">
        <v>4199</v>
      </c>
      <c r="D8" s="554">
        <v>6661</v>
      </c>
    </row>
    <row r="9" spans="1:4" x14ac:dyDescent="0.25">
      <c r="A9" s="372" t="s">
        <v>394</v>
      </c>
      <c r="B9" s="373"/>
      <c r="C9" s="555">
        <v>6271</v>
      </c>
      <c r="D9" s="556">
        <v>11462</v>
      </c>
    </row>
    <row r="11" spans="1:4" x14ac:dyDescent="0.25">
      <c r="A11" s="5" t="s">
        <v>500</v>
      </c>
    </row>
  </sheetData>
  <sortState ref="C4:D9">
    <sortCondition descending="1" ref="D9"/>
  </sortState>
  <pageMargins left="0.70866141732283472" right="0.70866141732283472" top="0.74803149606299213" bottom="0.74803149606299213" header="0.31496062992125984" footer="0.31496062992125984"/>
  <pageSetup paperSize="9" scale="70" orientation="landscape"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14"/>
  <sheetViews>
    <sheetView showGridLines="0" zoomScale="75" zoomScaleNormal="75" workbookViewId="0">
      <selection activeCell="N15" sqref="N15"/>
    </sheetView>
  </sheetViews>
  <sheetFormatPr defaultRowHeight="15" x14ac:dyDescent="0.25"/>
  <cols>
    <col min="1" max="1" width="39.28515625" style="5" customWidth="1"/>
    <col min="2" max="2" width="22.7109375" style="5" customWidth="1"/>
    <col min="3" max="16384" width="9.140625" style="5"/>
  </cols>
  <sheetData>
    <row r="2" spans="1:2" x14ac:dyDescent="0.25">
      <c r="A2" s="4" t="s">
        <v>501</v>
      </c>
    </row>
    <row r="3" spans="1:2" x14ac:dyDescent="0.25">
      <c r="A3" s="194" t="s">
        <v>510</v>
      </c>
      <c r="B3" s="206" t="s">
        <v>511</v>
      </c>
    </row>
    <row r="4" spans="1:2" x14ac:dyDescent="0.25">
      <c r="A4" s="378" t="s">
        <v>310</v>
      </c>
      <c r="B4" s="557">
        <v>2021</v>
      </c>
    </row>
    <row r="5" spans="1:2" x14ac:dyDescent="0.25">
      <c r="A5" s="316" t="s">
        <v>502</v>
      </c>
      <c r="B5" s="546">
        <v>1253</v>
      </c>
    </row>
    <row r="6" spans="1:2" x14ac:dyDescent="0.25">
      <c r="A6" s="316" t="s">
        <v>509</v>
      </c>
      <c r="B6" s="546">
        <v>983</v>
      </c>
    </row>
    <row r="7" spans="1:2" x14ac:dyDescent="0.25">
      <c r="A7" s="316" t="s">
        <v>508</v>
      </c>
      <c r="B7" s="546">
        <v>603</v>
      </c>
    </row>
    <row r="8" spans="1:2" x14ac:dyDescent="0.25">
      <c r="A8" s="316" t="s">
        <v>507</v>
      </c>
      <c r="B8" s="546">
        <v>594</v>
      </c>
    </row>
    <row r="9" spans="1:2" x14ac:dyDescent="0.25">
      <c r="A9" s="316" t="s">
        <v>506</v>
      </c>
      <c r="B9" s="546">
        <v>563</v>
      </c>
    </row>
    <row r="10" spans="1:2" x14ac:dyDescent="0.25">
      <c r="A10" s="316" t="s">
        <v>505</v>
      </c>
      <c r="B10" s="546">
        <v>218</v>
      </c>
    </row>
    <row r="11" spans="1:2" x14ac:dyDescent="0.25">
      <c r="A11" s="316" t="s">
        <v>504</v>
      </c>
      <c r="B11" s="546">
        <v>176</v>
      </c>
    </row>
    <row r="12" spans="1:2" x14ac:dyDescent="0.25">
      <c r="A12" s="317" t="s">
        <v>503</v>
      </c>
      <c r="B12" s="547">
        <v>87</v>
      </c>
    </row>
    <row r="14" spans="1:2" x14ac:dyDescent="0.25">
      <c r="A14" s="162" t="s">
        <v>388</v>
      </c>
    </row>
  </sheetData>
  <sortState ref="A3:B12">
    <sortCondition descending="1" ref="B11"/>
  </sortState>
  <pageMargins left="0.70866141732283472" right="0.70866141732283472" top="0.74803149606299213" bottom="0.74803149606299213" header="0.31496062992125984" footer="0.31496062992125984"/>
  <pageSetup paperSize="9" scale="70" orientation="landscape"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23"/>
  <sheetViews>
    <sheetView showGridLines="0" zoomScale="75" zoomScaleNormal="75" workbookViewId="0">
      <selection activeCell="B21" sqref="B21"/>
    </sheetView>
  </sheetViews>
  <sheetFormatPr defaultRowHeight="15" x14ac:dyDescent="0.25"/>
  <cols>
    <col min="1" max="1" width="61.140625" style="5" customWidth="1"/>
    <col min="2" max="2" width="16.85546875" style="5" customWidth="1"/>
    <col min="3" max="16384" width="9.140625" style="5"/>
  </cols>
  <sheetData>
    <row r="2" spans="1:2" x14ac:dyDescent="0.25">
      <c r="A2" s="321" t="s">
        <v>513</v>
      </c>
    </row>
    <row r="3" spans="1:2" x14ac:dyDescent="0.25">
      <c r="A3" s="194" t="s">
        <v>519</v>
      </c>
      <c r="B3" s="206" t="s">
        <v>518</v>
      </c>
    </row>
    <row r="4" spans="1:2" x14ac:dyDescent="0.25">
      <c r="A4" s="379" t="s">
        <v>516</v>
      </c>
      <c r="B4" s="380">
        <v>5254.7708419999999</v>
      </c>
    </row>
    <row r="5" spans="1:2" x14ac:dyDescent="0.25">
      <c r="A5" s="381" t="s">
        <v>433</v>
      </c>
      <c r="B5" s="382">
        <v>4001.810238</v>
      </c>
    </row>
    <row r="6" spans="1:2" x14ac:dyDescent="0.25">
      <c r="A6" s="381" t="s">
        <v>431</v>
      </c>
      <c r="B6" s="382">
        <v>2282.9170760000002</v>
      </c>
    </row>
    <row r="7" spans="1:2" x14ac:dyDescent="0.25">
      <c r="A7" s="381" t="s">
        <v>432</v>
      </c>
      <c r="B7" s="382">
        <v>1679.887152</v>
      </c>
    </row>
    <row r="8" spans="1:2" x14ac:dyDescent="0.25">
      <c r="A8" s="381" t="s">
        <v>429</v>
      </c>
      <c r="B8" s="382">
        <v>1394.3271950000001</v>
      </c>
    </row>
    <row r="9" spans="1:2" x14ac:dyDescent="0.25">
      <c r="A9" s="381" t="s">
        <v>430</v>
      </c>
      <c r="B9" s="382">
        <v>1267.903515</v>
      </c>
    </row>
    <row r="10" spans="1:2" x14ac:dyDescent="0.25">
      <c r="A10" s="381" t="s">
        <v>515</v>
      </c>
      <c r="B10" s="382">
        <v>1013.880376</v>
      </c>
    </row>
    <row r="11" spans="1:2" x14ac:dyDescent="0.25">
      <c r="A11" s="381" t="s">
        <v>427</v>
      </c>
      <c r="B11" s="382">
        <v>906.24388399999998</v>
      </c>
    </row>
    <row r="12" spans="1:2" x14ac:dyDescent="0.25">
      <c r="A12" s="381" t="s">
        <v>425</v>
      </c>
      <c r="B12" s="382">
        <v>563.18788099999995</v>
      </c>
    </row>
    <row r="13" spans="1:2" x14ac:dyDescent="0.25">
      <c r="A13" s="381" t="s">
        <v>426</v>
      </c>
      <c r="B13" s="382">
        <v>558.67338700000005</v>
      </c>
    </row>
    <row r="14" spans="1:2" x14ac:dyDescent="0.25">
      <c r="A14" s="381" t="s">
        <v>424</v>
      </c>
      <c r="B14" s="382">
        <v>502.870115</v>
      </c>
    </row>
    <row r="15" spans="1:2" x14ac:dyDescent="0.25">
      <c r="A15" s="381" t="s">
        <v>422</v>
      </c>
      <c r="B15" s="382">
        <v>383.06846899999999</v>
      </c>
    </row>
    <row r="16" spans="1:2" x14ac:dyDescent="0.25">
      <c r="A16" s="381" t="s">
        <v>423</v>
      </c>
      <c r="B16" s="382">
        <v>370.80679700000002</v>
      </c>
    </row>
    <row r="17" spans="1:2" x14ac:dyDescent="0.25">
      <c r="A17" s="381" t="s">
        <v>420</v>
      </c>
      <c r="B17" s="382">
        <v>228.365307</v>
      </c>
    </row>
    <row r="18" spans="1:2" x14ac:dyDescent="0.25">
      <c r="A18" s="381" t="s">
        <v>514</v>
      </c>
      <c r="B18" s="382">
        <v>173.41709900000001</v>
      </c>
    </row>
    <row r="19" spans="1:2" x14ac:dyDescent="0.25">
      <c r="A19" s="381" t="s">
        <v>421</v>
      </c>
      <c r="B19" s="382">
        <v>150.146535</v>
      </c>
    </row>
    <row r="20" spans="1:2" x14ac:dyDescent="0.25">
      <c r="A20" s="381" t="s">
        <v>417</v>
      </c>
      <c r="B20" s="382">
        <v>123.667733</v>
      </c>
    </row>
    <row r="21" spans="1:2" x14ac:dyDescent="0.25">
      <c r="A21" s="383" t="s">
        <v>418</v>
      </c>
      <c r="B21" s="384">
        <v>111.753382</v>
      </c>
    </row>
    <row r="23" spans="1:2" x14ac:dyDescent="0.25">
      <c r="A23" s="319" t="s">
        <v>517</v>
      </c>
    </row>
  </sheetData>
  <sortState ref="A3:B21">
    <sortCondition descending="1" ref="B21"/>
  </sortState>
  <pageMargins left="0.70866141732283472" right="0.70866141732283472" top="0.74803149606299213" bottom="0.74803149606299213" header="0.31496062992125984" footer="0.31496062992125984"/>
  <pageSetup paperSize="9" scale="60" orientation="landscape"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20"/>
  <sheetViews>
    <sheetView showGridLines="0" zoomScale="75" zoomScaleNormal="75" workbookViewId="0">
      <selection activeCell="P9" sqref="P9"/>
    </sheetView>
  </sheetViews>
  <sheetFormatPr defaultRowHeight="15" x14ac:dyDescent="0.25"/>
  <cols>
    <col min="1" max="1" width="79.85546875" style="5" customWidth="1"/>
    <col min="2" max="2" width="25.7109375" style="5" customWidth="1"/>
    <col min="3" max="16384" width="9.140625" style="5"/>
  </cols>
  <sheetData>
    <row r="2" spans="1:2" x14ac:dyDescent="0.25">
      <c r="A2" s="321" t="s">
        <v>520</v>
      </c>
    </row>
    <row r="3" spans="1:2" x14ac:dyDescent="0.25">
      <c r="A3" s="361" t="s">
        <v>522</v>
      </c>
      <c r="B3" s="364" t="s">
        <v>521</v>
      </c>
    </row>
    <row r="4" spans="1:2" x14ac:dyDescent="0.25">
      <c r="A4" s="385" t="s">
        <v>450</v>
      </c>
      <c r="B4" s="549">
        <v>2.318964820685959</v>
      </c>
    </row>
    <row r="5" spans="1:2" x14ac:dyDescent="0.25">
      <c r="A5" s="385" t="s">
        <v>449</v>
      </c>
      <c r="B5" s="549">
        <v>1.7924381864473724</v>
      </c>
    </row>
    <row r="6" spans="1:2" x14ac:dyDescent="0.25">
      <c r="A6" s="385" t="s">
        <v>448</v>
      </c>
      <c r="B6" s="549">
        <v>1.7463213388623586</v>
      </c>
    </row>
    <row r="7" spans="1:2" x14ac:dyDescent="0.25">
      <c r="A7" s="385" t="s">
        <v>444</v>
      </c>
      <c r="B7" s="549">
        <v>1.5472358820204035</v>
      </c>
    </row>
    <row r="8" spans="1:2" x14ac:dyDescent="0.25">
      <c r="A8" s="385" t="s">
        <v>447</v>
      </c>
      <c r="B8" s="549">
        <v>0.89208668099746458</v>
      </c>
    </row>
    <row r="9" spans="1:2" x14ac:dyDescent="0.25">
      <c r="A9" s="385" t="s">
        <v>445</v>
      </c>
      <c r="B9" s="549">
        <v>0.78737748324148316</v>
      </c>
    </row>
    <row r="10" spans="1:2" x14ac:dyDescent="0.25">
      <c r="A10" s="385" t="s">
        <v>427</v>
      </c>
      <c r="B10" s="549">
        <v>0.64940222643400269</v>
      </c>
    </row>
    <row r="11" spans="1:2" x14ac:dyDescent="0.25">
      <c r="A11" s="385" t="s">
        <v>451</v>
      </c>
      <c r="B11" s="549">
        <v>0.55837047647749183</v>
      </c>
    </row>
    <row r="12" spans="1:2" x14ac:dyDescent="0.25">
      <c r="A12" s="385" t="s">
        <v>443</v>
      </c>
      <c r="B12" s="549">
        <v>0.48057729823087514</v>
      </c>
    </row>
    <row r="13" spans="1:2" x14ac:dyDescent="0.25">
      <c r="A13" s="385" t="s">
        <v>446</v>
      </c>
      <c r="B13" s="549">
        <v>0.47908171167203178</v>
      </c>
    </row>
    <row r="14" spans="1:2" x14ac:dyDescent="0.25">
      <c r="A14" s="385" t="s">
        <v>441</v>
      </c>
      <c r="B14" s="549">
        <v>0.23532020335793505</v>
      </c>
    </row>
    <row r="15" spans="1:2" x14ac:dyDescent="0.25">
      <c r="A15" s="385" t="s">
        <v>442</v>
      </c>
      <c r="B15" s="549">
        <v>0.21052790859823772</v>
      </c>
    </row>
    <row r="16" spans="1:2" x14ac:dyDescent="0.25">
      <c r="A16" s="385" t="s">
        <v>440</v>
      </c>
      <c r="B16" s="549">
        <v>0.16455926459084183</v>
      </c>
    </row>
    <row r="17" spans="1:2" x14ac:dyDescent="0.25">
      <c r="A17" s="386" t="s">
        <v>439</v>
      </c>
      <c r="B17" s="551">
        <v>5.0833775860696345E-2</v>
      </c>
    </row>
    <row r="19" spans="1:2" x14ac:dyDescent="0.25">
      <c r="A19" s="387" t="s">
        <v>523</v>
      </c>
    </row>
    <row r="20" spans="1:2" x14ac:dyDescent="0.25">
      <c r="A20" s="323" t="s">
        <v>524</v>
      </c>
    </row>
  </sheetData>
  <sortState ref="A3:B17">
    <sortCondition descending="1" ref="B9"/>
  </sortState>
  <pageMargins left="0.70866141732283472" right="0.70866141732283472" top="0.74803149606299213" bottom="0.74803149606299213" header="0.31496062992125984" footer="0.31496062992125984"/>
  <pageSetup paperSize="9" scale="6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16"/>
  <sheetViews>
    <sheetView showGridLines="0" zoomScale="75" zoomScaleNormal="75" workbookViewId="0">
      <selection activeCell="A16" sqref="A16"/>
    </sheetView>
  </sheetViews>
  <sheetFormatPr defaultRowHeight="15" x14ac:dyDescent="0.25"/>
  <cols>
    <col min="1" max="1" width="66.28515625" style="5" customWidth="1"/>
    <col min="2" max="9" width="18.7109375" style="5" customWidth="1"/>
    <col min="10" max="16384" width="9.140625" style="5"/>
  </cols>
  <sheetData>
    <row r="2" spans="1:9" x14ac:dyDescent="0.25">
      <c r="A2" s="4" t="s">
        <v>62</v>
      </c>
    </row>
    <row r="3" spans="1:9" x14ac:dyDescent="0.25">
      <c r="A3" s="617" t="s">
        <v>92</v>
      </c>
      <c r="B3" s="618"/>
      <c r="C3" s="618"/>
      <c r="D3" s="619"/>
      <c r="E3" s="617" t="s">
        <v>63</v>
      </c>
      <c r="F3" s="618"/>
      <c r="G3" s="618"/>
      <c r="H3" s="618"/>
      <c r="I3" s="619"/>
    </row>
    <row r="4" spans="1:9" ht="45" x14ac:dyDescent="0.25">
      <c r="A4" s="67"/>
      <c r="B4" s="68" t="s">
        <v>64</v>
      </c>
      <c r="C4" s="69" t="s">
        <v>65</v>
      </c>
      <c r="D4" s="70" t="s">
        <v>66</v>
      </c>
      <c r="E4" s="71" t="s">
        <v>67</v>
      </c>
      <c r="F4" s="69" t="s">
        <v>68</v>
      </c>
      <c r="G4" s="69" t="s">
        <v>69</v>
      </c>
      <c r="H4" s="72" t="s">
        <v>70</v>
      </c>
      <c r="I4" s="73" t="s">
        <v>71</v>
      </c>
    </row>
    <row r="5" spans="1:9" x14ac:dyDescent="0.25">
      <c r="A5" s="74" t="s">
        <v>72</v>
      </c>
      <c r="B5" s="22">
        <v>1</v>
      </c>
      <c r="C5" s="75">
        <v>0.31325301204819278</v>
      </c>
      <c r="D5" s="76" t="s">
        <v>73</v>
      </c>
      <c r="E5" s="22">
        <v>1</v>
      </c>
      <c r="F5" s="75">
        <v>0.40792080419881105</v>
      </c>
      <c r="G5" s="77">
        <v>64538270</v>
      </c>
      <c r="H5" s="77">
        <v>26326503</v>
      </c>
      <c r="I5" s="78">
        <v>1.3844755461873599E-2</v>
      </c>
    </row>
    <row r="6" spans="1:9" x14ac:dyDescent="0.25">
      <c r="A6" s="79" t="s">
        <v>74</v>
      </c>
      <c r="B6" s="80">
        <v>2</v>
      </c>
      <c r="C6" s="81">
        <v>0.30973451327433627</v>
      </c>
      <c r="D6" s="82" t="s">
        <v>75</v>
      </c>
      <c r="E6" s="80">
        <v>4</v>
      </c>
      <c r="F6" s="81">
        <v>0.28305733968858598</v>
      </c>
      <c r="G6" s="83">
        <v>156423469</v>
      </c>
      <c r="H6" s="83">
        <v>44276811</v>
      </c>
      <c r="I6" s="84">
        <v>3.8537834360735504E-2</v>
      </c>
    </row>
    <row r="7" spans="1:9" x14ac:dyDescent="0.25">
      <c r="A7" s="79" t="s">
        <v>76</v>
      </c>
      <c r="B7" s="80">
        <v>3</v>
      </c>
      <c r="C7" s="81">
        <v>0.46153846153846156</v>
      </c>
      <c r="D7" s="82" t="s">
        <v>77</v>
      </c>
      <c r="E7" s="80">
        <v>2</v>
      </c>
      <c r="F7" s="81">
        <v>0.50694945531636437</v>
      </c>
      <c r="G7" s="83">
        <v>19062717</v>
      </c>
      <c r="H7" s="83">
        <v>9663834</v>
      </c>
      <c r="I7" s="84">
        <v>2.0027216634258552E-2</v>
      </c>
    </row>
    <row r="8" spans="1:9" x14ac:dyDescent="0.25">
      <c r="A8" s="79" t="s">
        <v>78</v>
      </c>
      <c r="B8" s="80">
        <v>4</v>
      </c>
      <c r="C8" s="81">
        <v>0.25985663082437277</v>
      </c>
      <c r="D8" s="82" t="s">
        <v>79</v>
      </c>
      <c r="E8" s="80">
        <v>6</v>
      </c>
      <c r="F8" s="81">
        <v>0.22408368365416514</v>
      </c>
      <c r="G8" s="83">
        <v>269442536</v>
      </c>
      <c r="H8" s="83">
        <v>60377676</v>
      </c>
      <c r="I8" s="84">
        <v>4.2544822946329032E-2</v>
      </c>
    </row>
    <row r="9" spans="1:9" x14ac:dyDescent="0.25">
      <c r="A9" s="79" t="s">
        <v>80</v>
      </c>
      <c r="B9" s="80">
        <v>4</v>
      </c>
      <c r="C9" s="81">
        <v>0.40248962655601661</v>
      </c>
      <c r="D9" s="82" t="s">
        <v>81</v>
      </c>
      <c r="E9" s="80">
        <v>2</v>
      </c>
      <c r="F9" s="81">
        <v>0.40220683184455769</v>
      </c>
      <c r="G9" s="83">
        <v>136423625</v>
      </c>
      <c r="H9" s="83">
        <v>54870514</v>
      </c>
      <c r="I9" s="84">
        <v>2.5182970327069745E-2</v>
      </c>
    </row>
    <row r="10" spans="1:9" x14ac:dyDescent="0.25">
      <c r="A10" s="79" t="s">
        <v>82</v>
      </c>
      <c r="B10" s="80">
        <v>6</v>
      </c>
      <c r="C10" s="81">
        <v>0.13666666666666666</v>
      </c>
      <c r="D10" s="82" t="s">
        <v>83</v>
      </c>
      <c r="E10" s="80">
        <v>10</v>
      </c>
      <c r="F10" s="81">
        <v>0.10747093537146574</v>
      </c>
      <c r="G10" s="83">
        <v>89224691</v>
      </c>
      <c r="H10" s="83">
        <v>9589061</v>
      </c>
      <c r="I10" s="84">
        <v>2.6972523631482091E-2</v>
      </c>
    </row>
    <row r="11" spans="1:9" x14ac:dyDescent="0.25">
      <c r="A11" s="79" t="s">
        <v>22</v>
      </c>
      <c r="B11" s="80">
        <v>6</v>
      </c>
      <c r="C11" s="81">
        <v>0.23</v>
      </c>
      <c r="D11" s="82" t="s">
        <v>84</v>
      </c>
      <c r="E11" s="80">
        <v>25</v>
      </c>
      <c r="F11" s="81">
        <v>0.12359888798563638</v>
      </c>
      <c r="G11" s="83">
        <v>65136209</v>
      </c>
      <c r="H11" s="83">
        <v>8050763</v>
      </c>
      <c r="I11" s="84">
        <v>1.100035389088683E-2</v>
      </c>
    </row>
    <row r="12" spans="1:9" x14ac:dyDescent="0.25">
      <c r="A12" s="79" t="s">
        <v>23</v>
      </c>
      <c r="B12" s="80">
        <v>6</v>
      </c>
      <c r="C12" s="81">
        <v>0.27032136105860116</v>
      </c>
      <c r="D12" s="82" t="s">
        <v>85</v>
      </c>
      <c r="E12" s="80">
        <v>3</v>
      </c>
      <c r="F12" s="81">
        <v>0.28254334530932917</v>
      </c>
      <c r="G12" s="83">
        <v>334906596</v>
      </c>
      <c r="H12" s="83">
        <v>94625630</v>
      </c>
      <c r="I12" s="84">
        <v>2.9658412981336962E-2</v>
      </c>
    </row>
    <row r="13" spans="1:9" x14ac:dyDescent="0.25">
      <c r="A13" s="79" t="s">
        <v>24</v>
      </c>
      <c r="B13" s="80">
        <v>7</v>
      </c>
      <c r="C13" s="81">
        <v>0.3116279069767442</v>
      </c>
      <c r="D13" s="82" t="s">
        <v>86</v>
      </c>
      <c r="E13" s="80">
        <v>2</v>
      </c>
      <c r="F13" s="81">
        <v>0.39358231441455782</v>
      </c>
      <c r="G13" s="83">
        <v>193950854</v>
      </c>
      <c r="H13" s="83">
        <v>76335626</v>
      </c>
      <c r="I13" s="84">
        <v>5.9838859204876492E-2</v>
      </c>
    </row>
    <row r="14" spans="1:9" x14ac:dyDescent="0.25">
      <c r="A14" s="85" t="s">
        <v>87</v>
      </c>
      <c r="B14" s="86">
        <v>9</v>
      </c>
      <c r="C14" s="87">
        <v>0.17997293640054127</v>
      </c>
      <c r="D14" s="88" t="s">
        <v>88</v>
      </c>
      <c r="E14" s="86">
        <v>14</v>
      </c>
      <c r="F14" s="87">
        <v>0.14956439685180892</v>
      </c>
      <c r="G14" s="89">
        <v>424755539</v>
      </c>
      <c r="H14" s="89">
        <v>63528306</v>
      </c>
      <c r="I14" s="90">
        <v>1.190664155729341E-2</v>
      </c>
    </row>
    <row r="16" spans="1:9" x14ac:dyDescent="0.25">
      <c r="A16" s="5" t="s">
        <v>91</v>
      </c>
    </row>
  </sheetData>
  <mergeCells count="2">
    <mergeCell ref="A3:D3"/>
    <mergeCell ref="E3:I3"/>
  </mergeCells>
  <pageMargins left="0.70866141732283472" right="0.70866141732283472" top="0.74803149606299213" bottom="0.74803149606299213" header="0.31496062992125984" footer="0.31496062992125984"/>
  <pageSetup paperSize="9" scale="60" orientation="landscape"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27"/>
  <sheetViews>
    <sheetView showGridLines="0" zoomScale="75" zoomScaleNormal="75" workbookViewId="0">
      <selection activeCell="A2" sqref="A2"/>
    </sheetView>
  </sheetViews>
  <sheetFormatPr defaultRowHeight="15" x14ac:dyDescent="0.25"/>
  <cols>
    <col min="1" max="1" width="9.140625" style="5"/>
    <col min="2" max="2" width="12.28515625" style="5" bestFit="1" customWidth="1"/>
    <col min="3" max="3" width="9.85546875" style="5" bestFit="1" customWidth="1"/>
    <col min="4" max="5" width="9.140625" style="5"/>
    <col min="6" max="6" width="13.5703125" style="5" bestFit="1" customWidth="1"/>
    <col min="7" max="7" width="10.42578125" style="5" customWidth="1"/>
    <col min="8" max="16384" width="9.140625" style="5"/>
  </cols>
  <sheetData>
    <row r="2" spans="1:7" x14ac:dyDescent="0.25">
      <c r="A2" s="91" t="s">
        <v>525</v>
      </c>
    </row>
    <row r="3" spans="1:7" x14ac:dyDescent="0.25">
      <c r="A3" s="394"/>
      <c r="B3" s="388"/>
      <c r="C3" s="389" t="s">
        <v>110</v>
      </c>
      <c r="E3" s="661" t="s">
        <v>112</v>
      </c>
      <c r="F3" s="662"/>
      <c r="G3" s="663"/>
    </row>
    <row r="4" spans="1:7" x14ac:dyDescent="0.25">
      <c r="A4" s="215">
        <v>1</v>
      </c>
      <c r="B4" s="395" t="s">
        <v>131</v>
      </c>
      <c r="C4" s="396">
        <v>202073.90700000001</v>
      </c>
      <c r="D4" s="390"/>
      <c r="E4" s="391">
        <v>1</v>
      </c>
      <c r="F4" s="391" t="s">
        <v>163</v>
      </c>
      <c r="G4" s="397">
        <v>5205.5214723926374</v>
      </c>
    </row>
    <row r="5" spans="1:7" x14ac:dyDescent="0.25">
      <c r="A5" s="217">
        <f>A4+1</f>
        <v>2</v>
      </c>
      <c r="B5" s="395" t="s">
        <v>143</v>
      </c>
      <c r="C5" s="396">
        <v>127078.5</v>
      </c>
      <c r="D5" s="390"/>
      <c r="E5" s="392">
        <f>E4+1</f>
        <v>2</v>
      </c>
      <c r="F5" s="392" t="s">
        <v>129</v>
      </c>
      <c r="G5" s="396">
        <v>4433.7981395348843</v>
      </c>
    </row>
    <row r="6" spans="1:7" x14ac:dyDescent="0.25">
      <c r="A6" s="217">
        <f t="shared" ref="A6:A24" si="0">A5+1</f>
        <v>3</v>
      </c>
      <c r="B6" s="395" t="s">
        <v>133</v>
      </c>
      <c r="C6" s="396">
        <v>116516.4</v>
      </c>
      <c r="D6" s="390"/>
      <c r="E6" s="392">
        <f t="shared" ref="E6:E24" si="1">E5+1</f>
        <v>3</v>
      </c>
      <c r="F6" s="392" t="s">
        <v>95</v>
      </c>
      <c r="G6" s="396">
        <v>3659.0785907859076</v>
      </c>
    </row>
    <row r="7" spans="1:7" x14ac:dyDescent="0.25">
      <c r="A7" s="217">
        <f t="shared" si="0"/>
        <v>4</v>
      </c>
      <c r="B7" s="395" t="s">
        <v>164</v>
      </c>
      <c r="C7" s="396">
        <v>80240.099999999991</v>
      </c>
      <c r="D7" s="390"/>
      <c r="E7" s="392">
        <f t="shared" si="1"/>
        <v>4</v>
      </c>
      <c r="F7" s="392" t="s">
        <v>169</v>
      </c>
      <c r="G7" s="396">
        <v>3652.2004889975547</v>
      </c>
    </row>
    <row r="8" spans="1:7" x14ac:dyDescent="0.25">
      <c r="A8" s="217">
        <f t="shared" si="0"/>
        <v>5</v>
      </c>
      <c r="B8" s="395" t="s">
        <v>139</v>
      </c>
      <c r="C8" s="396">
        <v>59887.8</v>
      </c>
      <c r="D8" s="390"/>
      <c r="E8" s="392">
        <f t="shared" si="1"/>
        <v>5</v>
      </c>
      <c r="F8" s="392" t="s">
        <v>164</v>
      </c>
      <c r="G8" s="396">
        <v>3574.4877049180323</v>
      </c>
    </row>
    <row r="9" spans="1:7" x14ac:dyDescent="0.25">
      <c r="A9" s="217">
        <f t="shared" si="0"/>
        <v>6</v>
      </c>
      <c r="B9" s="395" t="s">
        <v>135</v>
      </c>
      <c r="C9" s="396">
        <v>45538</v>
      </c>
      <c r="D9" s="390"/>
      <c r="E9" s="392">
        <f t="shared" si="1"/>
        <v>6</v>
      </c>
      <c r="F9" s="392" t="s">
        <v>334</v>
      </c>
      <c r="G9" s="396">
        <v>3518.1153412295548</v>
      </c>
    </row>
    <row r="10" spans="1:7" x14ac:dyDescent="0.25">
      <c r="A10" s="217">
        <f t="shared" si="0"/>
        <v>7</v>
      </c>
      <c r="B10" s="395" t="s">
        <v>174</v>
      </c>
      <c r="C10" s="396">
        <v>44269.843000000001</v>
      </c>
      <c r="D10" s="390"/>
      <c r="E10" s="392">
        <f t="shared" si="1"/>
        <v>7</v>
      </c>
      <c r="F10" s="392" t="s">
        <v>194</v>
      </c>
      <c r="G10" s="396">
        <v>2787.4132804757187</v>
      </c>
    </row>
    <row r="11" spans="1:7" x14ac:dyDescent="0.25">
      <c r="A11" s="217">
        <f t="shared" si="0"/>
        <v>8</v>
      </c>
      <c r="B11" s="395" t="s">
        <v>334</v>
      </c>
      <c r="C11" s="396">
        <v>37425.711000000003</v>
      </c>
      <c r="D11" s="390"/>
      <c r="E11" s="392">
        <f t="shared" si="1"/>
        <v>8</v>
      </c>
      <c r="F11" s="392" t="s">
        <v>143</v>
      </c>
      <c r="G11" s="396">
        <v>2763.2368609884975</v>
      </c>
    </row>
    <row r="12" spans="1:7" x14ac:dyDescent="0.25">
      <c r="A12" s="217">
        <f t="shared" si="0"/>
        <v>9</v>
      </c>
      <c r="B12" s="395" t="s">
        <v>176</v>
      </c>
      <c r="C12" s="396">
        <v>26786.781999999996</v>
      </c>
      <c r="D12" s="390"/>
      <c r="E12" s="392">
        <f t="shared" si="1"/>
        <v>9</v>
      </c>
      <c r="F12" s="392" t="s">
        <v>192</v>
      </c>
      <c r="G12" s="396">
        <v>2752.0331186752533</v>
      </c>
    </row>
    <row r="13" spans="1:7" x14ac:dyDescent="0.25">
      <c r="A13" s="217">
        <f t="shared" si="0"/>
        <v>10</v>
      </c>
      <c r="B13" s="395" t="s">
        <v>191</v>
      </c>
      <c r="C13" s="396">
        <v>25291.788</v>
      </c>
      <c r="D13" s="390"/>
      <c r="E13" s="392">
        <f t="shared" si="1"/>
        <v>10</v>
      </c>
      <c r="F13" s="392" t="s">
        <v>135</v>
      </c>
      <c r="G13" s="396">
        <v>2740.7764068612701</v>
      </c>
    </row>
    <row r="14" spans="1:7" x14ac:dyDescent="0.25">
      <c r="A14" s="217">
        <f t="shared" si="0"/>
        <v>11</v>
      </c>
      <c r="B14" s="395" t="s">
        <v>129</v>
      </c>
      <c r="C14" s="396">
        <v>23831.665000000005</v>
      </c>
      <c r="D14" s="390"/>
      <c r="E14" s="392">
        <f t="shared" si="1"/>
        <v>11</v>
      </c>
      <c r="F14" s="392" t="s">
        <v>131</v>
      </c>
      <c r="G14" s="396">
        <v>2471.6404344582115</v>
      </c>
    </row>
    <row r="15" spans="1:7" x14ac:dyDescent="0.25">
      <c r="A15" s="217">
        <f t="shared" si="0"/>
        <v>12</v>
      </c>
      <c r="B15" s="395" t="s">
        <v>95</v>
      </c>
      <c r="C15" s="396">
        <v>20253</v>
      </c>
      <c r="D15" s="390"/>
      <c r="E15" s="392">
        <f t="shared" si="1"/>
        <v>12</v>
      </c>
      <c r="F15" s="392" t="s">
        <v>176</v>
      </c>
      <c r="G15" s="396">
        <v>2471.1053505535051</v>
      </c>
    </row>
    <row r="16" spans="1:7" x14ac:dyDescent="0.25">
      <c r="A16" s="217">
        <f t="shared" si="0"/>
        <v>13</v>
      </c>
      <c r="B16" s="395" t="s">
        <v>185</v>
      </c>
      <c r="C16" s="396">
        <v>18134.7</v>
      </c>
      <c r="D16" s="390"/>
      <c r="E16" s="392">
        <f t="shared" si="1"/>
        <v>13</v>
      </c>
      <c r="F16" s="392" t="s">
        <v>191</v>
      </c>
      <c r="G16" s="396">
        <v>2407.1369563148378</v>
      </c>
    </row>
    <row r="17" spans="1:7" x14ac:dyDescent="0.25">
      <c r="A17" s="217">
        <f t="shared" si="0"/>
        <v>14</v>
      </c>
      <c r="B17" s="395" t="s">
        <v>169</v>
      </c>
      <c r="C17" s="396">
        <v>17925</v>
      </c>
      <c r="D17" s="390"/>
      <c r="E17" s="392">
        <f t="shared" si="1"/>
        <v>14</v>
      </c>
      <c r="F17" s="392" t="s">
        <v>185</v>
      </c>
      <c r="G17" s="396">
        <v>2161.9814020028612</v>
      </c>
    </row>
    <row r="18" spans="1:7" x14ac:dyDescent="0.25">
      <c r="A18" s="217">
        <f t="shared" si="0"/>
        <v>15</v>
      </c>
      <c r="B18" s="395" t="s">
        <v>199</v>
      </c>
      <c r="C18" s="396">
        <v>17640</v>
      </c>
      <c r="D18" s="390"/>
      <c r="E18" s="392">
        <f t="shared" si="1"/>
        <v>15</v>
      </c>
      <c r="F18" s="392" t="s">
        <v>133</v>
      </c>
      <c r="G18" s="396">
        <v>1930.997679814385</v>
      </c>
    </row>
    <row r="19" spans="1:7" x14ac:dyDescent="0.25">
      <c r="A19" s="217">
        <f t="shared" si="0"/>
        <v>16</v>
      </c>
      <c r="B19" s="395" t="s">
        <v>156</v>
      </c>
      <c r="C19" s="396">
        <v>16606</v>
      </c>
      <c r="D19" s="390"/>
      <c r="E19" s="392">
        <f t="shared" si="1"/>
        <v>16</v>
      </c>
      <c r="F19" s="392" t="s">
        <v>173</v>
      </c>
      <c r="G19" s="396">
        <v>1872.5341087005145</v>
      </c>
    </row>
    <row r="20" spans="1:7" x14ac:dyDescent="0.25">
      <c r="A20" s="217">
        <f t="shared" si="0"/>
        <v>17</v>
      </c>
      <c r="B20" s="395" t="s">
        <v>192</v>
      </c>
      <c r="C20" s="396">
        <v>14957.3</v>
      </c>
      <c r="D20" s="390"/>
      <c r="E20" s="392">
        <f t="shared" si="1"/>
        <v>17</v>
      </c>
      <c r="F20" s="392" t="s">
        <v>156</v>
      </c>
      <c r="G20" s="396">
        <v>1658.2784102256842</v>
      </c>
    </row>
    <row r="21" spans="1:7" x14ac:dyDescent="0.25">
      <c r="A21" s="217">
        <f t="shared" si="0"/>
        <v>18</v>
      </c>
      <c r="B21" s="395" t="s">
        <v>173</v>
      </c>
      <c r="C21" s="396">
        <v>8372.1</v>
      </c>
      <c r="D21" s="390"/>
      <c r="E21" s="392">
        <f t="shared" si="1"/>
        <v>18</v>
      </c>
      <c r="F21" s="392" t="s">
        <v>139</v>
      </c>
      <c r="G21" s="396">
        <v>1567.456225299029</v>
      </c>
    </row>
    <row r="22" spans="1:7" x14ac:dyDescent="0.25">
      <c r="A22" s="217">
        <f t="shared" si="0"/>
        <v>19</v>
      </c>
      <c r="B22" s="395" t="s">
        <v>178</v>
      </c>
      <c r="C22" s="396">
        <v>7354.11</v>
      </c>
      <c r="D22" s="390"/>
      <c r="E22" s="392">
        <f t="shared" si="1"/>
        <v>19</v>
      </c>
      <c r="F22" s="392" t="s">
        <v>199</v>
      </c>
      <c r="G22" s="396">
        <v>822.49265631556864</v>
      </c>
    </row>
    <row r="23" spans="1:7" x14ac:dyDescent="0.25">
      <c r="A23" s="217">
        <f t="shared" si="0"/>
        <v>20</v>
      </c>
      <c r="B23" s="395" t="s">
        <v>194</v>
      </c>
      <c r="C23" s="396">
        <v>5625</v>
      </c>
      <c r="D23" s="390"/>
      <c r="E23" s="392">
        <f t="shared" si="1"/>
        <v>20</v>
      </c>
      <c r="F23" s="392" t="s">
        <v>174</v>
      </c>
      <c r="G23" s="396">
        <v>606.41128446776156</v>
      </c>
    </row>
    <row r="24" spans="1:7" x14ac:dyDescent="0.25">
      <c r="A24" s="222">
        <f t="shared" si="0"/>
        <v>21</v>
      </c>
      <c r="B24" s="398" t="s">
        <v>163</v>
      </c>
      <c r="C24" s="399">
        <v>1697</v>
      </c>
      <c r="D24" s="390"/>
      <c r="E24" s="393">
        <f t="shared" si="1"/>
        <v>21</v>
      </c>
      <c r="F24" s="393" t="s">
        <v>178</v>
      </c>
      <c r="G24" s="399">
        <v>427.81326352530533</v>
      </c>
    </row>
    <row r="26" spans="1:7" x14ac:dyDescent="0.25">
      <c r="A26" s="400" t="s">
        <v>526</v>
      </c>
    </row>
    <row r="27" spans="1:7" x14ac:dyDescent="0.25">
      <c r="A27" s="5" t="s">
        <v>484</v>
      </c>
    </row>
  </sheetData>
  <mergeCells count="1">
    <mergeCell ref="E3:G3"/>
  </mergeCells>
  <pageMargins left="0.70866141732283472" right="0.70866141732283472" top="0.74803149606299213" bottom="0.74803149606299213" header="0.31496062992125984" footer="0.31496062992125984"/>
  <pageSetup paperSize="9" scale="70" orientation="landscape"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W27"/>
  <sheetViews>
    <sheetView showGridLines="0" zoomScale="75" zoomScaleNormal="75" workbookViewId="0">
      <selection activeCell="A2" sqref="A2"/>
    </sheetView>
  </sheetViews>
  <sheetFormatPr defaultRowHeight="15" x14ac:dyDescent="0.25"/>
  <cols>
    <col min="1" max="5" width="9.140625" style="5"/>
    <col min="6" max="6" width="11.85546875" style="5" customWidth="1"/>
    <col min="7" max="21" width="9.140625" style="5"/>
    <col min="22" max="22" width="22.85546875" style="5" customWidth="1"/>
    <col min="23" max="16384" width="9.140625" style="5"/>
  </cols>
  <sheetData>
    <row r="2" spans="1:23" x14ac:dyDescent="0.25">
      <c r="A2" s="91" t="s">
        <v>527</v>
      </c>
    </row>
    <row r="3" spans="1:23" x14ac:dyDescent="0.25">
      <c r="A3" s="664" t="s">
        <v>393</v>
      </c>
      <c r="B3" s="665"/>
      <c r="C3" s="666"/>
      <c r="D3" s="162"/>
      <c r="E3" s="664" t="s">
        <v>391</v>
      </c>
      <c r="F3" s="665"/>
      <c r="G3" s="666"/>
      <c r="H3" s="401"/>
      <c r="I3" s="664" t="s">
        <v>394</v>
      </c>
      <c r="J3" s="665"/>
      <c r="K3" s="666"/>
      <c r="L3" s="401"/>
      <c r="M3" s="664" t="s">
        <v>528</v>
      </c>
      <c r="N3" s="665"/>
      <c r="O3" s="666"/>
      <c r="P3" s="402"/>
      <c r="Q3" s="664" t="s">
        <v>392</v>
      </c>
      <c r="R3" s="665"/>
      <c r="S3" s="666"/>
      <c r="T3" s="401"/>
      <c r="U3" s="664" t="s">
        <v>389</v>
      </c>
      <c r="V3" s="665"/>
      <c r="W3" s="666"/>
    </row>
    <row r="4" spans="1:23" x14ac:dyDescent="0.25">
      <c r="A4" s="338">
        <v>1</v>
      </c>
      <c r="B4" s="403" t="s">
        <v>131</v>
      </c>
      <c r="C4" s="330">
        <v>0.35850050645084025</v>
      </c>
      <c r="D4" s="327"/>
      <c r="E4" s="338">
        <v>1</v>
      </c>
      <c r="F4" s="404" t="s">
        <v>199</v>
      </c>
      <c r="G4" s="405">
        <v>0.32046485260770974</v>
      </c>
      <c r="H4" s="328"/>
      <c r="I4" s="406">
        <v>1</v>
      </c>
      <c r="J4" s="407" t="s">
        <v>95</v>
      </c>
      <c r="K4" s="408">
        <v>0.30963314076926873</v>
      </c>
      <c r="L4" s="328"/>
      <c r="M4" s="338">
        <v>1</v>
      </c>
      <c r="N4" s="404" t="s">
        <v>163</v>
      </c>
      <c r="O4" s="405">
        <v>0.19858986446670593</v>
      </c>
      <c r="P4" s="409"/>
      <c r="Q4" s="338">
        <v>1</v>
      </c>
      <c r="R4" s="273" t="s">
        <v>334</v>
      </c>
      <c r="S4" s="405">
        <v>0.22197755975831693</v>
      </c>
      <c r="T4" s="328"/>
      <c r="U4" s="123">
        <v>1</v>
      </c>
      <c r="V4" s="404" t="s">
        <v>156</v>
      </c>
      <c r="W4" s="405">
        <v>0.15169215946043599</v>
      </c>
    </row>
    <row r="5" spans="1:23" x14ac:dyDescent="0.25">
      <c r="A5" s="339">
        <v>2</v>
      </c>
      <c r="B5" s="403" t="s">
        <v>191</v>
      </c>
      <c r="C5" s="330">
        <v>0.33541586699999226</v>
      </c>
      <c r="D5" s="327"/>
      <c r="E5" s="339">
        <v>2</v>
      </c>
      <c r="F5" s="410" t="s">
        <v>194</v>
      </c>
      <c r="G5" s="330">
        <v>0.26613333333333333</v>
      </c>
      <c r="H5" s="328"/>
      <c r="I5" s="339">
        <v>2</v>
      </c>
      <c r="J5" s="410" t="s">
        <v>169</v>
      </c>
      <c r="K5" s="330">
        <v>0.28663877266387727</v>
      </c>
      <c r="L5" s="328"/>
      <c r="M5" s="339">
        <v>2</v>
      </c>
      <c r="N5" s="225" t="s">
        <v>178</v>
      </c>
      <c r="O5" s="330">
        <v>0.17335421961325029</v>
      </c>
      <c r="P5" s="409"/>
      <c r="Q5" s="339">
        <v>2</v>
      </c>
      <c r="R5" s="410" t="s">
        <v>169</v>
      </c>
      <c r="S5" s="330">
        <v>0.22119944211994422</v>
      </c>
      <c r="T5" s="328"/>
      <c r="U5" s="125">
        <v>2</v>
      </c>
      <c r="V5" s="410" t="s">
        <v>191</v>
      </c>
      <c r="W5" s="330">
        <v>0.12705527185345694</v>
      </c>
    </row>
    <row r="6" spans="1:23" x14ac:dyDescent="0.25">
      <c r="A6" s="339"/>
      <c r="B6" s="403" t="s">
        <v>194</v>
      </c>
      <c r="C6" s="330">
        <v>0.33511111111111114</v>
      </c>
      <c r="D6" s="327"/>
      <c r="E6" s="339">
        <v>3</v>
      </c>
      <c r="F6" s="225" t="s">
        <v>129</v>
      </c>
      <c r="G6" s="330">
        <v>0.26069340937781721</v>
      </c>
      <c r="H6" s="328"/>
      <c r="I6" s="339">
        <v>3</v>
      </c>
      <c r="J6" s="410" t="s">
        <v>135</v>
      </c>
      <c r="K6" s="330">
        <v>0.27819405771004435</v>
      </c>
      <c r="L6" s="328"/>
      <c r="M6" s="339">
        <v>3</v>
      </c>
      <c r="N6" s="410" t="s">
        <v>156</v>
      </c>
      <c r="O6" s="330">
        <v>0.12477417800794893</v>
      </c>
      <c r="P6" s="409"/>
      <c r="Q6" s="339">
        <v>3</v>
      </c>
      <c r="R6" s="410" t="s">
        <v>164</v>
      </c>
      <c r="S6" s="330">
        <v>0.20202741522007078</v>
      </c>
      <c r="T6" s="328"/>
      <c r="U6" s="125"/>
      <c r="V6" s="410" t="s">
        <v>199</v>
      </c>
      <c r="W6" s="330">
        <v>0.12664399092970521</v>
      </c>
    </row>
    <row r="7" spans="1:23" x14ac:dyDescent="0.25">
      <c r="A7" s="339">
        <v>4</v>
      </c>
      <c r="B7" s="403" t="s">
        <v>156</v>
      </c>
      <c r="C7" s="330">
        <v>0.31247741780079491</v>
      </c>
      <c r="D7" s="327"/>
      <c r="E7" s="339">
        <v>4</v>
      </c>
      <c r="F7" s="410" t="s">
        <v>191</v>
      </c>
      <c r="G7" s="330">
        <v>0.24469499744343895</v>
      </c>
      <c r="H7" s="328"/>
      <c r="I7" s="339">
        <v>4</v>
      </c>
      <c r="J7" s="410" t="s">
        <v>143</v>
      </c>
      <c r="K7" s="330">
        <v>0.22542050779636211</v>
      </c>
      <c r="L7" s="328"/>
      <c r="M7" s="339">
        <v>4</v>
      </c>
      <c r="N7" s="410" t="s">
        <v>174</v>
      </c>
      <c r="O7" s="330">
        <v>0.12063433339937528</v>
      </c>
      <c r="P7" s="409"/>
      <c r="Q7" s="339">
        <v>4</v>
      </c>
      <c r="R7" s="410" t="s">
        <v>139</v>
      </c>
      <c r="S7" s="330">
        <v>0.19580114814703495</v>
      </c>
      <c r="T7" s="328"/>
      <c r="U7" s="125">
        <v>4</v>
      </c>
      <c r="V7" s="410" t="s">
        <v>192</v>
      </c>
      <c r="W7" s="330">
        <v>0.1229165691668951</v>
      </c>
    </row>
    <row r="8" spans="1:23" x14ac:dyDescent="0.25">
      <c r="A8" s="339">
        <v>5</v>
      </c>
      <c r="B8" s="403" t="s">
        <v>185</v>
      </c>
      <c r="C8" s="330">
        <v>0.301747478590768</v>
      </c>
      <c r="D8" s="327"/>
      <c r="E8" s="339">
        <v>5</v>
      </c>
      <c r="F8" s="410" t="s">
        <v>192</v>
      </c>
      <c r="G8" s="330">
        <v>0.24029069417608795</v>
      </c>
      <c r="H8" s="328"/>
      <c r="I8" s="339">
        <v>5</v>
      </c>
      <c r="J8" s="410" t="s">
        <v>164</v>
      </c>
      <c r="K8" s="330">
        <v>0.22447379801371142</v>
      </c>
      <c r="L8" s="328"/>
      <c r="M8" s="339">
        <v>5</v>
      </c>
      <c r="N8" s="410" t="s">
        <v>173</v>
      </c>
      <c r="O8" s="330">
        <v>0.11409562714253293</v>
      </c>
      <c r="P8" s="409"/>
      <c r="Q8" s="339">
        <v>5</v>
      </c>
      <c r="R8" s="410" t="s">
        <v>174</v>
      </c>
      <c r="S8" s="330">
        <v>0.18839624075468256</v>
      </c>
      <c r="T8" s="328"/>
      <c r="U8" s="125">
        <v>5</v>
      </c>
      <c r="V8" s="225" t="s">
        <v>334</v>
      </c>
      <c r="W8" s="330">
        <v>0.12043183361299402</v>
      </c>
    </row>
    <row r="9" spans="1:23" x14ac:dyDescent="0.25">
      <c r="A9" s="339">
        <v>6</v>
      </c>
      <c r="B9" s="403" t="s">
        <v>133</v>
      </c>
      <c r="C9" s="330">
        <v>0.30074907909959464</v>
      </c>
      <c r="D9" s="327"/>
      <c r="E9" s="339">
        <v>6</v>
      </c>
      <c r="F9" s="410" t="s">
        <v>176</v>
      </c>
      <c r="G9" s="330">
        <v>0.23430111911165741</v>
      </c>
      <c r="H9" s="328"/>
      <c r="I9" s="339">
        <v>6</v>
      </c>
      <c r="J9" s="410" t="s">
        <v>174</v>
      </c>
      <c r="K9" s="330">
        <v>0.20117073828339532</v>
      </c>
      <c r="L9" s="328"/>
      <c r="M9" s="339">
        <v>6</v>
      </c>
      <c r="N9" s="410" t="s">
        <v>176</v>
      </c>
      <c r="O9" s="330">
        <v>9.7396693637929355E-2</v>
      </c>
      <c r="P9" s="409"/>
      <c r="Q9" s="339">
        <v>6</v>
      </c>
      <c r="R9" s="225" t="s">
        <v>129</v>
      </c>
      <c r="S9" s="330">
        <v>0.18701160829509808</v>
      </c>
      <c r="T9" s="328"/>
      <c r="U9" s="125">
        <v>6</v>
      </c>
      <c r="V9" s="410" t="s">
        <v>133</v>
      </c>
      <c r="W9" s="330">
        <v>0.11826661311197394</v>
      </c>
    </row>
    <row r="10" spans="1:23" x14ac:dyDescent="0.25">
      <c r="A10" s="339">
        <v>7</v>
      </c>
      <c r="B10" s="19" t="s">
        <v>178</v>
      </c>
      <c r="C10" s="330">
        <v>0.2883099382522154</v>
      </c>
      <c r="D10" s="327"/>
      <c r="E10" s="339">
        <v>7</v>
      </c>
      <c r="F10" s="410" t="s">
        <v>131</v>
      </c>
      <c r="G10" s="330">
        <v>0.23142200145613059</v>
      </c>
      <c r="H10" s="328"/>
      <c r="I10" s="339">
        <v>7</v>
      </c>
      <c r="J10" s="410" t="s">
        <v>176</v>
      </c>
      <c r="K10" s="330">
        <v>0.20023032255236936</v>
      </c>
      <c r="L10" s="328"/>
      <c r="M10" s="339">
        <v>7</v>
      </c>
      <c r="N10" s="410" t="s">
        <v>164</v>
      </c>
      <c r="O10" s="330">
        <v>9.0193058084424141E-2</v>
      </c>
      <c r="P10" s="409"/>
      <c r="Q10" s="339"/>
      <c r="R10" s="410" t="s">
        <v>133</v>
      </c>
      <c r="S10" s="330">
        <v>0.18697625398656326</v>
      </c>
      <c r="T10" s="328"/>
      <c r="U10" s="125">
        <v>7</v>
      </c>
      <c r="V10" s="410" t="s">
        <v>185</v>
      </c>
      <c r="W10" s="330">
        <v>0.11415132315395346</v>
      </c>
    </row>
    <row r="11" spans="1:23" x14ac:dyDescent="0.25">
      <c r="A11" s="339"/>
      <c r="B11" s="403" t="s">
        <v>164</v>
      </c>
      <c r="C11" s="330">
        <v>0.28766913301454017</v>
      </c>
      <c r="D11" s="327"/>
      <c r="E11" s="339">
        <v>8</v>
      </c>
      <c r="F11" s="410" t="s">
        <v>139</v>
      </c>
      <c r="G11" s="330">
        <v>0.22791286372182648</v>
      </c>
      <c r="H11" s="328"/>
      <c r="I11" s="339">
        <v>8</v>
      </c>
      <c r="J11" s="410" t="s">
        <v>133</v>
      </c>
      <c r="K11" s="330">
        <v>0.19889903910522469</v>
      </c>
      <c r="L11" s="328"/>
      <c r="M11" s="339">
        <v>8</v>
      </c>
      <c r="N11" s="410" t="s">
        <v>192</v>
      </c>
      <c r="O11" s="330">
        <v>8.9187219618514044E-2</v>
      </c>
      <c r="P11" s="409"/>
      <c r="Q11" s="339">
        <v>8</v>
      </c>
      <c r="R11" s="410" t="s">
        <v>143</v>
      </c>
      <c r="S11" s="330">
        <v>0.17831891311276105</v>
      </c>
      <c r="T11" s="328"/>
      <c r="U11" s="125"/>
      <c r="V11" s="410" t="s">
        <v>131</v>
      </c>
      <c r="W11" s="330">
        <v>0.11354925205657551</v>
      </c>
    </row>
    <row r="12" spans="1:23" x14ac:dyDescent="0.25">
      <c r="A12" s="339">
        <v>9</v>
      </c>
      <c r="B12" s="403" t="s">
        <v>173</v>
      </c>
      <c r="C12" s="330">
        <v>0.27644676962769194</v>
      </c>
      <c r="D12" s="327"/>
      <c r="E12" s="339">
        <v>9</v>
      </c>
      <c r="F12" s="410" t="s">
        <v>174</v>
      </c>
      <c r="G12" s="330">
        <v>0.22259789807702729</v>
      </c>
      <c r="H12" s="328"/>
      <c r="I12" s="339">
        <v>9</v>
      </c>
      <c r="J12" s="410" t="s">
        <v>185</v>
      </c>
      <c r="K12" s="330">
        <v>0.19785824965397827</v>
      </c>
      <c r="L12" s="328"/>
      <c r="M12" s="339">
        <v>9</v>
      </c>
      <c r="N12" s="225" t="s">
        <v>129</v>
      </c>
      <c r="O12" s="330">
        <v>8.7147415004364973E-2</v>
      </c>
      <c r="P12" s="409"/>
      <c r="Q12" s="339"/>
      <c r="R12" s="410" t="s">
        <v>163</v>
      </c>
      <c r="S12" s="330">
        <v>0.17796582203889211</v>
      </c>
      <c r="T12" s="328"/>
      <c r="U12" s="125">
        <v>9</v>
      </c>
      <c r="V12" s="410" t="s">
        <v>143</v>
      </c>
      <c r="W12" s="330">
        <v>0.10995172275404573</v>
      </c>
    </row>
    <row r="13" spans="1:23" x14ac:dyDescent="0.25">
      <c r="A13" s="339">
        <v>10</v>
      </c>
      <c r="B13" s="403" t="s">
        <v>139</v>
      </c>
      <c r="C13" s="330">
        <v>0.26382835903138868</v>
      </c>
      <c r="D13" s="327"/>
      <c r="E13" s="339">
        <v>10</v>
      </c>
      <c r="F13" s="410" t="s">
        <v>143</v>
      </c>
      <c r="G13" s="330">
        <v>0.21560059333404152</v>
      </c>
      <c r="H13" s="328"/>
      <c r="I13" s="339">
        <v>10</v>
      </c>
      <c r="J13" s="410" t="s">
        <v>173</v>
      </c>
      <c r="K13" s="330">
        <v>0.17761374087743814</v>
      </c>
      <c r="L13" s="328"/>
      <c r="M13" s="340">
        <v>10</v>
      </c>
      <c r="N13" s="285" t="s">
        <v>95</v>
      </c>
      <c r="O13" s="332">
        <v>8.4975065422406557E-2</v>
      </c>
      <c r="P13" s="409"/>
      <c r="Q13" s="339">
        <v>10</v>
      </c>
      <c r="R13" s="410" t="s">
        <v>173</v>
      </c>
      <c r="S13" s="330">
        <v>0.17635957525590951</v>
      </c>
      <c r="T13" s="328"/>
      <c r="U13" s="125">
        <v>10</v>
      </c>
      <c r="V13" s="410" t="s">
        <v>194</v>
      </c>
      <c r="W13" s="330">
        <v>0.10613333333333333</v>
      </c>
    </row>
    <row r="14" spans="1:23" x14ac:dyDescent="0.25">
      <c r="A14" s="339">
        <v>11</v>
      </c>
      <c r="B14" s="19" t="s">
        <v>334</v>
      </c>
      <c r="C14" s="330">
        <v>0.258049579873045</v>
      </c>
      <c r="D14" s="327"/>
      <c r="E14" s="339">
        <v>11</v>
      </c>
      <c r="F14" s="225" t="s">
        <v>334</v>
      </c>
      <c r="G14" s="330">
        <v>0.20760417884913396</v>
      </c>
      <c r="H14" s="328"/>
      <c r="I14" s="339">
        <v>11</v>
      </c>
      <c r="J14" s="225" t="s">
        <v>129</v>
      </c>
      <c r="K14" s="330">
        <v>0.17513749039355825</v>
      </c>
      <c r="L14" s="328"/>
      <c r="M14" s="339">
        <v>11</v>
      </c>
      <c r="N14" s="410" t="s">
        <v>143</v>
      </c>
      <c r="O14" s="330">
        <v>8.2751999748187158E-2</v>
      </c>
      <c r="P14" s="409"/>
      <c r="Q14" s="339">
        <v>11</v>
      </c>
      <c r="R14" s="410" t="s">
        <v>135</v>
      </c>
      <c r="S14" s="330">
        <v>0.17312677324432341</v>
      </c>
      <c r="T14" s="328"/>
      <c r="U14" s="125">
        <v>11</v>
      </c>
      <c r="V14" s="410" t="s">
        <v>139</v>
      </c>
      <c r="W14" s="330">
        <v>9.7575800079481953E-2</v>
      </c>
    </row>
    <row r="15" spans="1:23" x14ac:dyDescent="0.25">
      <c r="A15" s="339">
        <v>12</v>
      </c>
      <c r="B15" s="19" t="s">
        <v>129</v>
      </c>
      <c r="C15" s="330">
        <v>0.23740368119474653</v>
      </c>
      <c r="D15" s="327"/>
      <c r="E15" s="339">
        <v>12</v>
      </c>
      <c r="F15" s="410" t="s">
        <v>135</v>
      </c>
      <c r="G15" s="330">
        <v>0.20562741007510213</v>
      </c>
      <c r="H15" s="328"/>
      <c r="I15" s="339">
        <v>12</v>
      </c>
      <c r="J15" s="225" t="s">
        <v>178</v>
      </c>
      <c r="K15" s="330">
        <v>0.17337937561445235</v>
      </c>
      <c r="L15" s="328"/>
      <c r="M15" s="339">
        <v>12</v>
      </c>
      <c r="N15" s="410" t="s">
        <v>191</v>
      </c>
      <c r="O15" s="330">
        <v>7.7322647177020462E-2</v>
      </c>
      <c r="P15" s="409"/>
      <c r="Q15" s="339">
        <v>12</v>
      </c>
      <c r="R15" s="410" t="s">
        <v>192</v>
      </c>
      <c r="S15" s="330">
        <v>0.16738315070233264</v>
      </c>
      <c r="T15" s="328"/>
      <c r="U15" s="125">
        <v>12</v>
      </c>
      <c r="V15" s="410" t="s">
        <v>176</v>
      </c>
      <c r="W15" s="330">
        <v>9.6795501602245482E-2</v>
      </c>
    </row>
    <row r="16" spans="1:23" x14ac:dyDescent="0.25">
      <c r="A16" s="339">
        <v>13</v>
      </c>
      <c r="B16" s="403" t="s">
        <v>192</v>
      </c>
      <c r="C16" s="330">
        <v>0.22084199688446443</v>
      </c>
      <c r="D16" s="327"/>
      <c r="E16" s="339">
        <v>13</v>
      </c>
      <c r="F16" s="410" t="s">
        <v>173</v>
      </c>
      <c r="G16" s="330">
        <v>0.1725863284002819</v>
      </c>
      <c r="H16" s="328"/>
      <c r="I16" s="339">
        <v>13</v>
      </c>
      <c r="J16" s="410" t="s">
        <v>131</v>
      </c>
      <c r="K16" s="330">
        <v>0.16763936770916196</v>
      </c>
      <c r="L16" s="328"/>
      <c r="M16" s="339"/>
      <c r="N16" s="410" t="s">
        <v>169</v>
      </c>
      <c r="O16" s="330">
        <v>7.6708507670850773E-2</v>
      </c>
      <c r="P16" s="409"/>
      <c r="Q16" s="340">
        <v>13</v>
      </c>
      <c r="R16" s="285" t="s">
        <v>95</v>
      </c>
      <c r="S16" s="332">
        <v>0.16150693724386511</v>
      </c>
      <c r="T16" s="328"/>
      <c r="U16" s="125">
        <v>13</v>
      </c>
      <c r="V16" s="410" t="s">
        <v>174</v>
      </c>
      <c r="W16" s="330">
        <v>9.317193648055179E-2</v>
      </c>
    </row>
    <row r="17" spans="1:23" x14ac:dyDescent="0.25">
      <c r="A17" s="339">
        <v>14</v>
      </c>
      <c r="B17" s="403" t="s">
        <v>135</v>
      </c>
      <c r="C17" s="330">
        <v>0.2152541833194255</v>
      </c>
      <c r="D17" s="327"/>
      <c r="E17" s="339">
        <v>14</v>
      </c>
      <c r="F17" s="225" t="s">
        <v>178</v>
      </c>
      <c r="G17" s="330">
        <v>0.16633161592633236</v>
      </c>
      <c r="H17" s="328"/>
      <c r="I17" s="339">
        <v>14</v>
      </c>
      <c r="J17" s="410" t="s">
        <v>199</v>
      </c>
      <c r="K17" s="330">
        <v>0.16411564625850339</v>
      </c>
      <c r="L17" s="328"/>
      <c r="M17" s="339">
        <v>14</v>
      </c>
      <c r="N17" s="410" t="s">
        <v>139</v>
      </c>
      <c r="O17" s="330">
        <v>7.0775683862155561E-2</v>
      </c>
      <c r="P17" s="409"/>
      <c r="Q17" s="339"/>
      <c r="R17" s="225" t="s">
        <v>178</v>
      </c>
      <c r="S17" s="330">
        <v>0.16228911452235553</v>
      </c>
      <c r="T17" s="328"/>
      <c r="U17" s="340">
        <v>14</v>
      </c>
      <c r="V17" s="285" t="s">
        <v>95</v>
      </c>
      <c r="W17" s="332">
        <v>8.8826346714067056E-2</v>
      </c>
    </row>
    <row r="18" spans="1:23" x14ac:dyDescent="0.25">
      <c r="A18" s="339"/>
      <c r="B18" s="403" t="s">
        <v>199</v>
      </c>
      <c r="C18" s="330">
        <v>0.2147392290249433</v>
      </c>
      <c r="D18" s="327"/>
      <c r="E18" s="339">
        <v>15</v>
      </c>
      <c r="F18" s="410" t="s">
        <v>185</v>
      </c>
      <c r="G18" s="330">
        <v>0.16225247729490974</v>
      </c>
      <c r="H18" s="328"/>
      <c r="I18" s="339">
        <v>15</v>
      </c>
      <c r="J18" s="410" t="s">
        <v>192</v>
      </c>
      <c r="K18" s="330">
        <v>0.15938036945170586</v>
      </c>
      <c r="L18" s="328"/>
      <c r="M18" s="339">
        <v>15</v>
      </c>
      <c r="N18" s="410" t="s">
        <v>135</v>
      </c>
      <c r="O18" s="330">
        <v>6.9004984847819403E-2</v>
      </c>
      <c r="P18" s="409"/>
      <c r="Q18" s="339">
        <v>15</v>
      </c>
      <c r="R18" s="410" t="s">
        <v>176</v>
      </c>
      <c r="S18" s="330">
        <v>0.15865698238780607</v>
      </c>
      <c r="T18" s="328"/>
      <c r="U18" s="125">
        <v>15</v>
      </c>
      <c r="V18" s="410" t="s">
        <v>173</v>
      </c>
      <c r="W18" s="330">
        <v>8.2894375365798301E-2</v>
      </c>
    </row>
    <row r="19" spans="1:23" x14ac:dyDescent="0.25">
      <c r="A19" s="339">
        <v>16</v>
      </c>
      <c r="B19" s="403" t="s">
        <v>176</v>
      </c>
      <c r="C19" s="330">
        <v>0.21261934337614727</v>
      </c>
      <c r="D19" s="327"/>
      <c r="E19" s="339">
        <v>16</v>
      </c>
      <c r="F19" s="410" t="s">
        <v>169</v>
      </c>
      <c r="G19" s="330">
        <v>0.14722454672245466</v>
      </c>
      <c r="H19" s="328"/>
      <c r="I19" s="339">
        <v>16</v>
      </c>
      <c r="J19" s="410" t="s">
        <v>156</v>
      </c>
      <c r="K19" s="330">
        <v>0.15295676261592195</v>
      </c>
      <c r="L19" s="328"/>
      <c r="M19" s="339">
        <v>16</v>
      </c>
      <c r="N19" s="410" t="s">
        <v>185</v>
      </c>
      <c r="O19" s="330">
        <v>6.7059284134835417E-2</v>
      </c>
      <c r="P19" s="409"/>
      <c r="Q19" s="125">
        <v>16</v>
      </c>
      <c r="R19" s="410" t="s">
        <v>185</v>
      </c>
      <c r="S19" s="330">
        <v>0.15331932703601384</v>
      </c>
      <c r="T19" s="328"/>
      <c r="U19" s="125"/>
      <c r="V19" s="410" t="s">
        <v>169</v>
      </c>
      <c r="W19" s="330">
        <v>8.2845188284518825E-2</v>
      </c>
    </row>
    <row r="20" spans="1:23" x14ac:dyDescent="0.25">
      <c r="A20" s="340">
        <v>17</v>
      </c>
      <c r="B20" s="282" t="s">
        <v>95</v>
      </c>
      <c r="C20" s="332">
        <v>0.20732730953438996</v>
      </c>
      <c r="D20" s="327"/>
      <c r="E20" s="340">
        <v>17</v>
      </c>
      <c r="F20" s="285" t="s">
        <v>95</v>
      </c>
      <c r="G20" s="332">
        <v>0.14773120031600256</v>
      </c>
      <c r="H20" s="328"/>
      <c r="I20" s="339">
        <v>17</v>
      </c>
      <c r="J20" s="225" t="s">
        <v>334</v>
      </c>
      <c r="K20" s="330">
        <v>0.14722905331043676</v>
      </c>
      <c r="L20" s="328"/>
      <c r="M20" s="339">
        <v>17</v>
      </c>
      <c r="N20" s="410" t="s">
        <v>133</v>
      </c>
      <c r="O20" s="330">
        <v>6.0306531956016492E-2</v>
      </c>
      <c r="P20" s="409"/>
      <c r="Q20" s="125">
        <v>17</v>
      </c>
      <c r="R20" s="410" t="s">
        <v>156</v>
      </c>
      <c r="S20" s="330">
        <v>0.14886185716006262</v>
      </c>
      <c r="T20" s="328"/>
      <c r="U20" s="125">
        <v>17</v>
      </c>
      <c r="V20" s="410" t="s">
        <v>164</v>
      </c>
      <c r="W20" s="330">
        <v>7.5756386146079088E-2</v>
      </c>
    </row>
    <row r="21" spans="1:23" x14ac:dyDescent="0.25">
      <c r="A21" s="339">
        <v>18</v>
      </c>
      <c r="B21" s="403" t="s">
        <v>143</v>
      </c>
      <c r="C21" s="330">
        <v>0.187955476339428</v>
      </c>
      <c r="D21" s="327"/>
      <c r="E21" s="339">
        <v>18</v>
      </c>
      <c r="F21" s="410" t="s">
        <v>133</v>
      </c>
      <c r="G21" s="330">
        <v>0.13193764997888707</v>
      </c>
      <c r="H21" s="328"/>
      <c r="I21" s="339">
        <v>18</v>
      </c>
      <c r="J21" s="410" t="s">
        <v>139</v>
      </c>
      <c r="K21" s="330">
        <v>0.14410614515811235</v>
      </c>
      <c r="L21" s="328"/>
      <c r="M21" s="339">
        <v>18</v>
      </c>
      <c r="N21" s="410" t="s">
        <v>131</v>
      </c>
      <c r="O21" s="330">
        <v>4.7747762901422006E-2</v>
      </c>
      <c r="P21" s="409"/>
      <c r="Q21" s="339">
        <v>18</v>
      </c>
      <c r="R21" s="410" t="s">
        <v>199</v>
      </c>
      <c r="S21" s="330">
        <v>0.14331065759637188</v>
      </c>
      <c r="T21" s="328"/>
      <c r="U21" s="125">
        <v>18</v>
      </c>
      <c r="V21" s="410" t="s">
        <v>163</v>
      </c>
      <c r="W21" s="330">
        <v>6.648497348261638E-2</v>
      </c>
    </row>
    <row r="22" spans="1:23" x14ac:dyDescent="0.25">
      <c r="A22" s="339">
        <v>19</v>
      </c>
      <c r="B22" s="403" t="s">
        <v>169</v>
      </c>
      <c r="C22" s="330">
        <v>0.18538354253835426</v>
      </c>
      <c r="D22" s="327"/>
      <c r="E22" s="339">
        <v>19</v>
      </c>
      <c r="F22" s="410" t="s">
        <v>164</v>
      </c>
      <c r="G22" s="330">
        <v>0.11340339805159766</v>
      </c>
      <c r="H22" s="328"/>
      <c r="I22" s="339">
        <v>19</v>
      </c>
      <c r="J22" s="410" t="s">
        <v>191</v>
      </c>
      <c r="K22" s="330">
        <v>0.12305990387077419</v>
      </c>
      <c r="L22" s="328"/>
      <c r="M22" s="339">
        <v>19</v>
      </c>
      <c r="N22" s="225" t="s">
        <v>334</v>
      </c>
      <c r="O22" s="330">
        <v>4.4707848035271794E-2</v>
      </c>
      <c r="P22" s="409"/>
      <c r="Q22" s="339">
        <v>19</v>
      </c>
      <c r="R22" s="410" t="s">
        <v>194</v>
      </c>
      <c r="S22" s="330">
        <v>0.13173333333333334</v>
      </c>
      <c r="T22" s="328"/>
      <c r="U22" s="125">
        <v>19</v>
      </c>
      <c r="V22" s="410" t="s">
        <v>135</v>
      </c>
      <c r="W22" s="330">
        <v>5.8782137994641832E-2</v>
      </c>
    </row>
    <row r="23" spans="1:23" x14ac:dyDescent="0.25">
      <c r="A23" s="339">
        <v>20</v>
      </c>
      <c r="B23" s="403" t="s">
        <v>174</v>
      </c>
      <c r="C23" s="330">
        <v>0.17402887559370833</v>
      </c>
      <c r="D23" s="327"/>
      <c r="E23" s="339">
        <v>20</v>
      </c>
      <c r="F23" s="410" t="s">
        <v>156</v>
      </c>
      <c r="G23" s="330">
        <v>0.1092376249548356</v>
      </c>
      <c r="H23" s="328"/>
      <c r="I23" s="339">
        <v>20</v>
      </c>
      <c r="J23" s="410" t="s">
        <v>194</v>
      </c>
      <c r="K23" s="330">
        <v>0.11626666666666667</v>
      </c>
      <c r="L23" s="327"/>
      <c r="M23" s="339"/>
      <c r="N23" s="410" t="s">
        <v>194</v>
      </c>
      <c r="O23" s="330">
        <v>4.4622222222222223E-2</v>
      </c>
      <c r="P23" s="409"/>
      <c r="Q23" s="339">
        <v>20</v>
      </c>
      <c r="R23" s="410" t="s">
        <v>191</v>
      </c>
      <c r="S23" s="330">
        <v>9.2451352193842526E-2</v>
      </c>
      <c r="T23" s="328"/>
      <c r="U23" s="125">
        <v>20</v>
      </c>
      <c r="V23" s="225" t="s">
        <v>129</v>
      </c>
      <c r="W23" s="330">
        <v>5.2606227890497778E-2</v>
      </c>
    </row>
    <row r="24" spans="1:23" x14ac:dyDescent="0.25">
      <c r="A24" s="411">
        <v>21</v>
      </c>
      <c r="B24" s="412" t="s">
        <v>163</v>
      </c>
      <c r="C24" s="413">
        <v>9.9599292869770178E-2</v>
      </c>
      <c r="D24" s="327"/>
      <c r="E24" s="411">
        <v>21</v>
      </c>
      <c r="F24" s="414" t="s">
        <v>163</v>
      </c>
      <c r="G24" s="413">
        <v>6.5082498526812013E-2</v>
      </c>
      <c r="H24" s="327"/>
      <c r="I24" s="411">
        <v>21</v>
      </c>
      <c r="J24" s="414" t="s">
        <v>163</v>
      </c>
      <c r="K24" s="413">
        <v>0.10431879787860932</v>
      </c>
      <c r="L24" s="327"/>
      <c r="M24" s="411">
        <v>21</v>
      </c>
      <c r="N24" s="414" t="s">
        <v>199</v>
      </c>
      <c r="O24" s="413">
        <v>3.072562358276644E-2</v>
      </c>
      <c r="P24" s="409"/>
      <c r="Q24" s="411">
        <v>21</v>
      </c>
      <c r="R24" s="414" t="s">
        <v>131</v>
      </c>
      <c r="S24" s="413">
        <v>8.1141114374554055E-2</v>
      </c>
      <c r="T24" s="328"/>
      <c r="U24" s="129">
        <v>21</v>
      </c>
      <c r="V24" s="224" t="s">
        <v>178</v>
      </c>
      <c r="W24" s="413">
        <v>3.6335872049778971E-2</v>
      </c>
    </row>
    <row r="25" spans="1:23" x14ac:dyDescent="0.25">
      <c r="P25" s="415"/>
      <c r="T25" s="162"/>
    </row>
    <row r="26" spans="1:23" x14ac:dyDescent="0.25">
      <c r="A26" s="400" t="s">
        <v>526</v>
      </c>
      <c r="C26" s="162"/>
      <c r="D26" s="162"/>
      <c r="E26" s="162"/>
      <c r="F26" s="162"/>
      <c r="G26" s="162"/>
      <c r="H26" s="162"/>
      <c r="I26" s="162"/>
      <c r="J26" s="162"/>
      <c r="P26" s="415"/>
      <c r="T26" s="162"/>
    </row>
    <row r="27" spans="1:23" x14ac:dyDescent="0.25">
      <c r="A27" s="5" t="s">
        <v>484</v>
      </c>
      <c r="P27" s="415"/>
      <c r="T27" s="162"/>
    </row>
  </sheetData>
  <mergeCells count="6">
    <mergeCell ref="A3:C3"/>
    <mergeCell ref="U3:W3"/>
    <mergeCell ref="Q3:S3"/>
    <mergeCell ref="M3:O3"/>
    <mergeCell ref="I3:K3"/>
    <mergeCell ref="E3:G3"/>
  </mergeCells>
  <pageMargins left="0.70866141732283472" right="0.70866141732283472" top="0.74803149606299213" bottom="0.74803149606299213" header="0.31496062992125984" footer="0.31496062992125984"/>
  <pageSetup paperSize="9" scale="60" orientation="landscape"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39"/>
  <sheetViews>
    <sheetView showGridLines="0" zoomScale="75" zoomScaleNormal="75" workbookViewId="0">
      <selection activeCell="A2" sqref="A2"/>
    </sheetView>
  </sheetViews>
  <sheetFormatPr defaultRowHeight="15" x14ac:dyDescent="0.25"/>
  <cols>
    <col min="1" max="7" width="15.7109375" style="5" customWidth="1"/>
    <col min="8" max="16384" width="9.140625" style="5"/>
  </cols>
  <sheetData>
    <row r="2" spans="1:7" x14ac:dyDescent="0.25">
      <c r="A2" s="91" t="s">
        <v>529</v>
      </c>
    </row>
    <row r="3" spans="1:7" x14ac:dyDescent="0.25">
      <c r="A3" s="667" t="s">
        <v>530</v>
      </c>
      <c r="B3" s="668"/>
      <c r="C3" s="669"/>
      <c r="D3" s="19"/>
      <c r="E3" s="667" t="s">
        <v>531</v>
      </c>
      <c r="F3" s="668"/>
      <c r="G3" s="669"/>
    </row>
    <row r="4" spans="1:7" x14ac:dyDescent="0.25">
      <c r="A4" s="215">
        <v>1</v>
      </c>
      <c r="B4" s="404" t="s">
        <v>207</v>
      </c>
      <c r="C4" s="272">
        <v>69570</v>
      </c>
      <c r="D4" s="19"/>
      <c r="E4" s="147">
        <v>1</v>
      </c>
      <c r="F4" s="287" t="s">
        <v>192</v>
      </c>
      <c r="G4" s="416">
        <v>530</v>
      </c>
    </row>
    <row r="5" spans="1:7" x14ac:dyDescent="0.25">
      <c r="A5" s="217">
        <v>2</v>
      </c>
      <c r="B5" s="410" t="s">
        <v>131</v>
      </c>
      <c r="C5" s="124">
        <v>26039</v>
      </c>
      <c r="D5" s="19"/>
      <c r="E5" s="151">
        <v>2</v>
      </c>
      <c r="F5" s="410" t="s">
        <v>145</v>
      </c>
      <c r="G5" s="417">
        <v>488</v>
      </c>
    </row>
    <row r="6" spans="1:7" x14ac:dyDescent="0.25">
      <c r="A6" s="217">
        <v>3</v>
      </c>
      <c r="B6" s="410" t="s">
        <v>152</v>
      </c>
      <c r="C6" s="124">
        <v>18756</v>
      </c>
      <c r="D6" s="19"/>
      <c r="E6" s="151">
        <v>3</v>
      </c>
      <c r="F6" s="410" t="s">
        <v>131</v>
      </c>
      <c r="G6" s="417">
        <v>318</v>
      </c>
    </row>
    <row r="7" spans="1:7" x14ac:dyDescent="0.25">
      <c r="A7" s="217">
        <v>4</v>
      </c>
      <c r="B7" s="225" t="s">
        <v>172</v>
      </c>
      <c r="C7" s="124">
        <v>15867</v>
      </c>
      <c r="D7" s="19"/>
      <c r="E7" s="151">
        <v>4</v>
      </c>
      <c r="F7" s="410" t="s">
        <v>152</v>
      </c>
      <c r="G7" s="417">
        <v>301</v>
      </c>
    </row>
    <row r="8" spans="1:7" x14ac:dyDescent="0.25">
      <c r="A8" s="217">
        <v>5</v>
      </c>
      <c r="B8" s="410" t="s">
        <v>133</v>
      </c>
      <c r="C8" s="124">
        <v>12591</v>
      </c>
      <c r="D8" s="19"/>
      <c r="E8" s="151">
        <v>5</v>
      </c>
      <c r="F8" s="410" t="s">
        <v>185</v>
      </c>
      <c r="G8" s="417">
        <v>298</v>
      </c>
    </row>
    <row r="9" spans="1:7" x14ac:dyDescent="0.25">
      <c r="A9" s="217">
        <v>6</v>
      </c>
      <c r="B9" s="410" t="s">
        <v>127</v>
      </c>
      <c r="C9" s="124">
        <v>11941</v>
      </c>
      <c r="D9" s="19"/>
      <c r="E9" s="151">
        <v>6</v>
      </c>
      <c r="F9" s="410" t="s">
        <v>147</v>
      </c>
      <c r="G9" s="417">
        <v>283.24129141886152</v>
      </c>
    </row>
    <row r="10" spans="1:7" x14ac:dyDescent="0.25">
      <c r="A10" s="217">
        <v>7</v>
      </c>
      <c r="B10" s="410" t="s">
        <v>143</v>
      </c>
      <c r="C10" s="124">
        <v>8696</v>
      </c>
      <c r="D10" s="19"/>
      <c r="E10" s="151">
        <v>7</v>
      </c>
      <c r="F10" s="225" t="s">
        <v>129</v>
      </c>
      <c r="G10" s="417">
        <v>282.41860465116281</v>
      </c>
    </row>
    <row r="11" spans="1:7" x14ac:dyDescent="0.25">
      <c r="A11" s="217">
        <v>8</v>
      </c>
      <c r="B11" s="410" t="s">
        <v>199</v>
      </c>
      <c r="C11" s="124">
        <v>4764</v>
      </c>
      <c r="D11" s="19"/>
      <c r="E11" s="151">
        <v>8</v>
      </c>
      <c r="F11" s="225" t="s">
        <v>334</v>
      </c>
      <c r="G11" s="417">
        <v>275</v>
      </c>
    </row>
    <row r="12" spans="1:7" x14ac:dyDescent="0.25">
      <c r="A12" s="217">
        <v>9</v>
      </c>
      <c r="B12" s="410" t="s">
        <v>174</v>
      </c>
      <c r="C12" s="124">
        <v>4684</v>
      </c>
      <c r="D12" s="19"/>
      <c r="E12" s="151">
        <v>9</v>
      </c>
      <c r="F12" s="410" t="s">
        <v>173</v>
      </c>
      <c r="G12" s="417">
        <v>273</v>
      </c>
    </row>
    <row r="13" spans="1:7" x14ac:dyDescent="0.25">
      <c r="A13" s="217">
        <v>10</v>
      </c>
      <c r="B13" s="410" t="s">
        <v>145</v>
      </c>
      <c r="C13" s="124">
        <v>3800</v>
      </c>
      <c r="D13" s="19"/>
      <c r="E13" s="418">
        <v>10</v>
      </c>
      <c r="F13" s="419" t="s">
        <v>95</v>
      </c>
      <c r="G13" s="420">
        <v>251</v>
      </c>
    </row>
    <row r="14" spans="1:7" x14ac:dyDescent="0.25">
      <c r="A14" s="217">
        <v>11</v>
      </c>
      <c r="B14" s="410" t="s">
        <v>532</v>
      </c>
      <c r="C14" s="124">
        <v>3736</v>
      </c>
      <c r="D14" s="19"/>
      <c r="E14" s="151">
        <v>11</v>
      </c>
      <c r="F14" s="410" t="s">
        <v>169</v>
      </c>
      <c r="G14" s="417">
        <v>245</v>
      </c>
    </row>
    <row r="15" spans="1:7" x14ac:dyDescent="0.25">
      <c r="A15" s="217">
        <v>12</v>
      </c>
      <c r="B15" s="410" t="s">
        <v>139</v>
      </c>
      <c r="C15" s="124">
        <v>3317</v>
      </c>
      <c r="D15" s="19"/>
      <c r="E15" s="151">
        <v>12</v>
      </c>
      <c r="F15" s="410" t="s">
        <v>194</v>
      </c>
      <c r="G15" s="417">
        <v>229.97032640949558</v>
      </c>
    </row>
    <row r="16" spans="1:7" x14ac:dyDescent="0.25">
      <c r="A16" s="217">
        <v>13</v>
      </c>
      <c r="B16" s="225" t="s">
        <v>334</v>
      </c>
      <c r="C16" s="124">
        <v>2927</v>
      </c>
      <c r="D16" s="19"/>
      <c r="E16" s="151">
        <v>13</v>
      </c>
      <c r="F16" s="410" t="s">
        <v>135</v>
      </c>
      <c r="G16" s="417">
        <v>225</v>
      </c>
    </row>
    <row r="17" spans="1:7" x14ac:dyDescent="0.25">
      <c r="A17" s="217">
        <v>14</v>
      </c>
      <c r="B17" s="410" t="s">
        <v>192</v>
      </c>
      <c r="C17" s="124">
        <v>2878</v>
      </c>
      <c r="D17" s="19"/>
      <c r="E17" s="151"/>
      <c r="F17" s="410" t="s">
        <v>207</v>
      </c>
      <c r="G17" s="417">
        <v>225</v>
      </c>
    </row>
    <row r="18" spans="1:7" x14ac:dyDescent="0.25">
      <c r="A18" s="217">
        <v>15</v>
      </c>
      <c r="B18" s="410" t="s">
        <v>147</v>
      </c>
      <c r="C18" s="421">
        <v>2667</v>
      </c>
      <c r="D18" s="19"/>
      <c r="E18" s="151">
        <v>15</v>
      </c>
      <c r="F18" s="410" t="s">
        <v>199</v>
      </c>
      <c r="G18" s="417">
        <v>222</v>
      </c>
    </row>
    <row r="19" spans="1:7" x14ac:dyDescent="0.25">
      <c r="A19" s="217">
        <v>16</v>
      </c>
      <c r="B19" s="410" t="s">
        <v>185</v>
      </c>
      <c r="C19" s="124">
        <v>2500</v>
      </c>
      <c r="D19" s="19"/>
      <c r="E19" s="151">
        <v>16</v>
      </c>
      <c r="F19" s="410" t="s">
        <v>191</v>
      </c>
      <c r="G19" s="417">
        <v>212</v>
      </c>
    </row>
    <row r="20" spans="1:7" x14ac:dyDescent="0.25">
      <c r="A20" s="217">
        <v>17</v>
      </c>
      <c r="B20" s="410" t="s">
        <v>191</v>
      </c>
      <c r="C20" s="124">
        <v>2228</v>
      </c>
      <c r="D20" s="19"/>
      <c r="E20" s="151">
        <v>17</v>
      </c>
      <c r="F20" s="410" t="s">
        <v>133</v>
      </c>
      <c r="G20" s="417">
        <v>209</v>
      </c>
    </row>
    <row r="21" spans="1:7" x14ac:dyDescent="0.25">
      <c r="A21" s="217">
        <v>18</v>
      </c>
      <c r="B21" s="410" t="s">
        <v>176</v>
      </c>
      <c r="C21" s="124">
        <v>2126</v>
      </c>
      <c r="D21" s="19"/>
      <c r="E21" s="151">
        <v>18</v>
      </c>
      <c r="F21" s="410" t="s">
        <v>176</v>
      </c>
      <c r="G21" s="417">
        <v>196</v>
      </c>
    </row>
    <row r="22" spans="1:7" x14ac:dyDescent="0.25">
      <c r="A22" s="217">
        <v>19</v>
      </c>
      <c r="B22" s="410" t="s">
        <v>331</v>
      </c>
      <c r="C22" s="124">
        <v>1892</v>
      </c>
      <c r="D22" s="19"/>
      <c r="E22" s="151">
        <v>19</v>
      </c>
      <c r="F22" s="410" t="s">
        <v>533</v>
      </c>
      <c r="G22" s="417">
        <v>190</v>
      </c>
    </row>
    <row r="23" spans="1:7" x14ac:dyDescent="0.25">
      <c r="A23" s="217">
        <v>20</v>
      </c>
      <c r="B23" s="225" t="s">
        <v>129</v>
      </c>
      <c r="C23" s="421">
        <v>1518</v>
      </c>
      <c r="D23" s="19"/>
      <c r="E23" s="151"/>
      <c r="F23" s="410" t="s">
        <v>127</v>
      </c>
      <c r="G23" s="417">
        <v>190</v>
      </c>
    </row>
    <row r="24" spans="1:7" x14ac:dyDescent="0.25">
      <c r="A24" s="418">
        <v>21</v>
      </c>
      <c r="B24" s="419" t="s">
        <v>95</v>
      </c>
      <c r="C24" s="422">
        <v>1388</v>
      </c>
      <c r="D24" s="19"/>
      <c r="E24" s="151">
        <v>21</v>
      </c>
      <c r="F24" s="410" t="s">
        <v>143</v>
      </c>
      <c r="G24" s="417">
        <v>189</v>
      </c>
    </row>
    <row r="25" spans="1:7" x14ac:dyDescent="0.25">
      <c r="A25" s="217">
        <v>22</v>
      </c>
      <c r="B25" s="410" t="s">
        <v>156</v>
      </c>
      <c r="C25" s="124">
        <v>1275</v>
      </c>
      <c r="D25" s="19"/>
      <c r="E25" s="151">
        <v>22</v>
      </c>
      <c r="F25" s="410" t="s">
        <v>331</v>
      </c>
      <c r="G25" s="417">
        <v>168.86826133523741</v>
      </c>
    </row>
    <row r="26" spans="1:7" x14ac:dyDescent="0.25">
      <c r="A26" s="217">
        <v>23</v>
      </c>
      <c r="B26" s="410" t="s">
        <v>173</v>
      </c>
      <c r="C26" s="124">
        <v>1222</v>
      </c>
      <c r="D26" s="19"/>
      <c r="E26" s="151">
        <v>23</v>
      </c>
      <c r="F26" s="410" t="s">
        <v>332</v>
      </c>
      <c r="G26" s="417">
        <v>130.59701492537312</v>
      </c>
    </row>
    <row r="27" spans="1:7" x14ac:dyDescent="0.25">
      <c r="A27" s="217">
        <v>24</v>
      </c>
      <c r="B27" s="410" t="s">
        <v>169</v>
      </c>
      <c r="C27" s="124">
        <v>1202</v>
      </c>
      <c r="D27" s="19"/>
      <c r="E27" s="151">
        <v>24</v>
      </c>
      <c r="F27" s="410" t="s">
        <v>156</v>
      </c>
      <c r="G27" s="417">
        <v>127</v>
      </c>
    </row>
    <row r="28" spans="1:7" x14ac:dyDescent="0.25">
      <c r="A28" s="217">
        <v>25</v>
      </c>
      <c r="B28" s="410" t="s">
        <v>533</v>
      </c>
      <c r="C28" s="124">
        <v>838</v>
      </c>
      <c r="D28" s="19"/>
      <c r="E28" s="151">
        <v>25</v>
      </c>
      <c r="F28" s="410" t="s">
        <v>171</v>
      </c>
      <c r="G28" s="417">
        <v>124</v>
      </c>
    </row>
    <row r="29" spans="1:7" x14ac:dyDescent="0.25">
      <c r="A29" s="217">
        <v>26</v>
      </c>
      <c r="B29" s="410" t="s">
        <v>534</v>
      </c>
      <c r="C29" s="124">
        <v>596</v>
      </c>
      <c r="D29" s="19"/>
      <c r="E29" s="151"/>
      <c r="F29" s="225" t="s">
        <v>172</v>
      </c>
      <c r="G29" s="417">
        <v>124</v>
      </c>
    </row>
    <row r="30" spans="1:7" x14ac:dyDescent="0.25">
      <c r="A30" s="217">
        <v>27</v>
      </c>
      <c r="B30" s="410" t="s">
        <v>194</v>
      </c>
      <c r="C30" s="124">
        <v>465</v>
      </c>
      <c r="D30" s="19"/>
      <c r="E30" s="151">
        <v>27</v>
      </c>
      <c r="F30" s="410" t="s">
        <v>163</v>
      </c>
      <c r="G30" s="417">
        <v>111</v>
      </c>
    </row>
    <row r="31" spans="1:7" x14ac:dyDescent="0.25">
      <c r="A31" s="217">
        <v>28</v>
      </c>
      <c r="B31" s="410" t="s">
        <v>535</v>
      </c>
      <c r="C31" s="124">
        <v>406</v>
      </c>
      <c r="D31" s="19"/>
      <c r="E31" s="151">
        <v>28</v>
      </c>
      <c r="F31" s="410" t="s">
        <v>139</v>
      </c>
      <c r="G31" s="417">
        <v>87</v>
      </c>
    </row>
    <row r="32" spans="1:7" x14ac:dyDescent="0.25">
      <c r="A32" s="217">
        <v>29</v>
      </c>
      <c r="B32" s="410" t="s">
        <v>332</v>
      </c>
      <c r="C32" s="124">
        <v>175</v>
      </c>
      <c r="D32" s="19"/>
      <c r="E32" s="151">
        <v>29</v>
      </c>
      <c r="F32" s="410" t="s">
        <v>534</v>
      </c>
      <c r="G32" s="417">
        <v>79</v>
      </c>
    </row>
    <row r="33" spans="1:7" x14ac:dyDescent="0.25">
      <c r="A33" s="217">
        <v>30</v>
      </c>
      <c r="B33" s="410" t="s">
        <v>536</v>
      </c>
      <c r="C33" s="124">
        <v>132</v>
      </c>
      <c r="D33" s="19"/>
      <c r="E33" s="151">
        <v>30</v>
      </c>
      <c r="F33" s="410" t="s">
        <v>174</v>
      </c>
      <c r="G33" s="417">
        <v>64</v>
      </c>
    </row>
    <row r="34" spans="1:7" x14ac:dyDescent="0.25">
      <c r="A34" s="217">
        <v>31</v>
      </c>
      <c r="B34" s="410" t="s">
        <v>163</v>
      </c>
      <c r="C34" s="124">
        <v>36</v>
      </c>
      <c r="D34" s="19"/>
      <c r="E34" s="151">
        <v>31</v>
      </c>
      <c r="F34" s="410" t="s">
        <v>536</v>
      </c>
      <c r="G34" s="417">
        <v>59.379217273954119</v>
      </c>
    </row>
    <row r="35" spans="1:7" x14ac:dyDescent="0.25">
      <c r="A35" s="217">
        <v>32</v>
      </c>
      <c r="B35" s="410" t="s">
        <v>537</v>
      </c>
      <c r="C35" s="124">
        <v>30</v>
      </c>
      <c r="D35" s="19"/>
      <c r="E35" s="151">
        <v>32</v>
      </c>
      <c r="F35" s="410" t="s">
        <v>537</v>
      </c>
      <c r="G35" s="417">
        <v>37</v>
      </c>
    </row>
    <row r="36" spans="1:7" x14ac:dyDescent="0.25">
      <c r="A36" s="222">
        <v>33</v>
      </c>
      <c r="B36" s="224" t="s">
        <v>538</v>
      </c>
      <c r="C36" s="130">
        <v>12</v>
      </c>
      <c r="D36" s="19"/>
      <c r="E36" s="158">
        <v>33</v>
      </c>
      <c r="F36" s="224" t="s">
        <v>538</v>
      </c>
      <c r="G36" s="423">
        <v>29</v>
      </c>
    </row>
    <row r="37" spans="1:7" x14ac:dyDescent="0.25">
      <c r="E37" s="162"/>
    </row>
    <row r="38" spans="1:7" x14ac:dyDescent="0.25">
      <c r="A38" s="424" t="s">
        <v>539</v>
      </c>
      <c r="B38" s="425"/>
      <c r="C38" s="426"/>
      <c r="D38" s="426"/>
      <c r="E38" s="426"/>
    </row>
    <row r="39" spans="1:7" x14ac:dyDescent="0.25">
      <c r="A39" s="426" t="s">
        <v>540</v>
      </c>
    </row>
  </sheetData>
  <mergeCells count="2">
    <mergeCell ref="A3:C3"/>
    <mergeCell ref="E3:G3"/>
  </mergeCells>
  <pageMargins left="0.70866141732283472" right="0.70866141732283472" top="0.74803149606299213" bottom="0.74803149606299213" header="0.31496062992125984" footer="0.31496062992125984"/>
  <pageSetup paperSize="9" scale="70" orientation="landscape"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R37"/>
  <sheetViews>
    <sheetView showGridLines="0" zoomScale="75" zoomScaleNormal="75" workbookViewId="0">
      <selection activeCell="A2" sqref="A2"/>
    </sheetView>
  </sheetViews>
  <sheetFormatPr defaultRowHeight="15" x14ac:dyDescent="0.25"/>
  <cols>
    <col min="1" max="1" width="8.7109375" style="5" customWidth="1"/>
    <col min="2" max="3" width="12.7109375" style="5" customWidth="1"/>
    <col min="4" max="4" width="8.7109375" style="5" customWidth="1"/>
    <col min="5" max="6" width="12.7109375" style="5" customWidth="1"/>
    <col min="7" max="7" width="8.7109375" style="5" customWidth="1"/>
    <col min="8" max="9" width="12.7109375" style="5" customWidth="1"/>
    <col min="10" max="10" width="8.7109375" style="5" customWidth="1"/>
    <col min="11" max="12" width="12.7109375" style="5" customWidth="1"/>
    <col min="13" max="13" width="8.7109375" style="5" customWidth="1"/>
    <col min="14" max="15" width="12.7109375" style="5" customWidth="1"/>
    <col min="16" max="16" width="8.7109375" style="5" customWidth="1"/>
    <col min="17" max="17" width="12.7109375" style="5" customWidth="1"/>
    <col min="18" max="18" width="13.85546875" style="5" customWidth="1"/>
    <col min="19" max="23" width="12.7109375" style="5" customWidth="1"/>
    <col min="24" max="16384" width="9.140625" style="5"/>
  </cols>
  <sheetData>
    <row r="2" spans="1:18" x14ac:dyDescent="0.25">
      <c r="A2" s="91" t="s">
        <v>541</v>
      </c>
    </row>
    <row r="3" spans="1:18" x14ac:dyDescent="0.25">
      <c r="A3" s="667" t="s">
        <v>391</v>
      </c>
      <c r="B3" s="668"/>
      <c r="C3" s="669"/>
      <c r="D3" s="667" t="s">
        <v>393</v>
      </c>
      <c r="E3" s="668"/>
      <c r="F3" s="669"/>
      <c r="G3" s="667" t="s">
        <v>394</v>
      </c>
      <c r="H3" s="668"/>
      <c r="I3" s="669"/>
      <c r="J3" s="667" t="s">
        <v>542</v>
      </c>
      <c r="K3" s="668"/>
      <c r="L3" s="669"/>
      <c r="M3" s="667" t="s">
        <v>392</v>
      </c>
      <c r="N3" s="668"/>
      <c r="O3" s="669"/>
      <c r="P3" s="667" t="s">
        <v>543</v>
      </c>
      <c r="Q3" s="668"/>
      <c r="R3" s="669"/>
    </row>
    <row r="4" spans="1:18" x14ac:dyDescent="0.25">
      <c r="A4" s="215">
        <v>1</v>
      </c>
      <c r="B4" s="404" t="s">
        <v>147</v>
      </c>
      <c r="C4" s="427">
        <v>0.25007416196974203</v>
      </c>
      <c r="D4" s="215">
        <v>1</v>
      </c>
      <c r="E4" s="404" t="s">
        <v>163</v>
      </c>
      <c r="F4" s="427">
        <v>0.52777777777777779</v>
      </c>
      <c r="G4" s="215">
        <v>1</v>
      </c>
      <c r="H4" s="404" t="s">
        <v>169</v>
      </c>
      <c r="I4" s="427">
        <v>0.37021630615640599</v>
      </c>
      <c r="J4" s="215">
        <v>1</v>
      </c>
      <c r="K4" s="404" t="s">
        <v>139</v>
      </c>
      <c r="L4" s="427">
        <v>0.25808997632202052</v>
      </c>
      <c r="M4" s="215">
        <v>1</v>
      </c>
      <c r="N4" s="404" t="s">
        <v>171</v>
      </c>
      <c r="O4" s="427">
        <v>0.28817733990147781</v>
      </c>
      <c r="P4" s="215">
        <v>1</v>
      </c>
      <c r="Q4" s="404" t="s">
        <v>199</v>
      </c>
      <c r="R4" s="427">
        <v>0.12300587741393787</v>
      </c>
    </row>
    <row r="5" spans="1:18" x14ac:dyDescent="0.25">
      <c r="A5" s="154">
        <v>2</v>
      </c>
      <c r="B5" s="429" t="s">
        <v>95</v>
      </c>
      <c r="C5" s="430">
        <v>0.239913544668588</v>
      </c>
      <c r="D5" s="217">
        <v>2</v>
      </c>
      <c r="E5" s="410" t="s">
        <v>127</v>
      </c>
      <c r="F5" s="431">
        <v>0.4692236831086174</v>
      </c>
      <c r="G5" s="217">
        <v>2</v>
      </c>
      <c r="H5" s="410" t="s">
        <v>147</v>
      </c>
      <c r="I5" s="431">
        <v>0.31504004746366066</v>
      </c>
      <c r="J5" s="217">
        <v>2</v>
      </c>
      <c r="K5" s="410" t="s">
        <v>156</v>
      </c>
      <c r="L5" s="431">
        <v>0.2541176470588235</v>
      </c>
      <c r="M5" s="217">
        <v>2</v>
      </c>
      <c r="N5" s="410" t="s">
        <v>185</v>
      </c>
      <c r="O5" s="431">
        <v>0.28120000000000001</v>
      </c>
      <c r="P5" s="217">
        <v>2</v>
      </c>
      <c r="Q5" s="410" t="s">
        <v>331</v>
      </c>
      <c r="R5" s="431">
        <v>8.4038054968287521E-2</v>
      </c>
    </row>
    <row r="6" spans="1:18" x14ac:dyDescent="0.25">
      <c r="A6" s="217"/>
      <c r="B6" s="410" t="s">
        <v>176</v>
      </c>
      <c r="C6" s="431">
        <v>0.23565380997177798</v>
      </c>
      <c r="D6" s="217">
        <v>3</v>
      </c>
      <c r="E6" s="410" t="s">
        <v>332</v>
      </c>
      <c r="F6" s="431">
        <v>0.38857142857142857</v>
      </c>
      <c r="G6" s="217">
        <v>3</v>
      </c>
      <c r="H6" s="410" t="s">
        <v>135</v>
      </c>
      <c r="I6" s="431">
        <v>0.31076017130620986</v>
      </c>
      <c r="J6" s="217">
        <v>3</v>
      </c>
      <c r="K6" s="410" t="s">
        <v>207</v>
      </c>
      <c r="L6" s="431">
        <v>0.2436682478079632</v>
      </c>
      <c r="M6" s="217"/>
      <c r="N6" s="225" t="s">
        <v>334</v>
      </c>
      <c r="O6" s="431">
        <v>0.27502562350529552</v>
      </c>
      <c r="P6" s="217"/>
      <c r="Q6" s="410" t="s">
        <v>174</v>
      </c>
      <c r="R6" s="431">
        <v>8.1554227156276693E-2</v>
      </c>
    </row>
    <row r="7" spans="1:18" x14ac:dyDescent="0.25">
      <c r="A7" s="217">
        <v>4</v>
      </c>
      <c r="B7" s="410" t="s">
        <v>172</v>
      </c>
      <c r="C7" s="431">
        <v>0.22493224932249323</v>
      </c>
      <c r="D7" s="217">
        <v>4</v>
      </c>
      <c r="E7" s="410" t="s">
        <v>169</v>
      </c>
      <c r="F7" s="431">
        <v>0.3594009983361065</v>
      </c>
      <c r="G7" s="154"/>
      <c r="H7" s="429" t="s">
        <v>95</v>
      </c>
      <c r="I7" s="430">
        <v>0.30907780979827087</v>
      </c>
      <c r="J7" s="217"/>
      <c r="K7" s="225" t="s">
        <v>334</v>
      </c>
      <c r="L7" s="431">
        <v>0.24359412367611891</v>
      </c>
      <c r="M7" s="217">
        <v>4</v>
      </c>
      <c r="N7" s="410" t="s">
        <v>536</v>
      </c>
      <c r="O7" s="431">
        <v>0.26515151515151514</v>
      </c>
      <c r="P7" s="217"/>
      <c r="Q7" s="410" t="s">
        <v>536</v>
      </c>
      <c r="R7" s="431">
        <v>7.575757575757576E-2</v>
      </c>
    </row>
    <row r="8" spans="1:18" x14ac:dyDescent="0.25">
      <c r="A8" s="217"/>
      <c r="B8" s="410" t="s">
        <v>534</v>
      </c>
      <c r="C8" s="431">
        <v>0.21812080536912751</v>
      </c>
      <c r="D8" s="217"/>
      <c r="E8" s="410" t="s">
        <v>173</v>
      </c>
      <c r="F8" s="431">
        <v>0.35679214402618659</v>
      </c>
      <c r="G8" s="217">
        <v>5</v>
      </c>
      <c r="H8" s="410" t="s">
        <v>172</v>
      </c>
      <c r="I8" s="431">
        <v>0.2989853154345497</v>
      </c>
      <c r="J8" s="217"/>
      <c r="K8" s="410" t="s">
        <v>174</v>
      </c>
      <c r="L8" s="431">
        <v>0.23932536293766013</v>
      </c>
      <c r="M8" s="217">
        <v>5</v>
      </c>
      <c r="N8" s="410" t="s">
        <v>534</v>
      </c>
      <c r="O8" s="431">
        <v>0.22147651006711411</v>
      </c>
      <c r="P8" s="217">
        <v>5</v>
      </c>
      <c r="Q8" s="410" t="s">
        <v>172</v>
      </c>
      <c r="R8" s="431">
        <v>6.7624629734669442E-2</v>
      </c>
    </row>
    <row r="9" spans="1:18" x14ac:dyDescent="0.25">
      <c r="A9" s="217"/>
      <c r="B9" s="410" t="s">
        <v>199</v>
      </c>
      <c r="C9" s="431">
        <v>0.21662468513853905</v>
      </c>
      <c r="D9" s="217">
        <v>6</v>
      </c>
      <c r="E9" s="410" t="s">
        <v>194</v>
      </c>
      <c r="F9" s="431">
        <v>0.33333333333333331</v>
      </c>
      <c r="G9" s="217"/>
      <c r="H9" s="410" t="s">
        <v>131</v>
      </c>
      <c r="I9" s="431">
        <v>0.29594070432812319</v>
      </c>
      <c r="J9" s="217"/>
      <c r="K9" s="410" t="s">
        <v>534</v>
      </c>
      <c r="L9" s="431">
        <v>0.23825503355704697</v>
      </c>
      <c r="M9" s="217">
        <v>6</v>
      </c>
      <c r="N9" s="410" t="s">
        <v>174</v>
      </c>
      <c r="O9" s="431">
        <v>0.2147736976942784</v>
      </c>
      <c r="P9" s="217"/>
      <c r="Q9" s="410" t="s">
        <v>156</v>
      </c>
      <c r="R9" s="431">
        <v>6.5882352941176475E-2</v>
      </c>
    </row>
    <row r="10" spans="1:18" x14ac:dyDescent="0.25">
      <c r="A10" s="217">
        <v>7</v>
      </c>
      <c r="B10" s="410" t="s">
        <v>129</v>
      </c>
      <c r="C10" s="431">
        <v>0.21371428571428572</v>
      </c>
      <c r="D10" s="217">
        <v>7</v>
      </c>
      <c r="E10" s="410" t="s">
        <v>156</v>
      </c>
      <c r="F10" s="431">
        <v>0.31058823529411766</v>
      </c>
      <c r="G10" s="217">
        <v>7</v>
      </c>
      <c r="H10" s="410" t="s">
        <v>145</v>
      </c>
      <c r="I10" s="431">
        <v>0.26289473684210524</v>
      </c>
      <c r="J10" s="217">
        <v>7</v>
      </c>
      <c r="K10" s="410" t="s">
        <v>199</v>
      </c>
      <c r="L10" s="431">
        <v>0.22355163727959698</v>
      </c>
      <c r="M10" s="217"/>
      <c r="N10" s="410" t="s">
        <v>127</v>
      </c>
      <c r="O10" s="431">
        <v>0.20860899422158949</v>
      </c>
      <c r="P10" s="217">
        <v>7</v>
      </c>
      <c r="Q10" s="410" t="s">
        <v>135</v>
      </c>
      <c r="R10" s="431">
        <v>6.3436830835117766E-2</v>
      </c>
    </row>
    <row r="11" spans="1:18" x14ac:dyDescent="0.25">
      <c r="A11" s="217"/>
      <c r="B11" s="410" t="s">
        <v>536</v>
      </c>
      <c r="C11" s="431">
        <v>0.21212121212121213</v>
      </c>
      <c r="D11" s="217">
        <v>8</v>
      </c>
      <c r="E11" s="410" t="s">
        <v>191</v>
      </c>
      <c r="F11" s="431">
        <v>0.29667863554757629</v>
      </c>
      <c r="G11" s="217">
        <v>8</v>
      </c>
      <c r="H11" s="410" t="s">
        <v>331</v>
      </c>
      <c r="I11" s="431">
        <v>0.23731501057082452</v>
      </c>
      <c r="J11" s="217">
        <v>8</v>
      </c>
      <c r="K11" s="410" t="s">
        <v>192</v>
      </c>
      <c r="L11" s="431">
        <v>0.1959694232105629</v>
      </c>
      <c r="M11" s="217">
        <v>8</v>
      </c>
      <c r="N11" s="410" t="s">
        <v>192</v>
      </c>
      <c r="O11" s="431">
        <v>0.20396108408617095</v>
      </c>
      <c r="P11" s="217"/>
      <c r="Q11" s="410" t="s">
        <v>533</v>
      </c>
      <c r="R11" s="431">
        <v>5.9665871121718374E-2</v>
      </c>
    </row>
    <row r="12" spans="1:18" x14ac:dyDescent="0.25">
      <c r="A12" s="217">
        <v>9</v>
      </c>
      <c r="B12" s="410" t="s">
        <v>191</v>
      </c>
      <c r="C12" s="431">
        <v>0.20152603231597846</v>
      </c>
      <c r="D12" s="217"/>
      <c r="E12" s="410" t="s">
        <v>152</v>
      </c>
      <c r="F12" s="431">
        <v>0.29531883130731501</v>
      </c>
      <c r="G12" s="217">
        <v>9</v>
      </c>
      <c r="H12" s="410" t="s">
        <v>176</v>
      </c>
      <c r="I12" s="431">
        <v>0.21589840075258701</v>
      </c>
      <c r="J12" s="217">
        <v>9</v>
      </c>
      <c r="K12" s="410" t="s">
        <v>533</v>
      </c>
      <c r="L12" s="431">
        <v>0.18019093078758949</v>
      </c>
      <c r="M12" s="217"/>
      <c r="N12" s="410" t="s">
        <v>152</v>
      </c>
      <c r="O12" s="431">
        <v>0.20281509916826615</v>
      </c>
      <c r="P12" s="217"/>
      <c r="Q12" s="410" t="s">
        <v>191</v>
      </c>
      <c r="R12" s="431">
        <v>5.8797127468581685E-2</v>
      </c>
    </row>
    <row r="13" spans="1:18" x14ac:dyDescent="0.25">
      <c r="A13" s="217"/>
      <c r="B13" s="410" t="s">
        <v>194</v>
      </c>
      <c r="C13" s="431">
        <v>0.2</v>
      </c>
      <c r="D13" s="217">
        <v>10</v>
      </c>
      <c r="E13" s="410" t="s">
        <v>131</v>
      </c>
      <c r="F13" s="431">
        <v>0.29394369983486307</v>
      </c>
      <c r="G13" s="217">
        <v>10</v>
      </c>
      <c r="H13" s="410" t="s">
        <v>207</v>
      </c>
      <c r="I13" s="431">
        <v>0.20278855828661779</v>
      </c>
      <c r="J13" s="217"/>
      <c r="K13" s="410" t="s">
        <v>129</v>
      </c>
      <c r="L13" s="431">
        <v>0.17599999999999999</v>
      </c>
      <c r="M13" s="217"/>
      <c r="N13" s="410" t="s">
        <v>199</v>
      </c>
      <c r="O13" s="431">
        <v>0.19899244332493704</v>
      </c>
      <c r="P13" s="217"/>
      <c r="Q13" s="410" t="s">
        <v>139</v>
      </c>
      <c r="R13" s="431">
        <v>5.7813733228097866E-2</v>
      </c>
    </row>
    <row r="14" spans="1:18" x14ac:dyDescent="0.25">
      <c r="A14" s="217"/>
      <c r="B14" s="410" t="s">
        <v>171</v>
      </c>
      <c r="C14" s="431">
        <v>0.19950738916256158</v>
      </c>
      <c r="D14" s="217">
        <v>11</v>
      </c>
      <c r="E14" s="410" t="s">
        <v>143</v>
      </c>
      <c r="F14" s="431">
        <v>0.27656393744250229</v>
      </c>
      <c r="G14" s="217">
        <v>11</v>
      </c>
      <c r="H14" s="410" t="s">
        <v>139</v>
      </c>
      <c r="I14" s="431">
        <v>0.19455406471981057</v>
      </c>
      <c r="J14" s="217">
        <v>11</v>
      </c>
      <c r="K14" s="410" t="s">
        <v>152</v>
      </c>
      <c r="L14" s="431">
        <v>0.17018554062699937</v>
      </c>
      <c r="M14" s="217">
        <v>11</v>
      </c>
      <c r="N14" s="410" t="s">
        <v>129</v>
      </c>
      <c r="O14" s="431">
        <v>0.19314285714285714</v>
      </c>
      <c r="P14" s="154">
        <v>11</v>
      </c>
      <c r="Q14" s="429" t="s">
        <v>95</v>
      </c>
      <c r="R14" s="430">
        <v>5.3314121037463975E-2</v>
      </c>
    </row>
    <row r="15" spans="1:18" x14ac:dyDescent="0.25">
      <c r="A15" s="217"/>
      <c r="B15" s="410" t="s">
        <v>192</v>
      </c>
      <c r="C15" s="431">
        <v>0.1959694232105629</v>
      </c>
      <c r="D15" s="217">
        <v>12</v>
      </c>
      <c r="E15" s="410" t="s">
        <v>145</v>
      </c>
      <c r="F15" s="431">
        <v>0.26973684210526316</v>
      </c>
      <c r="G15" s="217"/>
      <c r="H15" s="410" t="s">
        <v>163</v>
      </c>
      <c r="I15" s="431">
        <v>0.19444444444444445</v>
      </c>
      <c r="J15" s="217">
        <v>12</v>
      </c>
      <c r="K15" s="410" t="s">
        <v>127</v>
      </c>
      <c r="L15" s="431">
        <v>0.16380537643413448</v>
      </c>
      <c r="M15" s="217"/>
      <c r="N15" s="410" t="s">
        <v>135</v>
      </c>
      <c r="O15" s="431">
        <v>0.19271948608137046</v>
      </c>
      <c r="P15" s="217"/>
      <c r="Q15" s="410" t="s">
        <v>176</v>
      </c>
      <c r="R15" s="431">
        <v>5.2210724365004707E-2</v>
      </c>
    </row>
    <row r="16" spans="1:18" x14ac:dyDescent="0.25">
      <c r="A16" s="217">
        <v>13</v>
      </c>
      <c r="B16" s="410" t="s">
        <v>331</v>
      </c>
      <c r="C16" s="431">
        <v>0.19080338266384778</v>
      </c>
      <c r="D16" s="217">
        <v>13</v>
      </c>
      <c r="E16" s="410" t="s">
        <v>185</v>
      </c>
      <c r="F16" s="431">
        <v>0.23680000000000001</v>
      </c>
      <c r="G16" s="217"/>
      <c r="H16" s="410" t="s">
        <v>533</v>
      </c>
      <c r="I16" s="431">
        <v>0.19331742243436753</v>
      </c>
      <c r="J16" s="217"/>
      <c r="K16" s="410" t="s">
        <v>185</v>
      </c>
      <c r="L16" s="431">
        <v>0.16239999999999999</v>
      </c>
      <c r="M16" s="217"/>
      <c r="N16" s="410" t="s">
        <v>143</v>
      </c>
      <c r="O16" s="431">
        <v>0.1888224471021159</v>
      </c>
      <c r="P16" s="217"/>
      <c r="Q16" s="410" t="s">
        <v>192</v>
      </c>
      <c r="R16" s="431">
        <v>4.5517720639332869E-2</v>
      </c>
    </row>
    <row r="17" spans="1:18" x14ac:dyDescent="0.25">
      <c r="A17" s="217"/>
      <c r="B17" s="410" t="s">
        <v>135</v>
      </c>
      <c r="C17" s="431">
        <v>0.18977516059957172</v>
      </c>
      <c r="D17" s="217">
        <v>14</v>
      </c>
      <c r="E17" s="410" t="s">
        <v>147</v>
      </c>
      <c r="F17" s="431">
        <v>0.23108869771581134</v>
      </c>
      <c r="G17" s="217"/>
      <c r="H17" s="410" t="s">
        <v>129</v>
      </c>
      <c r="I17" s="431">
        <v>0.188</v>
      </c>
      <c r="J17" s="217"/>
      <c r="K17" s="410" t="s">
        <v>332</v>
      </c>
      <c r="L17" s="431">
        <v>0.16</v>
      </c>
      <c r="M17" s="217"/>
      <c r="N17" s="410" t="s">
        <v>145</v>
      </c>
      <c r="O17" s="431">
        <v>0.18631578947368421</v>
      </c>
      <c r="P17" s="217">
        <v>14</v>
      </c>
      <c r="Q17" s="410" t="s">
        <v>145</v>
      </c>
      <c r="R17" s="431">
        <v>4.4736842105263158E-2</v>
      </c>
    </row>
    <row r="18" spans="1:18" x14ac:dyDescent="0.25">
      <c r="A18" s="217">
        <v>15</v>
      </c>
      <c r="B18" s="410" t="s">
        <v>185</v>
      </c>
      <c r="C18" s="431">
        <v>0.18440000000000001</v>
      </c>
      <c r="D18" s="217"/>
      <c r="E18" s="410" t="s">
        <v>207</v>
      </c>
      <c r="F18" s="431">
        <v>0.22883426764409948</v>
      </c>
      <c r="G18" s="217">
        <v>15</v>
      </c>
      <c r="H18" s="410" t="s">
        <v>152</v>
      </c>
      <c r="I18" s="431">
        <v>0.17082533589251439</v>
      </c>
      <c r="J18" s="217"/>
      <c r="K18" s="410" t="s">
        <v>536</v>
      </c>
      <c r="L18" s="431">
        <v>0.15909090909090909</v>
      </c>
      <c r="M18" s="217">
        <v>15</v>
      </c>
      <c r="N18" s="410" t="s">
        <v>207</v>
      </c>
      <c r="O18" s="431">
        <v>0.18354175650424034</v>
      </c>
      <c r="P18" s="217"/>
      <c r="Q18" s="410" t="s">
        <v>171</v>
      </c>
      <c r="R18" s="431">
        <v>3.9408866995073892E-2</v>
      </c>
    </row>
    <row r="19" spans="1:18" x14ac:dyDescent="0.25">
      <c r="A19" s="217">
        <v>16</v>
      </c>
      <c r="B19" s="410" t="s">
        <v>139</v>
      </c>
      <c r="C19" s="431">
        <v>0.17008681925808997</v>
      </c>
      <c r="D19" s="217"/>
      <c r="E19" s="410" t="s">
        <v>533</v>
      </c>
      <c r="F19" s="431">
        <v>0.22553699284009546</v>
      </c>
      <c r="G19" s="217">
        <v>16</v>
      </c>
      <c r="H19" s="410" t="s">
        <v>173</v>
      </c>
      <c r="I19" s="431">
        <v>0.15466448445171849</v>
      </c>
      <c r="J19" s="217"/>
      <c r="K19" s="410" t="s">
        <v>191</v>
      </c>
      <c r="L19" s="431">
        <v>0.15843806104129263</v>
      </c>
      <c r="M19" s="217">
        <v>16</v>
      </c>
      <c r="N19" s="410" t="s">
        <v>533</v>
      </c>
      <c r="O19" s="431">
        <v>0.17064439140811455</v>
      </c>
      <c r="P19" s="217"/>
      <c r="Q19" s="410" t="s">
        <v>185</v>
      </c>
      <c r="R19" s="431">
        <v>3.8399999999999997E-2</v>
      </c>
    </row>
    <row r="20" spans="1:18" x14ac:dyDescent="0.25">
      <c r="A20" s="217"/>
      <c r="B20" s="410" t="s">
        <v>163</v>
      </c>
      <c r="C20" s="431">
        <v>0.16666666666666666</v>
      </c>
      <c r="D20" s="217">
        <v>17</v>
      </c>
      <c r="E20" s="410" t="s">
        <v>176</v>
      </c>
      <c r="F20" s="431">
        <v>0.22389463781749766</v>
      </c>
      <c r="G20" s="217"/>
      <c r="H20" s="410" t="s">
        <v>156</v>
      </c>
      <c r="I20" s="431">
        <v>0.15137254901960784</v>
      </c>
      <c r="J20" s="217"/>
      <c r="K20" s="410" t="s">
        <v>331</v>
      </c>
      <c r="L20" s="431">
        <v>0.15803382663847781</v>
      </c>
      <c r="M20" s="217">
        <v>17</v>
      </c>
      <c r="N20" s="410" t="s">
        <v>194</v>
      </c>
      <c r="O20" s="431">
        <v>0.16344086021505377</v>
      </c>
      <c r="P20" s="217"/>
      <c r="Q20" s="410" t="s">
        <v>194</v>
      </c>
      <c r="R20" s="431">
        <v>3.6559139784946237E-2</v>
      </c>
    </row>
    <row r="21" spans="1:18" x14ac:dyDescent="0.25">
      <c r="A21" s="217">
        <v>18</v>
      </c>
      <c r="B21" s="410" t="s">
        <v>533</v>
      </c>
      <c r="C21" s="431">
        <v>0.15990453460620524</v>
      </c>
      <c r="D21" s="217"/>
      <c r="E21" s="410" t="s">
        <v>331</v>
      </c>
      <c r="F21" s="431">
        <v>0.21723044397463001</v>
      </c>
      <c r="G21" s="217">
        <v>18</v>
      </c>
      <c r="H21" s="410" t="s">
        <v>192</v>
      </c>
      <c r="I21" s="431">
        <v>0.14454482279360667</v>
      </c>
      <c r="J21" s="217"/>
      <c r="K21" s="410" t="s">
        <v>194</v>
      </c>
      <c r="L21" s="431">
        <v>0.15698924731182795</v>
      </c>
      <c r="M21" s="217"/>
      <c r="N21" s="410" t="s">
        <v>176</v>
      </c>
      <c r="O21" s="431">
        <v>0.16039510818438382</v>
      </c>
      <c r="P21" s="217">
        <v>18</v>
      </c>
      <c r="Q21" s="410" t="s">
        <v>332</v>
      </c>
      <c r="R21" s="431">
        <v>3.4285714285714287E-2</v>
      </c>
    </row>
    <row r="22" spans="1:18" x14ac:dyDescent="0.25">
      <c r="A22" s="217">
        <v>19</v>
      </c>
      <c r="B22" s="410" t="s">
        <v>143</v>
      </c>
      <c r="C22" s="431">
        <v>0.14903403863845446</v>
      </c>
      <c r="D22" s="217">
        <v>19</v>
      </c>
      <c r="E22" s="410" t="s">
        <v>171</v>
      </c>
      <c r="F22" s="431">
        <v>0.21182266009852216</v>
      </c>
      <c r="G22" s="217"/>
      <c r="H22" s="410" t="s">
        <v>171</v>
      </c>
      <c r="I22" s="431">
        <v>0.1354679802955665</v>
      </c>
      <c r="J22" s="217">
        <v>19</v>
      </c>
      <c r="K22" s="410" t="s">
        <v>173</v>
      </c>
      <c r="L22" s="431">
        <v>0.15220949263502456</v>
      </c>
      <c r="M22" s="217"/>
      <c r="N22" s="410" t="s">
        <v>131</v>
      </c>
      <c r="O22" s="431">
        <v>0.16002918698874766</v>
      </c>
      <c r="P22" s="217"/>
      <c r="Q22" s="410" t="s">
        <v>131</v>
      </c>
      <c r="R22" s="431">
        <v>3.379546065517109E-2</v>
      </c>
    </row>
    <row r="23" spans="1:18" x14ac:dyDescent="0.25">
      <c r="A23" s="217"/>
      <c r="B23" s="410" t="s">
        <v>173</v>
      </c>
      <c r="C23" s="431">
        <v>0.14893617021276595</v>
      </c>
      <c r="D23" s="154">
        <v>20</v>
      </c>
      <c r="E23" s="429" t="s">
        <v>95</v>
      </c>
      <c r="F23" s="430">
        <v>0.18804034582132564</v>
      </c>
      <c r="G23" s="217">
        <v>20</v>
      </c>
      <c r="H23" s="410" t="s">
        <v>199</v>
      </c>
      <c r="I23" s="431">
        <v>0.12888329135180521</v>
      </c>
      <c r="J23" s="217">
        <v>20</v>
      </c>
      <c r="K23" s="410" t="s">
        <v>143</v>
      </c>
      <c r="L23" s="431">
        <v>0.14374425022999079</v>
      </c>
      <c r="M23" s="217">
        <v>20</v>
      </c>
      <c r="N23" s="410" t="s">
        <v>156</v>
      </c>
      <c r="O23" s="431">
        <v>0.13960784313725491</v>
      </c>
      <c r="P23" s="217"/>
      <c r="Q23" s="410" t="s">
        <v>143</v>
      </c>
      <c r="R23" s="431">
        <v>3.3578656853725852E-2</v>
      </c>
    </row>
    <row r="24" spans="1:18" x14ac:dyDescent="0.25">
      <c r="A24" s="217"/>
      <c r="B24" s="410" t="s">
        <v>174</v>
      </c>
      <c r="C24" s="431">
        <v>0.14795046968403075</v>
      </c>
      <c r="D24" s="217"/>
      <c r="E24" s="410" t="s">
        <v>129</v>
      </c>
      <c r="F24" s="431">
        <v>0.18742857142857142</v>
      </c>
      <c r="G24" s="217"/>
      <c r="H24" s="410" t="s">
        <v>332</v>
      </c>
      <c r="I24" s="431">
        <v>0.12571428571428572</v>
      </c>
      <c r="J24" s="217">
        <v>21</v>
      </c>
      <c r="K24" s="410" t="s">
        <v>171</v>
      </c>
      <c r="L24" s="431">
        <v>0.12561576354679804</v>
      </c>
      <c r="M24" s="217"/>
      <c r="N24" s="410" t="s">
        <v>191</v>
      </c>
      <c r="O24" s="431">
        <v>0.13913824057450627</v>
      </c>
      <c r="P24" s="217"/>
      <c r="Q24" s="410" t="s">
        <v>534</v>
      </c>
      <c r="R24" s="431">
        <v>3.3557046979865772E-2</v>
      </c>
    </row>
    <row r="25" spans="1:18" x14ac:dyDescent="0.25">
      <c r="A25" s="217"/>
      <c r="B25" s="410" t="s">
        <v>152</v>
      </c>
      <c r="C25" s="431">
        <v>0.14768607378972062</v>
      </c>
      <c r="D25" s="217">
        <v>22</v>
      </c>
      <c r="E25" s="410" t="s">
        <v>174</v>
      </c>
      <c r="F25" s="431">
        <v>0.18189581554227155</v>
      </c>
      <c r="G25" s="217">
        <v>22</v>
      </c>
      <c r="H25" s="410" t="s">
        <v>143</v>
      </c>
      <c r="I25" s="431">
        <v>0.12488500459981601</v>
      </c>
      <c r="J25" s="217">
        <v>22</v>
      </c>
      <c r="K25" s="410" t="s">
        <v>172</v>
      </c>
      <c r="L25" s="431">
        <v>0.1222663389424592</v>
      </c>
      <c r="M25" s="217">
        <v>22</v>
      </c>
      <c r="N25" s="410" t="s">
        <v>139</v>
      </c>
      <c r="O25" s="431">
        <v>0.13299131807419101</v>
      </c>
      <c r="P25" s="217"/>
      <c r="Q25" s="410" t="s">
        <v>173</v>
      </c>
      <c r="R25" s="431">
        <v>3.0278232405891982E-2</v>
      </c>
    </row>
    <row r="26" spans="1:18" x14ac:dyDescent="0.25">
      <c r="A26" s="217">
        <v>23</v>
      </c>
      <c r="B26" s="410" t="s">
        <v>332</v>
      </c>
      <c r="C26" s="431">
        <v>0.14285714285714285</v>
      </c>
      <c r="D26" s="217">
        <v>23</v>
      </c>
      <c r="E26" s="410" t="s">
        <v>135</v>
      </c>
      <c r="F26" s="431">
        <v>0.16755888650963596</v>
      </c>
      <c r="G26" s="217"/>
      <c r="H26" s="410" t="s">
        <v>174</v>
      </c>
      <c r="I26" s="431">
        <v>0.12361229718189581</v>
      </c>
      <c r="J26" s="154">
        <v>23</v>
      </c>
      <c r="K26" s="429" t="s">
        <v>95</v>
      </c>
      <c r="L26" s="430">
        <v>0.11311239193083573</v>
      </c>
      <c r="M26" s="217">
        <v>23</v>
      </c>
      <c r="N26" s="410" t="s">
        <v>332</v>
      </c>
      <c r="O26" s="431">
        <v>0.12</v>
      </c>
      <c r="P26" s="217"/>
      <c r="Q26" s="410" t="s">
        <v>163</v>
      </c>
      <c r="R26" s="431">
        <v>2.7777777777777776E-2</v>
      </c>
    </row>
    <row r="27" spans="1:18" x14ac:dyDescent="0.25">
      <c r="A27" s="217"/>
      <c r="B27" s="225" t="s">
        <v>334</v>
      </c>
      <c r="C27" s="431">
        <v>0.13631704817218995</v>
      </c>
      <c r="D27" s="217"/>
      <c r="E27" s="410" t="s">
        <v>139</v>
      </c>
      <c r="F27" s="431">
        <v>0.16712707182320441</v>
      </c>
      <c r="G27" s="217"/>
      <c r="H27" s="410" t="s">
        <v>536</v>
      </c>
      <c r="I27" s="431">
        <v>0.12121212121212122</v>
      </c>
      <c r="J27" s="217"/>
      <c r="K27" s="410" t="s">
        <v>131</v>
      </c>
      <c r="L27" s="431">
        <v>0.11206267521794232</v>
      </c>
      <c r="M27" s="217">
        <v>24</v>
      </c>
      <c r="N27" s="410" t="s">
        <v>331</v>
      </c>
      <c r="O27" s="431">
        <v>0.11257928118393234</v>
      </c>
      <c r="P27" s="217">
        <v>24</v>
      </c>
      <c r="Q27" s="410" t="s">
        <v>129</v>
      </c>
      <c r="R27" s="431">
        <v>2.1714285714285714E-2</v>
      </c>
    </row>
    <row r="28" spans="1:18" x14ac:dyDescent="0.25">
      <c r="A28" s="217">
        <v>25</v>
      </c>
      <c r="B28" s="410" t="s">
        <v>127</v>
      </c>
      <c r="C28" s="431">
        <v>0.11548446528766435</v>
      </c>
      <c r="D28" s="217">
        <v>25</v>
      </c>
      <c r="E28" s="410" t="s">
        <v>192</v>
      </c>
      <c r="F28" s="431">
        <v>0.1629603891591383</v>
      </c>
      <c r="G28" s="217">
        <v>25</v>
      </c>
      <c r="H28" s="410" t="s">
        <v>534</v>
      </c>
      <c r="I28" s="431">
        <v>9.0604026845637578E-2</v>
      </c>
      <c r="J28" s="217"/>
      <c r="K28" s="410" t="s">
        <v>176</v>
      </c>
      <c r="L28" s="431">
        <v>0.10583254938852305</v>
      </c>
      <c r="M28" s="217"/>
      <c r="N28" s="410" t="s">
        <v>173</v>
      </c>
      <c r="O28" s="431">
        <v>0.10801963993453355</v>
      </c>
      <c r="P28" s="217"/>
      <c r="Q28" s="410" t="s">
        <v>147</v>
      </c>
      <c r="R28" s="431">
        <v>1.7502224859092256E-2</v>
      </c>
    </row>
    <row r="29" spans="1:18" x14ac:dyDescent="0.25">
      <c r="A29" s="217"/>
      <c r="B29" s="410" t="s">
        <v>145</v>
      </c>
      <c r="C29" s="431">
        <v>0.11526315789473685</v>
      </c>
      <c r="D29" s="217">
        <v>26</v>
      </c>
      <c r="E29" s="410" t="s">
        <v>172</v>
      </c>
      <c r="F29" s="431">
        <v>0.154912711917817</v>
      </c>
      <c r="G29" s="217"/>
      <c r="H29" s="410" t="s">
        <v>191</v>
      </c>
      <c r="I29" s="431">
        <v>8.9766606822262118E-2</v>
      </c>
      <c r="J29" s="217">
        <v>26</v>
      </c>
      <c r="K29" s="410" t="s">
        <v>145</v>
      </c>
      <c r="L29" s="431">
        <v>8.6842105263157901E-2</v>
      </c>
      <c r="M29" s="217">
        <v>26</v>
      </c>
      <c r="N29" s="410" t="s">
        <v>147</v>
      </c>
      <c r="O29" s="431">
        <v>0.10353010975971522</v>
      </c>
      <c r="P29" s="217"/>
      <c r="Q29" s="225" t="s">
        <v>334</v>
      </c>
      <c r="R29" s="431">
        <v>1.5374103177314656E-2</v>
      </c>
    </row>
    <row r="30" spans="1:18" x14ac:dyDescent="0.25">
      <c r="A30" s="217">
        <v>27</v>
      </c>
      <c r="B30" s="410" t="s">
        <v>207</v>
      </c>
      <c r="C30" s="431">
        <v>0.11471898806957022</v>
      </c>
      <c r="D30" s="217"/>
      <c r="E30" s="225" t="s">
        <v>334</v>
      </c>
      <c r="F30" s="431">
        <v>0.15339938503587291</v>
      </c>
      <c r="G30" s="217"/>
      <c r="H30" s="225" t="s">
        <v>334</v>
      </c>
      <c r="I30" s="431">
        <v>8.6094977792962074E-2</v>
      </c>
      <c r="J30" s="217">
        <v>27</v>
      </c>
      <c r="K30" s="410" t="s">
        <v>147</v>
      </c>
      <c r="L30" s="431">
        <v>8.1578166716107986E-2</v>
      </c>
      <c r="M30" s="217"/>
      <c r="N30" s="410" t="s">
        <v>172</v>
      </c>
      <c r="O30" s="431">
        <v>0.10279195815213966</v>
      </c>
      <c r="P30" s="217">
        <v>27</v>
      </c>
      <c r="Q30" s="410" t="s">
        <v>207</v>
      </c>
      <c r="R30" s="431">
        <v>1.2807244501940492E-2</v>
      </c>
    </row>
    <row r="31" spans="1:18" x14ac:dyDescent="0.25">
      <c r="A31" s="217">
        <v>28</v>
      </c>
      <c r="B31" s="410" t="s">
        <v>131</v>
      </c>
      <c r="C31" s="431">
        <v>9.6547486462613769E-2</v>
      </c>
      <c r="D31" s="217"/>
      <c r="E31" s="410" t="s">
        <v>534</v>
      </c>
      <c r="F31" s="431">
        <v>0.15268456375838926</v>
      </c>
      <c r="G31" s="217">
        <v>28</v>
      </c>
      <c r="H31" s="410" t="s">
        <v>185</v>
      </c>
      <c r="I31" s="431">
        <v>7.6399999999999996E-2</v>
      </c>
      <c r="J31" s="217"/>
      <c r="K31" s="410" t="s">
        <v>169</v>
      </c>
      <c r="L31" s="431">
        <v>8.0698835274542427E-2</v>
      </c>
      <c r="M31" s="154"/>
      <c r="N31" s="429" t="s">
        <v>95</v>
      </c>
      <c r="O31" s="430">
        <v>9.6541786743515851E-2</v>
      </c>
      <c r="P31" s="217"/>
      <c r="Q31" s="410" t="s">
        <v>169</v>
      </c>
      <c r="R31" s="431">
        <v>1.1647254575707155E-2</v>
      </c>
    </row>
    <row r="32" spans="1:18" x14ac:dyDescent="0.25">
      <c r="A32" s="217">
        <v>29</v>
      </c>
      <c r="B32" s="410" t="s">
        <v>156</v>
      </c>
      <c r="C32" s="431">
        <v>7.8431372549019607E-2</v>
      </c>
      <c r="D32" s="217"/>
      <c r="E32" s="410" t="s">
        <v>536</v>
      </c>
      <c r="F32" s="431">
        <v>0.15151515151515152</v>
      </c>
      <c r="G32" s="217">
        <v>29</v>
      </c>
      <c r="H32" s="410" t="s">
        <v>194</v>
      </c>
      <c r="I32" s="431">
        <v>6.8817204301075269E-2</v>
      </c>
      <c r="J32" s="217"/>
      <c r="K32" s="410" t="s">
        <v>135</v>
      </c>
      <c r="L32" s="431">
        <v>7.5749464668094221E-2</v>
      </c>
      <c r="M32" s="217">
        <v>29</v>
      </c>
      <c r="N32" s="410" t="s">
        <v>169</v>
      </c>
      <c r="O32" s="431">
        <v>9.0682196339434279E-2</v>
      </c>
      <c r="P32" s="217"/>
      <c r="Q32" s="410" t="s">
        <v>152</v>
      </c>
      <c r="R32" s="431">
        <v>1.1462998507144381E-2</v>
      </c>
    </row>
    <row r="33" spans="1:18" x14ac:dyDescent="0.25">
      <c r="A33" s="222">
        <v>30</v>
      </c>
      <c r="B33" s="414" t="s">
        <v>169</v>
      </c>
      <c r="C33" s="432">
        <v>4.9916805324459234E-3</v>
      </c>
      <c r="D33" s="138">
        <v>30</v>
      </c>
      <c r="E33" s="414" t="s">
        <v>199</v>
      </c>
      <c r="F33" s="432">
        <v>8.8161209068010074E-2</v>
      </c>
      <c r="G33" s="139">
        <v>30</v>
      </c>
      <c r="H33" s="414" t="s">
        <v>127</v>
      </c>
      <c r="I33" s="432">
        <v>3.2995561510761245E-2</v>
      </c>
      <c r="J33" s="222">
        <v>30</v>
      </c>
      <c r="K33" s="414" t="s">
        <v>163</v>
      </c>
      <c r="L33" s="432">
        <v>5.5555555555555552E-2</v>
      </c>
      <c r="M33" s="222">
        <v>30</v>
      </c>
      <c r="N33" s="414" t="s">
        <v>163</v>
      </c>
      <c r="O33" s="432">
        <v>2.7777777777777776E-2</v>
      </c>
      <c r="P33" s="222">
        <v>30</v>
      </c>
      <c r="Q33" s="414" t="s">
        <v>127</v>
      </c>
      <c r="R33" s="432">
        <v>1.0886860396951679E-3</v>
      </c>
    </row>
    <row r="34" spans="1:18" x14ac:dyDescent="0.25">
      <c r="D34" s="428"/>
    </row>
    <row r="35" spans="1:18" x14ac:dyDescent="0.25">
      <c r="A35" s="101" t="s">
        <v>544</v>
      </c>
    </row>
    <row r="36" spans="1:18" x14ac:dyDescent="0.25">
      <c r="A36" s="433" t="s">
        <v>545</v>
      </c>
    </row>
    <row r="37" spans="1:18" x14ac:dyDescent="0.25">
      <c r="A37" s="101" t="s">
        <v>540</v>
      </c>
    </row>
  </sheetData>
  <mergeCells count="6">
    <mergeCell ref="A3:C3"/>
    <mergeCell ref="P3:R3"/>
    <mergeCell ref="M3:O3"/>
    <mergeCell ref="J3:L3"/>
    <mergeCell ref="G3:I3"/>
    <mergeCell ref="D3:F3"/>
  </mergeCells>
  <pageMargins left="0.70866141732283472" right="0.70866141732283472" top="0.74803149606299213" bottom="0.74803149606299213" header="0.31496062992125984" footer="0.31496062992125984"/>
  <pageSetup paperSize="9" scale="60" orientation="landscape"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27"/>
  <sheetViews>
    <sheetView showGridLines="0" zoomScale="75" zoomScaleNormal="75" workbookViewId="0">
      <selection activeCell="B4" sqref="B4"/>
    </sheetView>
  </sheetViews>
  <sheetFormatPr defaultRowHeight="15" x14ac:dyDescent="0.25"/>
  <cols>
    <col min="1" max="1" width="28.85546875" style="5" customWidth="1"/>
    <col min="2" max="2" width="21.28515625" style="5" customWidth="1"/>
    <col min="3" max="16384" width="9.140625" style="5"/>
  </cols>
  <sheetData>
    <row r="2" spans="1:2" x14ac:dyDescent="0.25">
      <c r="A2" s="4" t="s">
        <v>546</v>
      </c>
    </row>
    <row r="3" spans="1:2" x14ac:dyDescent="0.25">
      <c r="A3" s="194" t="s">
        <v>551</v>
      </c>
      <c r="B3" s="434" t="s">
        <v>552</v>
      </c>
    </row>
    <row r="4" spans="1:2" x14ac:dyDescent="0.25">
      <c r="A4" s="225" t="s">
        <v>310</v>
      </c>
      <c r="B4" s="124">
        <v>3132.4</v>
      </c>
    </row>
    <row r="5" spans="1:2" x14ac:dyDescent="0.25">
      <c r="A5" s="225" t="s">
        <v>550</v>
      </c>
      <c r="B5" s="417">
        <v>843.2</v>
      </c>
    </row>
    <row r="6" spans="1:2" x14ac:dyDescent="0.25">
      <c r="A6" s="225" t="s">
        <v>309</v>
      </c>
      <c r="B6" s="417">
        <v>776.2</v>
      </c>
    </row>
    <row r="7" spans="1:2" x14ac:dyDescent="0.25">
      <c r="A7" s="225" t="s">
        <v>324</v>
      </c>
      <c r="B7" s="417">
        <v>775.4</v>
      </c>
    </row>
    <row r="8" spans="1:2" x14ac:dyDescent="0.25">
      <c r="A8" s="225" t="s">
        <v>325</v>
      </c>
      <c r="B8" s="417">
        <v>755</v>
      </c>
    </row>
    <row r="9" spans="1:2" x14ac:dyDescent="0.25">
      <c r="A9" s="225" t="s">
        <v>313</v>
      </c>
      <c r="B9" s="417">
        <v>588.4</v>
      </c>
    </row>
    <row r="10" spans="1:2" x14ac:dyDescent="0.25">
      <c r="A10" s="225" t="s">
        <v>314</v>
      </c>
      <c r="B10" s="417">
        <v>506</v>
      </c>
    </row>
    <row r="11" spans="1:2" x14ac:dyDescent="0.25">
      <c r="A11" s="225" t="s">
        <v>327</v>
      </c>
      <c r="B11" s="417">
        <v>493.6</v>
      </c>
    </row>
    <row r="12" spans="1:2" x14ac:dyDescent="0.25">
      <c r="A12" s="225" t="s">
        <v>549</v>
      </c>
      <c r="B12" s="417">
        <v>413.8</v>
      </c>
    </row>
    <row r="13" spans="1:2" x14ac:dyDescent="0.25">
      <c r="A13" s="225" t="s">
        <v>315</v>
      </c>
      <c r="B13" s="417">
        <v>395.4</v>
      </c>
    </row>
    <row r="14" spans="1:2" x14ac:dyDescent="0.25">
      <c r="A14" s="225" t="s">
        <v>322</v>
      </c>
      <c r="B14" s="417">
        <v>376.6</v>
      </c>
    </row>
    <row r="15" spans="1:2" x14ac:dyDescent="0.25">
      <c r="A15" s="225" t="s">
        <v>307</v>
      </c>
      <c r="B15" s="417">
        <v>331.8</v>
      </c>
    </row>
    <row r="16" spans="1:2" x14ac:dyDescent="0.25">
      <c r="A16" s="225" t="s">
        <v>548</v>
      </c>
      <c r="B16" s="417">
        <v>258.60000000000002</v>
      </c>
    </row>
    <row r="17" spans="1:2" x14ac:dyDescent="0.25">
      <c r="A17" s="225" t="s">
        <v>319</v>
      </c>
      <c r="B17" s="417">
        <v>222</v>
      </c>
    </row>
    <row r="18" spans="1:2" x14ac:dyDescent="0.25">
      <c r="A18" s="225" t="s">
        <v>323</v>
      </c>
      <c r="B18" s="417">
        <v>217</v>
      </c>
    </row>
    <row r="19" spans="1:2" x14ac:dyDescent="0.25">
      <c r="A19" s="225" t="s">
        <v>317</v>
      </c>
      <c r="B19" s="417">
        <v>214.4</v>
      </c>
    </row>
    <row r="20" spans="1:2" x14ac:dyDescent="0.25">
      <c r="A20" s="225" t="s">
        <v>547</v>
      </c>
      <c r="B20" s="417">
        <v>212.6</v>
      </c>
    </row>
    <row r="21" spans="1:2" x14ac:dyDescent="0.25">
      <c r="A21" s="225" t="s">
        <v>316</v>
      </c>
      <c r="B21" s="417">
        <v>206.6</v>
      </c>
    </row>
    <row r="22" spans="1:2" x14ac:dyDescent="0.25">
      <c r="A22" s="225" t="s">
        <v>76</v>
      </c>
      <c r="B22" s="417">
        <v>192</v>
      </c>
    </row>
    <row r="23" spans="1:2" x14ac:dyDescent="0.25">
      <c r="A23" s="225" t="s">
        <v>311</v>
      </c>
      <c r="B23" s="417">
        <v>173.4</v>
      </c>
    </row>
    <row r="24" spans="1:2" x14ac:dyDescent="0.25">
      <c r="A24" s="225" t="s">
        <v>318</v>
      </c>
      <c r="B24" s="417">
        <v>152</v>
      </c>
    </row>
    <row r="25" spans="1:2" x14ac:dyDescent="0.25">
      <c r="A25" s="224" t="s">
        <v>321</v>
      </c>
      <c r="B25" s="423">
        <v>33.6</v>
      </c>
    </row>
    <row r="27" spans="1:2" x14ac:dyDescent="0.25">
      <c r="A27" s="5" t="s">
        <v>306</v>
      </c>
    </row>
  </sheetData>
  <sortState ref="A3:B25">
    <sortCondition descending="1" ref="B5"/>
  </sortState>
  <pageMargins left="0.70866141732283472" right="0.70866141732283472" top="0.74803149606299213" bottom="0.74803149606299213" header="0.31496062992125984" footer="0.31496062992125984"/>
  <pageSetup paperSize="9" scale="70" orientation="landscape"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27"/>
  <sheetViews>
    <sheetView showGridLines="0" zoomScale="75" zoomScaleNormal="75" workbookViewId="0">
      <selection activeCell="B4" sqref="B4:B25"/>
    </sheetView>
  </sheetViews>
  <sheetFormatPr defaultRowHeight="15" x14ac:dyDescent="0.25"/>
  <cols>
    <col min="1" max="1" width="29.28515625" style="5" customWidth="1"/>
    <col min="2" max="2" width="25.85546875" style="5" customWidth="1"/>
    <col min="3" max="16384" width="9.140625" style="5"/>
  </cols>
  <sheetData>
    <row r="2" spans="1:2" x14ac:dyDescent="0.25">
      <c r="A2" s="435" t="s">
        <v>554</v>
      </c>
    </row>
    <row r="3" spans="1:2" x14ac:dyDescent="0.25">
      <c r="A3" s="194" t="s">
        <v>551</v>
      </c>
      <c r="B3" s="264" t="s">
        <v>555</v>
      </c>
    </row>
    <row r="4" spans="1:2" x14ac:dyDescent="0.25">
      <c r="A4" s="225" t="s">
        <v>317</v>
      </c>
      <c r="B4" s="267">
        <v>0.40505432951536396</v>
      </c>
    </row>
    <row r="5" spans="1:2" x14ac:dyDescent="0.25">
      <c r="A5" s="225" t="s">
        <v>318</v>
      </c>
      <c r="B5" s="267">
        <v>0.47357431400490957</v>
      </c>
    </row>
    <row r="6" spans="1:2" x14ac:dyDescent="0.25">
      <c r="A6" s="225" t="s">
        <v>309</v>
      </c>
      <c r="B6" s="267">
        <v>0.59191713783051225</v>
      </c>
    </row>
    <row r="7" spans="1:2" x14ac:dyDescent="0.25">
      <c r="A7" s="225" t="s">
        <v>313</v>
      </c>
      <c r="B7" s="267">
        <v>0.60666010409179116</v>
      </c>
    </row>
    <row r="8" spans="1:2" x14ac:dyDescent="0.25">
      <c r="A8" s="225" t="s">
        <v>311</v>
      </c>
      <c r="B8" s="267">
        <v>0.74196249476639897</v>
      </c>
    </row>
    <row r="9" spans="1:2" x14ac:dyDescent="0.25">
      <c r="A9" s="225" t="s">
        <v>547</v>
      </c>
      <c r="B9" s="267">
        <v>0.74431712101655945</v>
      </c>
    </row>
    <row r="10" spans="1:2" x14ac:dyDescent="0.25">
      <c r="A10" s="225" t="s">
        <v>324</v>
      </c>
      <c r="B10" s="267">
        <v>0.76882817575908668</v>
      </c>
    </row>
    <row r="11" spans="1:2" x14ac:dyDescent="0.25">
      <c r="A11" s="225" t="s">
        <v>327</v>
      </c>
      <c r="B11" s="267">
        <v>0.88305804102136543</v>
      </c>
    </row>
    <row r="12" spans="1:2" x14ac:dyDescent="0.25">
      <c r="A12" s="225" t="s">
        <v>323</v>
      </c>
      <c r="B12" s="267">
        <v>0.97772006576138715</v>
      </c>
    </row>
    <row r="13" spans="1:2" x14ac:dyDescent="0.25">
      <c r="A13" s="225" t="s">
        <v>319</v>
      </c>
      <c r="B13" s="267">
        <v>1.1609980873431089</v>
      </c>
    </row>
    <row r="14" spans="1:2" x14ac:dyDescent="0.25">
      <c r="A14" s="225" t="s">
        <v>322</v>
      </c>
      <c r="B14" s="267">
        <v>1.1667086097010175</v>
      </c>
    </row>
    <row r="15" spans="1:2" x14ac:dyDescent="0.25">
      <c r="A15" s="225" t="s">
        <v>315</v>
      </c>
      <c r="B15" s="267">
        <v>1.2162135151600448</v>
      </c>
    </row>
    <row r="16" spans="1:2" x14ac:dyDescent="0.25">
      <c r="A16" s="225" t="s">
        <v>325</v>
      </c>
      <c r="B16" s="267">
        <v>1.2268915450039899</v>
      </c>
    </row>
    <row r="17" spans="1:2" x14ac:dyDescent="0.25">
      <c r="A17" s="225" t="s">
        <v>321</v>
      </c>
      <c r="B17" s="267">
        <v>1.2676017370107686</v>
      </c>
    </row>
    <row r="18" spans="1:2" x14ac:dyDescent="0.25">
      <c r="A18" s="225" t="s">
        <v>307</v>
      </c>
      <c r="B18" s="267">
        <v>1.2715503443677714</v>
      </c>
    </row>
    <row r="19" spans="1:2" x14ac:dyDescent="0.25">
      <c r="A19" s="225" t="s">
        <v>548</v>
      </c>
      <c r="B19" s="267">
        <v>1.2746502448472388</v>
      </c>
    </row>
    <row r="20" spans="1:2" x14ac:dyDescent="0.25">
      <c r="A20" s="225" t="s">
        <v>310</v>
      </c>
      <c r="B20" s="267">
        <v>1.3048768744573824</v>
      </c>
    </row>
    <row r="21" spans="1:2" x14ac:dyDescent="0.25">
      <c r="A21" s="225" t="s">
        <v>549</v>
      </c>
      <c r="B21" s="267">
        <v>1.3292196712386446</v>
      </c>
    </row>
    <row r="22" spans="1:2" x14ac:dyDescent="0.25">
      <c r="A22" s="225" t="s">
        <v>550</v>
      </c>
      <c r="B22" s="267">
        <v>1.4318815634839519</v>
      </c>
    </row>
    <row r="23" spans="1:2" x14ac:dyDescent="0.25">
      <c r="A23" s="225" t="s">
        <v>76</v>
      </c>
      <c r="B23" s="267">
        <v>1.5120106417491264</v>
      </c>
    </row>
    <row r="24" spans="1:2" x14ac:dyDescent="0.25">
      <c r="A24" s="225" t="s">
        <v>314</v>
      </c>
      <c r="B24" s="267">
        <v>1.5486319038115581</v>
      </c>
    </row>
    <row r="25" spans="1:2" x14ac:dyDescent="0.25">
      <c r="A25" s="224" t="s">
        <v>316</v>
      </c>
      <c r="B25" s="269">
        <v>1.5838591240088422</v>
      </c>
    </row>
    <row r="27" spans="1:2" x14ac:dyDescent="0.25">
      <c r="A27" s="5" t="s">
        <v>306</v>
      </c>
    </row>
  </sheetData>
  <pageMargins left="0.70866141732283472" right="0.70866141732283472" top="0.74803149606299213" bottom="0.74803149606299213" header="0.31496062992125984" footer="0.31496062992125984"/>
  <pageSetup paperSize="9" scale="70" orientation="landscape"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27"/>
  <sheetViews>
    <sheetView showGridLines="0" zoomScale="75" zoomScaleNormal="75" workbookViewId="0">
      <selection activeCell="B4" sqref="B4:B25"/>
    </sheetView>
  </sheetViews>
  <sheetFormatPr defaultRowHeight="15" x14ac:dyDescent="0.25"/>
  <cols>
    <col min="1" max="1" width="36.7109375" style="5" customWidth="1"/>
    <col min="2" max="2" width="26.42578125" style="5" customWidth="1"/>
    <col min="3" max="16384" width="9.140625" style="5"/>
  </cols>
  <sheetData>
    <row r="2" spans="1:10" x14ac:dyDescent="0.25">
      <c r="A2" s="670" t="s">
        <v>556</v>
      </c>
      <c r="B2" s="670"/>
      <c r="C2" s="670"/>
      <c r="D2" s="670"/>
      <c r="E2" s="670"/>
      <c r="F2" s="670"/>
      <c r="G2" s="670"/>
      <c r="H2" s="670"/>
      <c r="I2" s="670"/>
      <c r="J2" s="670"/>
    </row>
    <row r="3" spans="1:10" x14ac:dyDescent="0.25">
      <c r="A3" s="436" t="s">
        <v>557</v>
      </c>
      <c r="B3" s="437" t="s">
        <v>558</v>
      </c>
    </row>
    <row r="4" spans="1:10" x14ac:dyDescent="0.25">
      <c r="A4" s="225" t="s">
        <v>548</v>
      </c>
      <c r="B4" s="267">
        <v>0.93212570191263999</v>
      </c>
    </row>
    <row r="5" spans="1:10" x14ac:dyDescent="0.25">
      <c r="A5" s="225" t="s">
        <v>559</v>
      </c>
      <c r="B5" s="267">
        <v>0.96636756614987374</v>
      </c>
    </row>
    <row r="6" spans="1:10" x14ac:dyDescent="0.25">
      <c r="A6" s="225" t="s">
        <v>318</v>
      </c>
      <c r="B6" s="267">
        <v>1.1285738380994228</v>
      </c>
    </row>
    <row r="7" spans="1:10" x14ac:dyDescent="0.25">
      <c r="A7" s="225" t="s">
        <v>322</v>
      </c>
      <c r="B7" s="267">
        <v>1.1395570625242761</v>
      </c>
    </row>
    <row r="8" spans="1:10" x14ac:dyDescent="0.25">
      <c r="A8" s="225" t="s">
        <v>547</v>
      </c>
      <c r="B8" s="267">
        <v>1.1494093494975017</v>
      </c>
    </row>
    <row r="9" spans="1:10" x14ac:dyDescent="0.25">
      <c r="A9" s="225" t="s">
        <v>327</v>
      </c>
      <c r="B9" s="267">
        <v>1.1895929202876485</v>
      </c>
    </row>
    <row r="10" spans="1:10" x14ac:dyDescent="0.25">
      <c r="A10" s="225" t="s">
        <v>323</v>
      </c>
      <c r="B10" s="267">
        <v>1.2195069312848692</v>
      </c>
    </row>
    <row r="11" spans="1:10" x14ac:dyDescent="0.25">
      <c r="A11" s="225" t="s">
        <v>311</v>
      </c>
      <c r="B11" s="267">
        <v>1.3055154208586357</v>
      </c>
    </row>
    <row r="12" spans="1:10" x14ac:dyDescent="0.25">
      <c r="A12" s="225" t="s">
        <v>319</v>
      </c>
      <c r="B12" s="267">
        <v>1.3419125126182394</v>
      </c>
    </row>
    <row r="13" spans="1:10" x14ac:dyDescent="0.25">
      <c r="A13" s="225" t="s">
        <v>550</v>
      </c>
      <c r="B13" s="267">
        <v>1.3709553191378923</v>
      </c>
    </row>
    <row r="14" spans="1:10" x14ac:dyDescent="0.25">
      <c r="A14" s="225" t="s">
        <v>309</v>
      </c>
      <c r="B14" s="267">
        <v>1.4064763635397115</v>
      </c>
    </row>
    <row r="15" spans="1:10" x14ac:dyDescent="0.25">
      <c r="A15" s="225" t="s">
        <v>313</v>
      </c>
      <c r="B15" s="267">
        <v>1.4893103620145032</v>
      </c>
    </row>
    <row r="16" spans="1:10" x14ac:dyDescent="0.25">
      <c r="A16" s="225" t="s">
        <v>324</v>
      </c>
      <c r="B16" s="267">
        <v>1.4899274040315365</v>
      </c>
    </row>
    <row r="17" spans="1:2" x14ac:dyDescent="0.25">
      <c r="A17" s="225" t="s">
        <v>314</v>
      </c>
      <c r="B17" s="267">
        <v>1.5172263884737445</v>
      </c>
    </row>
    <row r="18" spans="1:2" x14ac:dyDescent="0.25">
      <c r="A18" s="225" t="s">
        <v>307</v>
      </c>
      <c r="B18" s="267">
        <v>1.5314232848974085</v>
      </c>
    </row>
    <row r="19" spans="1:2" x14ac:dyDescent="0.25">
      <c r="A19" s="225" t="s">
        <v>325</v>
      </c>
      <c r="B19" s="267">
        <v>1.5478219211219189</v>
      </c>
    </row>
    <row r="20" spans="1:2" x14ac:dyDescent="0.25">
      <c r="A20" s="225" t="s">
        <v>549</v>
      </c>
      <c r="B20" s="267">
        <v>1.552019379952045</v>
      </c>
    </row>
    <row r="21" spans="1:2" x14ac:dyDescent="0.25">
      <c r="A21" s="225" t="s">
        <v>76</v>
      </c>
      <c r="B21" s="267">
        <v>1.6114779243906328</v>
      </c>
    </row>
    <row r="22" spans="1:2" x14ac:dyDescent="0.25">
      <c r="A22" s="225" t="s">
        <v>315</v>
      </c>
      <c r="B22" s="267">
        <v>1.6427298151433281</v>
      </c>
    </row>
    <row r="23" spans="1:2" x14ac:dyDescent="0.25">
      <c r="A23" s="225" t="s">
        <v>310</v>
      </c>
      <c r="B23" s="267">
        <v>1.6746362991098187</v>
      </c>
    </row>
    <row r="24" spans="1:2" x14ac:dyDescent="0.25">
      <c r="A24" s="225" t="s">
        <v>321</v>
      </c>
      <c r="B24" s="267">
        <v>1.8953377776254454</v>
      </c>
    </row>
    <row r="25" spans="1:2" x14ac:dyDescent="0.25">
      <c r="A25" s="224" t="s">
        <v>317</v>
      </c>
      <c r="B25" s="269">
        <v>2.036337218004209</v>
      </c>
    </row>
    <row r="27" spans="1:2" x14ac:dyDescent="0.25">
      <c r="A27" s="5" t="s">
        <v>560</v>
      </c>
    </row>
  </sheetData>
  <mergeCells count="1">
    <mergeCell ref="A2:J2"/>
  </mergeCells>
  <pageMargins left="0.70866141732283472" right="0.70866141732283472" top="0.74803149606299213" bottom="0.74803149606299213" header="0.31496062992125984" footer="0.31496062992125984"/>
  <pageSetup paperSize="9" scale="70" orientation="landscape"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21"/>
  <sheetViews>
    <sheetView showGridLines="0" zoomScale="75" zoomScaleNormal="75" workbookViewId="0">
      <selection activeCell="G27" sqref="G27"/>
    </sheetView>
  </sheetViews>
  <sheetFormatPr defaultRowHeight="15" x14ac:dyDescent="0.25"/>
  <cols>
    <col min="1" max="1" width="48.140625" style="5" customWidth="1"/>
    <col min="2" max="6" width="15.7109375" style="5" customWidth="1"/>
    <col min="7" max="16384" width="9.140625" style="5"/>
  </cols>
  <sheetData>
    <row r="2" spans="1:6" x14ac:dyDescent="0.25">
      <c r="A2" s="438" t="s">
        <v>561</v>
      </c>
    </row>
    <row r="3" spans="1:6" x14ac:dyDescent="0.25">
      <c r="A3" s="439"/>
      <c r="B3" s="440" t="s">
        <v>562</v>
      </c>
      <c r="C3" s="440" t="s">
        <v>563</v>
      </c>
      <c r="D3" s="441" t="s">
        <v>15</v>
      </c>
      <c r="E3" s="19"/>
      <c r="F3" s="19"/>
    </row>
    <row r="4" spans="1:6" x14ac:dyDescent="0.25">
      <c r="A4" s="442" t="s">
        <v>564</v>
      </c>
      <c r="B4" s="582">
        <v>740</v>
      </c>
      <c r="C4" s="582">
        <v>147</v>
      </c>
      <c r="D4" s="583">
        <v>887</v>
      </c>
      <c r="E4" s="19"/>
      <c r="F4" s="19"/>
    </row>
    <row r="5" spans="1:6" x14ac:dyDescent="0.25">
      <c r="A5" s="443" t="s">
        <v>565</v>
      </c>
      <c r="B5" s="584">
        <v>996</v>
      </c>
      <c r="C5" s="584">
        <v>3704</v>
      </c>
      <c r="D5" s="585">
        <v>4700</v>
      </c>
      <c r="E5" s="19"/>
      <c r="F5" s="19"/>
    </row>
    <row r="6" spans="1:6" x14ac:dyDescent="0.25">
      <c r="A6" s="443" t="s">
        <v>566</v>
      </c>
      <c r="B6" s="584">
        <v>1664</v>
      </c>
      <c r="C6" s="584">
        <v>4093</v>
      </c>
      <c r="D6" s="585">
        <v>5757</v>
      </c>
      <c r="E6" s="19"/>
      <c r="F6" s="19"/>
    </row>
    <row r="7" spans="1:6" x14ac:dyDescent="0.25">
      <c r="A7" s="443" t="s">
        <v>567</v>
      </c>
      <c r="B7" s="584">
        <v>788</v>
      </c>
      <c r="C7" s="584">
        <v>525</v>
      </c>
      <c r="D7" s="585">
        <v>1313</v>
      </c>
      <c r="E7" s="19"/>
      <c r="F7" s="19"/>
    </row>
    <row r="8" spans="1:6" x14ac:dyDescent="0.25">
      <c r="A8" s="444" t="s">
        <v>568</v>
      </c>
      <c r="B8" s="586">
        <v>4188</v>
      </c>
      <c r="C8" s="586">
        <v>8469</v>
      </c>
      <c r="D8" s="587">
        <v>12657</v>
      </c>
      <c r="E8" s="19"/>
      <c r="F8" s="19"/>
    </row>
    <row r="9" spans="1:6" x14ac:dyDescent="0.25">
      <c r="A9" s="19"/>
      <c r="B9" s="19"/>
      <c r="C9" s="19"/>
      <c r="D9" s="19"/>
      <c r="E9" s="19"/>
      <c r="F9" s="19"/>
    </row>
    <row r="10" spans="1:6" x14ac:dyDescent="0.25">
      <c r="A10" s="445" t="s">
        <v>569</v>
      </c>
      <c r="B10" s="305"/>
      <c r="C10" s="305"/>
      <c r="D10" s="305"/>
      <c r="E10" s="305"/>
      <c r="F10" s="306"/>
    </row>
    <row r="11" spans="1:6" x14ac:dyDescent="0.25">
      <c r="A11" s="446"/>
      <c r="B11" s="358" t="s">
        <v>564</v>
      </c>
      <c r="C11" s="358" t="s">
        <v>565</v>
      </c>
      <c r="D11" s="358" t="s">
        <v>566</v>
      </c>
      <c r="E11" s="358" t="s">
        <v>567</v>
      </c>
      <c r="F11" s="359" t="s">
        <v>15</v>
      </c>
    </row>
    <row r="12" spans="1:6" x14ac:dyDescent="0.25">
      <c r="A12" s="447" t="s">
        <v>570</v>
      </c>
      <c r="B12" s="558">
        <v>147</v>
      </c>
      <c r="C12" s="558">
        <v>3704</v>
      </c>
      <c r="D12" s="558">
        <v>4093</v>
      </c>
      <c r="E12" s="558">
        <v>525</v>
      </c>
      <c r="F12" s="559">
        <v>8469</v>
      </c>
    </row>
    <row r="13" spans="1:6" x14ac:dyDescent="0.25">
      <c r="A13" s="450" t="s">
        <v>571</v>
      </c>
      <c r="B13" s="560">
        <v>740</v>
      </c>
      <c r="C13" s="560">
        <v>996</v>
      </c>
      <c r="D13" s="560">
        <v>1664</v>
      </c>
      <c r="E13" s="560">
        <v>788</v>
      </c>
      <c r="F13" s="561">
        <v>4188</v>
      </c>
    </row>
    <row r="14" spans="1:6" x14ac:dyDescent="0.25">
      <c r="A14" s="307"/>
      <c r="B14" s="307"/>
      <c r="C14" s="307"/>
      <c r="D14" s="307"/>
      <c r="E14" s="307"/>
      <c r="F14" s="307"/>
    </row>
    <row r="15" spans="1:6" x14ac:dyDescent="0.25">
      <c r="A15" s="445" t="s">
        <v>572</v>
      </c>
      <c r="B15" s="305"/>
      <c r="C15" s="305"/>
      <c r="D15" s="305"/>
      <c r="E15" s="305"/>
      <c r="F15" s="306"/>
    </row>
    <row r="16" spans="1:6" x14ac:dyDescent="0.25">
      <c r="A16" s="453"/>
      <c r="B16" s="358" t="s">
        <v>564</v>
      </c>
      <c r="C16" s="358" t="s">
        <v>565</v>
      </c>
      <c r="D16" s="358" t="s">
        <v>566</v>
      </c>
      <c r="E16" s="358" t="s">
        <v>567</v>
      </c>
      <c r="F16" s="359" t="s">
        <v>15</v>
      </c>
    </row>
    <row r="17" spans="1:6" x14ac:dyDescent="0.25">
      <c r="A17" s="447" t="s">
        <v>573</v>
      </c>
      <c r="B17" s="448">
        <v>13</v>
      </c>
      <c r="C17" s="448">
        <v>198</v>
      </c>
      <c r="D17" s="448">
        <v>212</v>
      </c>
      <c r="E17" s="448">
        <v>31</v>
      </c>
      <c r="F17" s="449">
        <v>454</v>
      </c>
    </row>
    <row r="18" spans="1:6" x14ac:dyDescent="0.25">
      <c r="A18" s="454" t="s">
        <v>574</v>
      </c>
      <c r="B18" s="455">
        <v>129</v>
      </c>
      <c r="C18" s="562">
        <v>3175</v>
      </c>
      <c r="D18" s="562">
        <v>3640</v>
      </c>
      <c r="E18" s="562">
        <v>472</v>
      </c>
      <c r="F18" s="563">
        <v>7416</v>
      </c>
    </row>
    <row r="19" spans="1:6" x14ac:dyDescent="0.25">
      <c r="A19" s="450" t="s">
        <v>575</v>
      </c>
      <c r="B19" s="451">
        <v>5</v>
      </c>
      <c r="C19" s="451">
        <v>331</v>
      </c>
      <c r="D19" s="451">
        <v>241</v>
      </c>
      <c r="E19" s="451">
        <v>22</v>
      </c>
      <c r="F19" s="452">
        <v>599</v>
      </c>
    </row>
    <row r="21" spans="1:6" x14ac:dyDescent="0.25">
      <c r="A21" s="456" t="s">
        <v>576</v>
      </c>
    </row>
  </sheetData>
  <pageMargins left="0.70866141732283472" right="0.70866141732283472" top="0.74803149606299213" bottom="0.74803149606299213" header="0.31496062992125984" footer="0.31496062992125984"/>
  <pageSetup paperSize="9" scale="60" orientation="landscape"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8"/>
  <sheetViews>
    <sheetView showGridLines="0" zoomScale="75" zoomScaleNormal="75" workbookViewId="0">
      <selection activeCell="C17" sqref="C17"/>
    </sheetView>
  </sheetViews>
  <sheetFormatPr defaultRowHeight="15" x14ac:dyDescent="0.25"/>
  <cols>
    <col min="1" max="1" width="62.7109375" style="5" customWidth="1"/>
    <col min="2" max="2" width="23.140625" style="5" customWidth="1"/>
    <col min="3" max="6" width="15.7109375" style="5" customWidth="1"/>
    <col min="7" max="16384" width="9.140625" style="5"/>
  </cols>
  <sheetData>
    <row r="2" spans="1:6" x14ac:dyDescent="0.25">
      <c r="A2" s="438" t="s">
        <v>577</v>
      </c>
    </row>
    <row r="3" spans="1:6" x14ac:dyDescent="0.25">
      <c r="A3" s="458"/>
      <c r="B3" s="564" t="s">
        <v>564</v>
      </c>
      <c r="C3" s="564" t="s">
        <v>565</v>
      </c>
      <c r="D3" s="564" t="s">
        <v>566</v>
      </c>
      <c r="E3" s="564" t="s">
        <v>567</v>
      </c>
      <c r="F3" s="565" t="s">
        <v>15</v>
      </c>
    </row>
    <row r="4" spans="1:6" x14ac:dyDescent="0.25">
      <c r="A4" s="447" t="s">
        <v>703</v>
      </c>
      <c r="B4" s="566">
        <v>5</v>
      </c>
      <c r="C4" s="566">
        <v>331</v>
      </c>
      <c r="D4" s="566">
        <v>241</v>
      </c>
      <c r="E4" s="566">
        <v>22</v>
      </c>
      <c r="F4" s="567">
        <v>599</v>
      </c>
    </row>
    <row r="5" spans="1:6" x14ac:dyDescent="0.25">
      <c r="A5" s="454" t="s">
        <v>704</v>
      </c>
      <c r="B5" s="568">
        <v>129</v>
      </c>
      <c r="C5" s="568">
        <v>3175</v>
      </c>
      <c r="D5" s="568">
        <v>3640</v>
      </c>
      <c r="E5" s="568">
        <v>472</v>
      </c>
      <c r="F5" s="569">
        <v>7416</v>
      </c>
    </row>
    <row r="6" spans="1:6" x14ac:dyDescent="0.25">
      <c r="A6" s="450" t="s">
        <v>578</v>
      </c>
      <c r="B6" s="570">
        <v>13</v>
      </c>
      <c r="C6" s="570">
        <v>198</v>
      </c>
      <c r="D6" s="570">
        <v>212</v>
      </c>
      <c r="E6" s="570">
        <v>31</v>
      </c>
      <c r="F6" s="571">
        <v>454</v>
      </c>
    </row>
    <row r="8" spans="1:6" x14ac:dyDescent="0.25">
      <c r="A8" s="457" t="s">
        <v>576</v>
      </c>
    </row>
  </sheetData>
  <pageMargins left="0.70866141732283472" right="0.70866141732283472" top="0.74803149606299213" bottom="0.74803149606299213" header="0.31496062992125984" footer="0.31496062992125984"/>
  <pageSetup paperSize="9" scale="70" orientation="landscape"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10"/>
  <sheetViews>
    <sheetView showGridLines="0" zoomScale="75" zoomScaleNormal="75" workbookViewId="0">
      <selection activeCell="D9" sqref="D9"/>
    </sheetView>
  </sheetViews>
  <sheetFormatPr defaultRowHeight="15" x14ac:dyDescent="0.25"/>
  <cols>
    <col min="1" max="1" width="15.7109375" style="5" customWidth="1"/>
    <col min="2" max="8" width="20.7109375" style="5" customWidth="1"/>
    <col min="9" max="16384" width="9.140625" style="5"/>
  </cols>
  <sheetData>
    <row r="2" spans="1:8" x14ac:dyDescent="0.25">
      <c r="A2" s="91" t="s">
        <v>579</v>
      </c>
    </row>
    <row r="3" spans="1:8" ht="30" thickBot="1" x14ac:dyDescent="0.3">
      <c r="A3" s="459" t="s">
        <v>580</v>
      </c>
      <c r="B3" s="460" t="s">
        <v>15</v>
      </c>
      <c r="C3" s="572" t="s">
        <v>581</v>
      </c>
      <c r="D3" s="572" t="s">
        <v>582</v>
      </c>
      <c r="E3" s="572" t="s">
        <v>583</v>
      </c>
      <c r="F3" s="572" t="s">
        <v>584</v>
      </c>
      <c r="G3" s="572" t="s">
        <v>585</v>
      </c>
      <c r="H3" s="573" t="s">
        <v>586</v>
      </c>
    </row>
    <row r="4" spans="1:8" x14ac:dyDescent="0.25">
      <c r="A4" s="334" t="s">
        <v>567</v>
      </c>
      <c r="B4" s="266">
        <f>SUM(C4:H4)</f>
        <v>2623</v>
      </c>
      <c r="C4" s="574">
        <v>160</v>
      </c>
      <c r="D4" s="574">
        <v>1011</v>
      </c>
      <c r="E4" s="574">
        <v>568</v>
      </c>
      <c r="F4" s="574">
        <v>881</v>
      </c>
      <c r="G4" s="574">
        <v>3</v>
      </c>
      <c r="H4" s="575">
        <v>0</v>
      </c>
    </row>
    <row r="5" spans="1:8" x14ac:dyDescent="0.25">
      <c r="A5" s="334" t="s">
        <v>566</v>
      </c>
      <c r="B5" s="266">
        <f>SUM(C5:H5)</f>
        <v>9076</v>
      </c>
      <c r="C5" s="574">
        <v>73</v>
      </c>
      <c r="D5" s="574">
        <v>4389</v>
      </c>
      <c r="E5" s="574">
        <v>3122</v>
      </c>
      <c r="F5" s="574">
        <v>1389</v>
      </c>
      <c r="G5" s="574">
        <v>8</v>
      </c>
      <c r="H5" s="575">
        <v>95</v>
      </c>
    </row>
    <row r="6" spans="1:8" x14ac:dyDescent="0.25">
      <c r="A6" s="334" t="s">
        <v>564</v>
      </c>
      <c r="B6" s="266">
        <f>SUM(C6:H6)</f>
        <v>2115</v>
      </c>
      <c r="C6" s="574">
        <v>109</v>
      </c>
      <c r="D6" s="574">
        <v>842</v>
      </c>
      <c r="E6" s="574">
        <v>296</v>
      </c>
      <c r="F6" s="574">
        <v>860</v>
      </c>
      <c r="G6" s="574">
        <v>8</v>
      </c>
      <c r="H6" s="575">
        <v>0</v>
      </c>
    </row>
    <row r="7" spans="1:8" x14ac:dyDescent="0.25">
      <c r="A7" s="334" t="s">
        <v>565</v>
      </c>
      <c r="B7" s="266">
        <f>SUM(C7:H7)</f>
        <v>5344</v>
      </c>
      <c r="C7" s="574">
        <v>21</v>
      </c>
      <c r="D7" s="574">
        <v>3664</v>
      </c>
      <c r="E7" s="574">
        <v>1493</v>
      </c>
      <c r="F7" s="574">
        <v>136</v>
      </c>
      <c r="G7" s="574">
        <v>11</v>
      </c>
      <c r="H7" s="575">
        <v>19</v>
      </c>
    </row>
    <row r="8" spans="1:8" x14ac:dyDescent="0.25">
      <c r="A8" s="336" t="s">
        <v>15</v>
      </c>
      <c r="B8" s="461">
        <f t="shared" ref="B8:H8" si="0">SUM(B4:B7)</f>
        <v>19158</v>
      </c>
      <c r="C8" s="576">
        <f t="shared" si="0"/>
        <v>363</v>
      </c>
      <c r="D8" s="576">
        <f t="shared" si="0"/>
        <v>9906</v>
      </c>
      <c r="E8" s="576">
        <f t="shared" si="0"/>
        <v>5479</v>
      </c>
      <c r="F8" s="576">
        <f t="shared" si="0"/>
        <v>3266</v>
      </c>
      <c r="G8" s="576">
        <f t="shared" si="0"/>
        <v>30</v>
      </c>
      <c r="H8" s="577">
        <f t="shared" si="0"/>
        <v>114</v>
      </c>
    </row>
    <row r="10" spans="1:8" x14ac:dyDescent="0.25">
      <c r="A10" s="117" t="s">
        <v>587</v>
      </c>
      <c r="D10" s="131"/>
    </row>
  </sheetData>
  <pageMargins left="0.70866141732283472" right="0.70866141732283472" top="0.74803149606299213" bottom="0.74803149606299213" header="0.31496062992125984" footer="0.31496062992125984"/>
  <pageSetup paperSize="9" scale="6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13"/>
  <sheetViews>
    <sheetView showGridLines="0" zoomScale="75" zoomScaleNormal="75" workbookViewId="0">
      <selection activeCell="A2" sqref="A2"/>
    </sheetView>
  </sheetViews>
  <sheetFormatPr defaultRowHeight="15" x14ac:dyDescent="0.25"/>
  <cols>
    <col min="1" max="1" width="9.140625" style="5"/>
    <col min="2" max="2" width="52.42578125" style="5" customWidth="1"/>
    <col min="3" max="4" width="15.7109375" style="5" customWidth="1"/>
    <col min="5" max="16384" width="9.140625" style="5"/>
  </cols>
  <sheetData>
    <row r="2" spans="1:4" x14ac:dyDescent="0.25">
      <c r="A2" s="91" t="s">
        <v>93</v>
      </c>
    </row>
    <row r="3" spans="1:4" ht="29.25" x14ac:dyDescent="0.25">
      <c r="A3" s="620"/>
      <c r="B3" s="621"/>
      <c r="C3" s="92" t="s">
        <v>94</v>
      </c>
      <c r="D3" s="93" t="s">
        <v>95</v>
      </c>
    </row>
    <row r="4" spans="1:4" ht="30" x14ac:dyDescent="0.25">
      <c r="A4" s="622" t="s">
        <v>96</v>
      </c>
      <c r="B4" s="94" t="s">
        <v>97</v>
      </c>
      <c r="C4" s="95">
        <v>8.3612040133779264E-2</v>
      </c>
      <c r="D4" s="96">
        <v>0.1</v>
      </c>
    </row>
    <row r="5" spans="1:4" x14ac:dyDescent="0.25">
      <c r="A5" s="623"/>
      <c r="B5" s="94" t="s">
        <v>98</v>
      </c>
      <c r="C5" s="95">
        <v>7.2625698324022353E-2</v>
      </c>
      <c r="D5" s="96">
        <v>0.13333333333333333</v>
      </c>
    </row>
    <row r="6" spans="1:4" x14ac:dyDescent="0.25">
      <c r="A6" s="623"/>
      <c r="B6" s="94" t="s">
        <v>99</v>
      </c>
      <c r="C6" s="95">
        <v>7.5949367088607597E-2</v>
      </c>
      <c r="D6" s="96">
        <v>0.19642857142857142</v>
      </c>
    </row>
    <row r="7" spans="1:4" x14ac:dyDescent="0.25">
      <c r="A7" s="623"/>
      <c r="B7" s="97" t="s">
        <v>100</v>
      </c>
      <c r="C7" s="95">
        <v>8.9108910891089105E-2</v>
      </c>
      <c r="D7" s="96">
        <v>8.1081081081081086E-2</v>
      </c>
    </row>
    <row r="8" spans="1:4" x14ac:dyDescent="0.25">
      <c r="A8" s="623"/>
      <c r="B8" s="94" t="s">
        <v>101</v>
      </c>
      <c r="C8" s="95">
        <v>5.9113300492610835E-2</v>
      </c>
      <c r="D8" s="96">
        <v>0.1076923076923077</v>
      </c>
    </row>
    <row r="9" spans="1:4" x14ac:dyDescent="0.25">
      <c r="A9" s="623"/>
      <c r="B9" s="94" t="s">
        <v>102</v>
      </c>
      <c r="C9" s="95">
        <v>0.15116279069767441</v>
      </c>
      <c r="D9" s="96">
        <v>0.1111111111111111</v>
      </c>
    </row>
    <row r="10" spans="1:4" x14ac:dyDescent="0.25">
      <c r="A10" s="623"/>
      <c r="B10" s="94" t="s">
        <v>103</v>
      </c>
      <c r="C10" s="95">
        <v>0.35714285714285715</v>
      </c>
      <c r="D10" s="96">
        <v>0.5</v>
      </c>
    </row>
    <row r="11" spans="1:4" x14ac:dyDescent="0.25">
      <c r="A11" s="624"/>
      <c r="B11" s="98" t="s">
        <v>104</v>
      </c>
      <c r="C11" s="99">
        <v>0.22784810126582278</v>
      </c>
      <c r="D11" s="100">
        <v>0.33333333333333331</v>
      </c>
    </row>
    <row r="13" spans="1:4" x14ac:dyDescent="0.25">
      <c r="A13" s="101" t="s">
        <v>58</v>
      </c>
    </row>
  </sheetData>
  <mergeCells count="2">
    <mergeCell ref="A3:B3"/>
    <mergeCell ref="A4:A11"/>
  </mergeCells>
  <pageMargins left="0.70866141732283472" right="0.70866141732283472" top="0.74803149606299213" bottom="0.74803149606299213" header="0.31496062992125984" footer="0.31496062992125984"/>
  <pageSetup paperSize="9" scale="60" orientation="landscape"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35"/>
  <sheetViews>
    <sheetView showGridLines="0" zoomScale="75" zoomScaleNormal="75" workbookViewId="0">
      <selection activeCell="A2" sqref="A2"/>
    </sheetView>
  </sheetViews>
  <sheetFormatPr defaultRowHeight="15" x14ac:dyDescent="0.25"/>
  <cols>
    <col min="1" max="3" width="15.7109375" style="5" customWidth="1"/>
    <col min="4" max="16384" width="9.140625" style="5"/>
  </cols>
  <sheetData>
    <row r="2" spans="1:3" x14ac:dyDescent="0.25">
      <c r="A2" s="4" t="s">
        <v>588</v>
      </c>
    </row>
    <row r="3" spans="1:3" x14ac:dyDescent="0.25">
      <c r="A3" s="645" t="s">
        <v>589</v>
      </c>
      <c r="B3" s="646"/>
      <c r="C3" s="647"/>
    </row>
    <row r="4" spans="1:3" x14ac:dyDescent="0.25">
      <c r="A4" s="215">
        <v>1</v>
      </c>
      <c r="B4" s="273" t="s">
        <v>207</v>
      </c>
      <c r="C4" s="462">
        <v>30.082000000000001</v>
      </c>
    </row>
    <row r="5" spans="1:3" x14ac:dyDescent="0.25">
      <c r="A5" s="217">
        <v>2</v>
      </c>
      <c r="B5" s="225" t="s">
        <v>590</v>
      </c>
      <c r="C5" s="297">
        <v>21.132000000000001</v>
      </c>
    </row>
    <row r="6" spans="1:3" x14ac:dyDescent="0.25">
      <c r="A6" s="217">
        <v>3</v>
      </c>
      <c r="B6" s="225" t="s">
        <v>131</v>
      </c>
      <c r="C6" s="297">
        <v>21.024999999999999</v>
      </c>
    </row>
    <row r="7" spans="1:3" x14ac:dyDescent="0.25">
      <c r="A7" s="217">
        <v>4</v>
      </c>
      <c r="B7" s="225" t="s">
        <v>147</v>
      </c>
      <c r="C7" s="297">
        <v>16.609000000000002</v>
      </c>
    </row>
    <row r="8" spans="1:3" x14ac:dyDescent="0.25">
      <c r="A8" s="217">
        <v>5</v>
      </c>
      <c r="B8" s="225" t="s">
        <v>127</v>
      </c>
      <c r="C8" s="297">
        <v>12.821</v>
      </c>
    </row>
    <row r="9" spans="1:3" x14ac:dyDescent="0.25">
      <c r="A9" s="217">
        <v>6</v>
      </c>
      <c r="B9" s="225" t="s">
        <v>135</v>
      </c>
      <c r="C9" s="297">
        <v>11.885999999999999</v>
      </c>
    </row>
    <row r="10" spans="1:3" x14ac:dyDescent="0.25">
      <c r="A10" s="217">
        <v>7</v>
      </c>
      <c r="B10" s="225" t="s">
        <v>133</v>
      </c>
      <c r="C10" s="297">
        <v>11.211</v>
      </c>
    </row>
    <row r="11" spans="1:3" x14ac:dyDescent="0.25">
      <c r="A11" s="217">
        <v>8</v>
      </c>
      <c r="B11" s="225" t="s">
        <v>143</v>
      </c>
      <c r="C11" s="297">
        <v>10.417999999999999</v>
      </c>
    </row>
    <row r="12" spans="1:3" x14ac:dyDescent="0.25">
      <c r="A12" s="217">
        <v>9</v>
      </c>
      <c r="B12" s="225" t="s">
        <v>169</v>
      </c>
      <c r="C12" s="297">
        <v>10.11</v>
      </c>
    </row>
    <row r="13" spans="1:3" x14ac:dyDescent="0.25">
      <c r="A13" s="217">
        <v>10</v>
      </c>
      <c r="B13" s="225" t="s">
        <v>164</v>
      </c>
      <c r="C13" s="297">
        <v>8.7249999999999996</v>
      </c>
    </row>
    <row r="14" spans="1:3" x14ac:dyDescent="0.25">
      <c r="A14" s="217">
        <v>11</v>
      </c>
      <c r="B14" s="225" t="s">
        <v>162</v>
      </c>
      <c r="C14" s="297">
        <v>8.4760000000000009</v>
      </c>
    </row>
    <row r="15" spans="1:3" x14ac:dyDescent="0.25">
      <c r="A15" s="217">
        <v>12</v>
      </c>
      <c r="B15" s="225" t="s">
        <v>145</v>
      </c>
      <c r="C15" s="297">
        <v>7.02</v>
      </c>
    </row>
    <row r="16" spans="1:3" x14ac:dyDescent="0.25">
      <c r="A16" s="217">
        <v>13</v>
      </c>
      <c r="B16" s="225" t="s">
        <v>167</v>
      </c>
      <c r="C16" s="297">
        <v>6.1920000000000002</v>
      </c>
    </row>
    <row r="17" spans="1:3" x14ac:dyDescent="0.25">
      <c r="A17" s="217">
        <v>14</v>
      </c>
      <c r="B17" s="225" t="s">
        <v>176</v>
      </c>
      <c r="C17" s="297">
        <v>5.9550000000000001</v>
      </c>
    </row>
    <row r="18" spans="1:3" x14ac:dyDescent="0.25">
      <c r="A18" s="217"/>
      <c r="B18" s="225" t="s">
        <v>129</v>
      </c>
      <c r="C18" s="297">
        <v>5.9550000000000001</v>
      </c>
    </row>
    <row r="19" spans="1:3" x14ac:dyDescent="0.25">
      <c r="A19" s="217">
        <v>16</v>
      </c>
      <c r="B19" s="225" t="s">
        <v>591</v>
      </c>
      <c r="C19" s="297">
        <v>4.6639999999999997</v>
      </c>
    </row>
    <row r="20" spans="1:3" x14ac:dyDescent="0.25">
      <c r="A20" s="217">
        <v>17</v>
      </c>
      <c r="B20" s="225" t="s">
        <v>185</v>
      </c>
      <c r="C20" s="297">
        <v>4.4279999999999999</v>
      </c>
    </row>
    <row r="21" spans="1:3" x14ac:dyDescent="0.25">
      <c r="A21" s="217">
        <v>18</v>
      </c>
      <c r="B21" s="225" t="s">
        <v>139</v>
      </c>
      <c r="C21" s="297">
        <v>4.2619999999999996</v>
      </c>
    </row>
    <row r="22" spans="1:3" x14ac:dyDescent="0.25">
      <c r="A22" s="217">
        <v>19</v>
      </c>
      <c r="B22" s="225" t="s">
        <v>172</v>
      </c>
      <c r="C22" s="297">
        <v>4.1909999999999998</v>
      </c>
    </row>
    <row r="23" spans="1:3" x14ac:dyDescent="0.25">
      <c r="A23" s="217">
        <v>20</v>
      </c>
      <c r="B23" s="225" t="s">
        <v>331</v>
      </c>
      <c r="C23" s="297">
        <v>3.2440000000000002</v>
      </c>
    </row>
    <row r="24" spans="1:3" x14ac:dyDescent="0.25">
      <c r="A24" s="217"/>
      <c r="B24" s="225" t="s">
        <v>334</v>
      </c>
      <c r="C24" s="297">
        <v>3.173</v>
      </c>
    </row>
    <row r="25" spans="1:3" x14ac:dyDescent="0.25">
      <c r="A25" s="217">
        <v>22</v>
      </c>
      <c r="B25" s="225" t="s">
        <v>166</v>
      </c>
      <c r="C25" s="297">
        <v>2.7109999999999999</v>
      </c>
    </row>
    <row r="26" spans="1:3" x14ac:dyDescent="0.25">
      <c r="A26" s="217">
        <v>23</v>
      </c>
      <c r="B26" s="225" t="s">
        <v>179</v>
      </c>
      <c r="C26" s="297">
        <v>2.6160000000000001</v>
      </c>
    </row>
    <row r="27" spans="1:3" x14ac:dyDescent="0.25">
      <c r="A27" s="217">
        <v>24</v>
      </c>
      <c r="B27" s="225" t="s">
        <v>191</v>
      </c>
      <c r="C27" s="297">
        <v>2.5329999999999999</v>
      </c>
    </row>
    <row r="28" spans="1:3" x14ac:dyDescent="0.25">
      <c r="A28" s="217">
        <v>25</v>
      </c>
      <c r="B28" s="225" t="s">
        <v>156</v>
      </c>
      <c r="C28" s="297">
        <v>2.427</v>
      </c>
    </row>
    <row r="29" spans="1:3" x14ac:dyDescent="0.25">
      <c r="A29" s="217">
        <v>26</v>
      </c>
      <c r="B29" s="225" t="s">
        <v>165</v>
      </c>
      <c r="C29" s="297">
        <v>2.3439999999999999</v>
      </c>
    </row>
    <row r="30" spans="1:3" x14ac:dyDescent="0.25">
      <c r="A30" s="217">
        <v>27</v>
      </c>
      <c r="B30" s="225" t="s">
        <v>173</v>
      </c>
      <c r="C30" s="297">
        <v>2.0129999999999999</v>
      </c>
    </row>
    <row r="31" spans="1:3" x14ac:dyDescent="0.25">
      <c r="A31" s="217"/>
      <c r="B31" s="225" t="s">
        <v>237</v>
      </c>
      <c r="C31" s="297">
        <v>1.9530000000000001</v>
      </c>
    </row>
    <row r="32" spans="1:3" x14ac:dyDescent="0.25">
      <c r="A32" s="217">
        <v>29</v>
      </c>
      <c r="B32" s="225" t="s">
        <v>592</v>
      </c>
      <c r="C32" s="297">
        <v>1.6459999999999999</v>
      </c>
    </row>
    <row r="33" spans="1:3" x14ac:dyDescent="0.25">
      <c r="A33" s="222">
        <v>30</v>
      </c>
      <c r="B33" s="224" t="s">
        <v>174</v>
      </c>
      <c r="C33" s="298">
        <v>1.575</v>
      </c>
    </row>
    <row r="34" spans="1:3" x14ac:dyDescent="0.25">
      <c r="C34" s="463"/>
    </row>
    <row r="35" spans="1:3" x14ac:dyDescent="0.25">
      <c r="A35" s="5" t="s">
        <v>593</v>
      </c>
      <c r="B35" s="162"/>
    </row>
  </sheetData>
  <mergeCells count="1">
    <mergeCell ref="A3:C3"/>
  </mergeCells>
  <pageMargins left="0.70866141732283472" right="0.70866141732283472" top="0.74803149606299213" bottom="0.74803149606299213" header="0.31496062992125984" footer="0.31496062992125984"/>
  <pageSetup paperSize="9" scale="60" orientation="landscape"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10"/>
  <sheetViews>
    <sheetView showGridLines="0" zoomScale="75" zoomScaleNormal="75" workbookViewId="0">
      <selection activeCell="A2" sqref="A2"/>
    </sheetView>
  </sheetViews>
  <sheetFormatPr defaultRowHeight="15" x14ac:dyDescent="0.25"/>
  <cols>
    <col min="1" max="1" width="31" style="5" customWidth="1"/>
    <col min="2" max="5" width="15.7109375" style="5" customWidth="1"/>
    <col min="6" max="16384" width="9.140625" style="5"/>
  </cols>
  <sheetData>
    <row r="2" spans="1:5" x14ac:dyDescent="0.25">
      <c r="A2" s="4" t="s">
        <v>594</v>
      </c>
    </row>
    <row r="3" spans="1:5" ht="45" x14ac:dyDescent="0.25">
      <c r="A3" s="467"/>
      <c r="B3" s="468" t="s">
        <v>595</v>
      </c>
      <c r="C3" s="468"/>
      <c r="D3" s="468" t="s">
        <v>596</v>
      </c>
      <c r="E3" s="469" t="s">
        <v>597</v>
      </c>
    </row>
    <row r="4" spans="1:5" x14ac:dyDescent="0.25">
      <c r="A4" s="476"/>
      <c r="B4" s="477" t="s">
        <v>598</v>
      </c>
      <c r="C4" s="477" t="s">
        <v>599</v>
      </c>
      <c r="D4" s="477" t="s">
        <v>600</v>
      </c>
      <c r="E4" s="478" t="s">
        <v>110</v>
      </c>
    </row>
    <row r="5" spans="1:5" x14ac:dyDescent="0.25">
      <c r="A5" s="471" t="s">
        <v>601</v>
      </c>
      <c r="B5" s="466">
        <v>415</v>
      </c>
      <c r="C5" s="466">
        <v>67</v>
      </c>
      <c r="D5" s="465">
        <v>336</v>
      </c>
      <c r="E5" s="470">
        <v>697</v>
      </c>
    </row>
    <row r="6" spans="1:5" x14ac:dyDescent="0.25">
      <c r="A6" s="471" t="s">
        <v>602</v>
      </c>
      <c r="B6" s="466">
        <v>44</v>
      </c>
      <c r="C6" s="466">
        <v>7</v>
      </c>
      <c r="D6" s="465">
        <v>33</v>
      </c>
      <c r="E6" s="470">
        <v>178</v>
      </c>
    </row>
    <row r="7" spans="1:5" x14ac:dyDescent="0.25">
      <c r="A7" s="471" t="s">
        <v>603</v>
      </c>
      <c r="B7" s="466">
        <v>162</v>
      </c>
      <c r="C7" s="466">
        <v>26</v>
      </c>
      <c r="D7" s="465">
        <v>163</v>
      </c>
      <c r="E7" s="470">
        <v>199</v>
      </c>
    </row>
    <row r="8" spans="1:5" x14ac:dyDescent="0.25">
      <c r="A8" s="472" t="s">
        <v>604</v>
      </c>
      <c r="B8" s="473">
        <v>621</v>
      </c>
      <c r="C8" s="473"/>
      <c r="D8" s="474">
        <v>532</v>
      </c>
      <c r="E8" s="475">
        <v>1074</v>
      </c>
    </row>
    <row r="10" spans="1:5" x14ac:dyDescent="0.25">
      <c r="A10" s="464" t="s">
        <v>605</v>
      </c>
    </row>
  </sheetData>
  <pageMargins left="0.70866141732283472" right="0.70866141732283472" top="0.74803149606299213" bottom="0.74803149606299213" header="0.31496062992125984" footer="0.31496062992125984"/>
  <pageSetup paperSize="9" scale="70" orientation="landscape"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15"/>
  <sheetViews>
    <sheetView showGridLines="0" zoomScale="75" zoomScaleNormal="75" workbookViewId="0">
      <selection activeCell="A2" sqref="A2"/>
    </sheetView>
  </sheetViews>
  <sheetFormatPr defaultRowHeight="15" x14ac:dyDescent="0.25"/>
  <cols>
    <col min="1" max="1" width="38.85546875" style="5" customWidth="1"/>
    <col min="2" max="2" width="40" style="5" customWidth="1"/>
    <col min="3" max="16384" width="9.140625" style="5"/>
  </cols>
  <sheetData>
    <row r="2" spans="1:2" x14ac:dyDescent="0.25">
      <c r="A2" s="4" t="s">
        <v>607</v>
      </c>
    </row>
    <row r="3" spans="1:2" x14ac:dyDescent="0.25">
      <c r="A3" s="480" t="s">
        <v>608</v>
      </c>
      <c r="B3" s="481" t="s">
        <v>609</v>
      </c>
    </row>
    <row r="4" spans="1:2" x14ac:dyDescent="0.25">
      <c r="A4" s="471" t="s">
        <v>610</v>
      </c>
      <c r="B4" s="482">
        <v>73</v>
      </c>
    </row>
    <row r="5" spans="1:2" x14ac:dyDescent="0.25">
      <c r="A5" s="471" t="s">
        <v>611</v>
      </c>
      <c r="B5" s="482">
        <v>70</v>
      </c>
    </row>
    <row r="6" spans="1:2" x14ac:dyDescent="0.25">
      <c r="A6" s="471" t="s">
        <v>612</v>
      </c>
      <c r="B6" s="482">
        <v>60</v>
      </c>
    </row>
    <row r="7" spans="1:2" x14ac:dyDescent="0.25">
      <c r="A7" s="471" t="s">
        <v>613</v>
      </c>
      <c r="B7" s="482">
        <v>46</v>
      </c>
    </row>
    <row r="8" spans="1:2" x14ac:dyDescent="0.25">
      <c r="A8" s="471" t="s">
        <v>614</v>
      </c>
      <c r="B8" s="482">
        <v>41</v>
      </c>
    </row>
    <row r="9" spans="1:2" x14ac:dyDescent="0.25">
      <c r="A9" s="471" t="s">
        <v>615</v>
      </c>
      <c r="B9" s="482">
        <v>24</v>
      </c>
    </row>
    <row r="10" spans="1:2" x14ac:dyDescent="0.25">
      <c r="A10" s="471" t="s">
        <v>616</v>
      </c>
      <c r="B10" s="482">
        <v>22</v>
      </c>
    </row>
    <row r="11" spans="1:2" x14ac:dyDescent="0.25">
      <c r="A11" s="471" t="s">
        <v>617</v>
      </c>
      <c r="B11" s="482">
        <v>14</v>
      </c>
    </row>
    <row r="12" spans="1:2" x14ac:dyDescent="0.25">
      <c r="A12" s="471" t="s">
        <v>618</v>
      </c>
      <c r="B12" s="482">
        <v>14</v>
      </c>
    </row>
    <row r="13" spans="1:2" x14ac:dyDescent="0.25">
      <c r="A13" s="472" t="s">
        <v>619</v>
      </c>
      <c r="B13" s="483">
        <v>3</v>
      </c>
    </row>
    <row r="15" spans="1:2" x14ac:dyDescent="0.25">
      <c r="A15" s="484" t="s">
        <v>620</v>
      </c>
    </row>
  </sheetData>
  <pageMargins left="0.70866141732283472" right="0.70866141732283472" top="0.74803149606299213" bottom="0.74803149606299213" header="0.31496062992125984" footer="0.31496062992125984"/>
  <pageSetup paperSize="9" scale="70" orientation="landscape"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9"/>
  <sheetViews>
    <sheetView showGridLines="0" zoomScale="75" zoomScaleNormal="75" workbookViewId="0">
      <selection activeCell="A2" sqref="A2"/>
    </sheetView>
  </sheetViews>
  <sheetFormatPr defaultRowHeight="15" x14ac:dyDescent="0.25"/>
  <cols>
    <col min="1" max="1" width="20.28515625" style="5" customWidth="1"/>
    <col min="2" max="3" width="20.7109375" style="5" customWidth="1"/>
    <col min="4" max="4" width="23.140625" style="5" customWidth="1"/>
    <col min="5" max="6" width="20.7109375" style="5" customWidth="1"/>
    <col min="7" max="16384" width="9.140625" style="5"/>
  </cols>
  <sheetData>
    <row r="2" spans="1:6" x14ac:dyDescent="0.25">
      <c r="A2" s="4" t="s">
        <v>621</v>
      </c>
    </row>
    <row r="3" spans="1:6" x14ac:dyDescent="0.25">
      <c r="A3" s="273"/>
      <c r="B3" s="27"/>
      <c r="C3" s="27"/>
      <c r="D3" s="27"/>
      <c r="E3" s="27" t="s">
        <v>622</v>
      </c>
      <c r="F3" s="137"/>
    </row>
    <row r="4" spans="1:6" ht="30" x14ac:dyDescent="0.25">
      <c r="A4" s="240"/>
      <c r="B4" s="485" t="s">
        <v>601</v>
      </c>
      <c r="C4" s="485" t="s">
        <v>602</v>
      </c>
      <c r="D4" s="485" t="s">
        <v>623</v>
      </c>
      <c r="E4" s="485" t="s">
        <v>511</v>
      </c>
      <c r="F4" s="486" t="s">
        <v>624</v>
      </c>
    </row>
    <row r="5" spans="1:6" x14ac:dyDescent="0.25">
      <c r="A5" s="225" t="s">
        <v>625</v>
      </c>
      <c r="B5" s="487">
        <v>53.7</v>
      </c>
      <c r="C5" s="487">
        <v>2.4</v>
      </c>
      <c r="D5" s="487">
        <v>24.7</v>
      </c>
      <c r="E5" s="19">
        <v>264</v>
      </c>
      <c r="F5" s="132">
        <v>42.5</v>
      </c>
    </row>
    <row r="6" spans="1:6" x14ac:dyDescent="0.25">
      <c r="A6" s="225" t="s">
        <v>626</v>
      </c>
      <c r="B6" s="487">
        <v>36.700000000000003</v>
      </c>
      <c r="C6" s="487">
        <v>35.700000000000003</v>
      </c>
      <c r="D6" s="487">
        <v>17.3</v>
      </c>
      <c r="E6" s="19">
        <v>196</v>
      </c>
      <c r="F6" s="132">
        <v>31.6</v>
      </c>
    </row>
    <row r="7" spans="1:6" x14ac:dyDescent="0.25">
      <c r="A7" s="224" t="s">
        <v>627</v>
      </c>
      <c r="B7" s="488">
        <v>9.6</v>
      </c>
      <c r="C7" s="488">
        <v>61.9</v>
      </c>
      <c r="D7" s="488">
        <v>58</v>
      </c>
      <c r="E7" s="36">
        <v>161</v>
      </c>
      <c r="F7" s="140">
        <v>25.9</v>
      </c>
    </row>
    <row r="9" spans="1:6" x14ac:dyDescent="0.25">
      <c r="A9" s="5" t="s">
        <v>620</v>
      </c>
    </row>
  </sheetData>
  <pageMargins left="0.70866141732283472" right="0.70866141732283472" top="0.74803149606299213" bottom="0.74803149606299213" header="0.31496062992125984" footer="0.31496062992125984"/>
  <pageSetup paperSize="9" scale="60" orientation="landscape"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25"/>
  <sheetViews>
    <sheetView showGridLines="0" zoomScale="75" zoomScaleNormal="75" workbookViewId="0">
      <selection activeCell="A2" sqref="A2:H2"/>
    </sheetView>
  </sheetViews>
  <sheetFormatPr defaultRowHeight="15" x14ac:dyDescent="0.25"/>
  <cols>
    <col min="1" max="1" width="94.28515625" style="5" customWidth="1"/>
    <col min="2" max="9" width="12.7109375" style="5" customWidth="1"/>
    <col min="10" max="16384" width="9.140625" style="5"/>
  </cols>
  <sheetData>
    <row r="2" spans="1:9" x14ac:dyDescent="0.25">
      <c r="A2" s="671" t="s">
        <v>628</v>
      </c>
      <c r="B2" s="672"/>
      <c r="C2" s="672"/>
      <c r="D2" s="672"/>
      <c r="E2" s="672"/>
      <c r="F2" s="672"/>
      <c r="G2" s="672"/>
      <c r="H2" s="672"/>
    </row>
    <row r="3" spans="1:9" ht="15.75" x14ac:dyDescent="0.25">
      <c r="A3" s="503"/>
      <c r="B3" s="673" t="s">
        <v>629</v>
      </c>
      <c r="C3" s="673"/>
      <c r="D3" s="673" t="s">
        <v>602</v>
      </c>
      <c r="E3" s="673"/>
      <c r="F3" s="673" t="s">
        <v>603</v>
      </c>
      <c r="G3" s="673"/>
      <c r="H3" s="673" t="s">
        <v>15</v>
      </c>
      <c r="I3" s="674"/>
    </row>
    <row r="4" spans="1:9" x14ac:dyDescent="0.25">
      <c r="A4" s="504" t="s">
        <v>630</v>
      </c>
      <c r="B4" s="489" t="s">
        <v>599</v>
      </c>
      <c r="C4" s="489" t="s">
        <v>110</v>
      </c>
      <c r="D4" s="489" t="s">
        <v>631</v>
      </c>
      <c r="E4" s="489" t="s">
        <v>632</v>
      </c>
      <c r="F4" s="489" t="s">
        <v>633</v>
      </c>
      <c r="G4" s="489" t="s">
        <v>634</v>
      </c>
      <c r="H4" s="489" t="s">
        <v>635</v>
      </c>
      <c r="I4" s="490" t="s">
        <v>636</v>
      </c>
    </row>
    <row r="5" spans="1:9" x14ac:dyDescent="0.25">
      <c r="A5" s="491" t="s">
        <v>637</v>
      </c>
      <c r="B5" s="492">
        <v>16.6666666666667</v>
      </c>
      <c r="C5" s="493">
        <v>6</v>
      </c>
      <c r="D5" s="492">
        <v>0</v>
      </c>
      <c r="E5" s="493">
        <v>0</v>
      </c>
      <c r="F5" s="492">
        <v>36.363636363636402</v>
      </c>
      <c r="G5" s="493">
        <v>4</v>
      </c>
      <c r="H5" s="492">
        <v>18.518518518518501</v>
      </c>
      <c r="I5" s="494">
        <v>10</v>
      </c>
    </row>
    <row r="6" spans="1:9" x14ac:dyDescent="0.25">
      <c r="A6" s="495" t="s">
        <v>638</v>
      </c>
      <c r="B6" s="496">
        <v>16.6666666666667</v>
      </c>
      <c r="C6" s="497">
        <v>6</v>
      </c>
      <c r="D6" s="496">
        <v>0</v>
      </c>
      <c r="E6" s="497">
        <v>0</v>
      </c>
      <c r="F6" s="496">
        <v>45.454545454545503</v>
      </c>
      <c r="G6" s="497">
        <v>5</v>
      </c>
      <c r="H6" s="496">
        <v>20.370370370370399</v>
      </c>
      <c r="I6" s="498">
        <v>11</v>
      </c>
    </row>
    <row r="7" spans="1:9" x14ac:dyDescent="0.25">
      <c r="A7" s="495" t="s">
        <v>639</v>
      </c>
      <c r="B7" s="496">
        <v>16.6666666666667</v>
      </c>
      <c r="C7" s="497">
        <v>6</v>
      </c>
      <c r="D7" s="496">
        <v>57.142857142857203</v>
      </c>
      <c r="E7" s="497">
        <v>4</v>
      </c>
      <c r="F7" s="496">
        <v>36.363636363636402</v>
      </c>
      <c r="G7" s="497">
        <v>4</v>
      </c>
      <c r="H7" s="496">
        <v>25.925925925925899</v>
      </c>
      <c r="I7" s="498">
        <v>14</v>
      </c>
    </row>
    <row r="8" spans="1:9" x14ac:dyDescent="0.25">
      <c r="A8" s="495" t="s">
        <v>640</v>
      </c>
      <c r="B8" s="496">
        <v>36.1111111111111</v>
      </c>
      <c r="C8" s="497">
        <v>13</v>
      </c>
      <c r="D8" s="496">
        <v>42.857142857142897</v>
      </c>
      <c r="E8" s="497">
        <v>3</v>
      </c>
      <c r="F8" s="496">
        <v>36.363636363636402</v>
      </c>
      <c r="G8" s="497">
        <v>4</v>
      </c>
      <c r="H8" s="496">
        <v>37.037037037037003</v>
      </c>
      <c r="I8" s="498">
        <v>20</v>
      </c>
    </row>
    <row r="9" spans="1:9" x14ac:dyDescent="0.25">
      <c r="A9" s="495" t="s">
        <v>641</v>
      </c>
      <c r="B9" s="496">
        <v>33.3333333333333</v>
      </c>
      <c r="C9" s="497">
        <v>12</v>
      </c>
      <c r="D9" s="496">
        <v>57.142857142857203</v>
      </c>
      <c r="E9" s="497">
        <v>4</v>
      </c>
      <c r="F9" s="496">
        <v>45.454545454545503</v>
      </c>
      <c r="G9" s="497">
        <v>5</v>
      </c>
      <c r="H9" s="496">
        <v>38.8888888888889</v>
      </c>
      <c r="I9" s="498">
        <v>21</v>
      </c>
    </row>
    <row r="10" spans="1:9" x14ac:dyDescent="0.25">
      <c r="A10" s="495" t="s">
        <v>642</v>
      </c>
      <c r="B10" s="496">
        <v>27.7777777777778</v>
      </c>
      <c r="C10" s="497">
        <v>10</v>
      </c>
      <c r="D10" s="496">
        <v>57.142857142857203</v>
      </c>
      <c r="E10" s="497">
        <v>4</v>
      </c>
      <c r="F10" s="496">
        <v>72.727272727272705</v>
      </c>
      <c r="G10" s="497">
        <v>8</v>
      </c>
      <c r="H10" s="496">
        <v>40.740740740740698</v>
      </c>
      <c r="I10" s="498">
        <v>22</v>
      </c>
    </row>
    <row r="11" spans="1:9" x14ac:dyDescent="0.25">
      <c r="A11" s="495" t="s">
        <v>643</v>
      </c>
      <c r="B11" s="496">
        <v>52.7777777777778</v>
      </c>
      <c r="C11" s="497">
        <v>19</v>
      </c>
      <c r="D11" s="496">
        <v>14.285714285714301</v>
      </c>
      <c r="E11" s="497">
        <v>1</v>
      </c>
      <c r="F11" s="496">
        <v>27.272727272727298</v>
      </c>
      <c r="G11" s="497">
        <v>3</v>
      </c>
      <c r="H11" s="496">
        <v>42.592592592592602</v>
      </c>
      <c r="I11" s="498">
        <v>23</v>
      </c>
    </row>
    <row r="12" spans="1:9" x14ac:dyDescent="0.25">
      <c r="A12" s="495" t="s">
        <v>644</v>
      </c>
      <c r="B12" s="496">
        <v>38.8888888888889</v>
      </c>
      <c r="C12" s="497">
        <v>14</v>
      </c>
      <c r="D12" s="496">
        <v>71.428571428571402</v>
      </c>
      <c r="E12" s="497">
        <v>5</v>
      </c>
      <c r="F12" s="496">
        <v>36.363636363636402</v>
      </c>
      <c r="G12" s="497">
        <v>4</v>
      </c>
      <c r="H12" s="496">
        <v>42.592592592592602</v>
      </c>
      <c r="I12" s="498">
        <v>23</v>
      </c>
    </row>
    <row r="13" spans="1:9" x14ac:dyDescent="0.25">
      <c r="A13" s="495" t="s">
        <v>645</v>
      </c>
      <c r="B13" s="496">
        <v>55.5555555555556</v>
      </c>
      <c r="C13" s="497">
        <v>20</v>
      </c>
      <c r="D13" s="496">
        <v>0</v>
      </c>
      <c r="E13" s="497">
        <v>0</v>
      </c>
      <c r="F13" s="496">
        <v>36.363636363636402</v>
      </c>
      <c r="G13" s="497">
        <v>4</v>
      </c>
      <c r="H13" s="496">
        <v>44.4444444444444</v>
      </c>
      <c r="I13" s="498">
        <v>24</v>
      </c>
    </row>
    <row r="14" spans="1:9" x14ac:dyDescent="0.25">
      <c r="A14" s="495" t="s">
        <v>646</v>
      </c>
      <c r="B14" s="496">
        <v>36.1111111111111</v>
      </c>
      <c r="C14" s="497">
        <v>13</v>
      </c>
      <c r="D14" s="496">
        <v>42.857142857142897</v>
      </c>
      <c r="E14" s="497">
        <v>3</v>
      </c>
      <c r="F14" s="496">
        <v>72.727272727272705</v>
      </c>
      <c r="G14" s="497">
        <v>8</v>
      </c>
      <c r="H14" s="496">
        <v>44.4444444444444</v>
      </c>
      <c r="I14" s="498">
        <v>24</v>
      </c>
    </row>
    <row r="15" spans="1:9" x14ac:dyDescent="0.25">
      <c r="A15" s="495" t="s">
        <v>647</v>
      </c>
      <c r="B15" s="496">
        <v>50</v>
      </c>
      <c r="C15" s="497">
        <v>18</v>
      </c>
      <c r="D15" s="496">
        <v>28.571428571428601</v>
      </c>
      <c r="E15" s="497">
        <v>2</v>
      </c>
      <c r="F15" s="496">
        <v>45.454545454545503</v>
      </c>
      <c r="G15" s="497">
        <v>5</v>
      </c>
      <c r="H15" s="496">
        <v>46.296296296296298</v>
      </c>
      <c r="I15" s="498">
        <v>25</v>
      </c>
    </row>
    <row r="16" spans="1:9" x14ac:dyDescent="0.25">
      <c r="A16" s="495" t="s">
        <v>648</v>
      </c>
      <c r="B16" s="496">
        <v>44.4444444444444</v>
      </c>
      <c r="C16" s="497">
        <v>16</v>
      </c>
      <c r="D16" s="496">
        <v>57.142857142857203</v>
      </c>
      <c r="E16" s="497">
        <v>4</v>
      </c>
      <c r="F16" s="496">
        <v>54.545454545454497</v>
      </c>
      <c r="G16" s="497">
        <v>6</v>
      </c>
      <c r="H16" s="496">
        <v>48.148148148148103</v>
      </c>
      <c r="I16" s="498">
        <v>26</v>
      </c>
    </row>
    <row r="17" spans="1:9" x14ac:dyDescent="0.25">
      <c r="A17" s="495" t="s">
        <v>649</v>
      </c>
      <c r="B17" s="496">
        <v>50</v>
      </c>
      <c r="C17" s="497">
        <v>18</v>
      </c>
      <c r="D17" s="496">
        <v>71.428571428571402</v>
      </c>
      <c r="E17" s="497">
        <v>5</v>
      </c>
      <c r="F17" s="496">
        <v>45.454545454545503</v>
      </c>
      <c r="G17" s="497">
        <v>5</v>
      </c>
      <c r="H17" s="496">
        <v>51.851851851851897</v>
      </c>
      <c r="I17" s="498">
        <v>28</v>
      </c>
    </row>
    <row r="18" spans="1:9" x14ac:dyDescent="0.25">
      <c r="A18" s="495" t="s">
        <v>650</v>
      </c>
      <c r="B18" s="496">
        <v>63.8888888888889</v>
      </c>
      <c r="C18" s="497">
        <v>23</v>
      </c>
      <c r="D18" s="496">
        <v>14.285714285714301</v>
      </c>
      <c r="E18" s="497">
        <v>1</v>
      </c>
      <c r="F18" s="496">
        <v>63.636363636363598</v>
      </c>
      <c r="G18" s="497">
        <v>7</v>
      </c>
      <c r="H18" s="496">
        <v>57.407407407407398</v>
      </c>
      <c r="I18" s="498">
        <v>31</v>
      </c>
    </row>
    <row r="19" spans="1:9" x14ac:dyDescent="0.25">
      <c r="A19" s="495" t="s">
        <v>651</v>
      </c>
      <c r="B19" s="496">
        <v>61.1111111111111</v>
      </c>
      <c r="C19" s="497">
        <v>22</v>
      </c>
      <c r="D19" s="496">
        <v>42.857142857142897</v>
      </c>
      <c r="E19" s="497">
        <v>3</v>
      </c>
      <c r="F19" s="496">
        <v>72.727272727272705</v>
      </c>
      <c r="G19" s="497">
        <v>8</v>
      </c>
      <c r="H19" s="496">
        <v>61.1111111111111</v>
      </c>
      <c r="I19" s="498">
        <v>33</v>
      </c>
    </row>
    <row r="20" spans="1:9" x14ac:dyDescent="0.25">
      <c r="A20" s="495" t="s">
        <v>652</v>
      </c>
      <c r="B20" s="496">
        <v>63.8888888888889</v>
      </c>
      <c r="C20" s="497">
        <v>23</v>
      </c>
      <c r="D20" s="496">
        <v>57.142857142857203</v>
      </c>
      <c r="E20" s="497">
        <v>4</v>
      </c>
      <c r="F20" s="496">
        <v>54.545454545454497</v>
      </c>
      <c r="G20" s="497">
        <v>6</v>
      </c>
      <c r="H20" s="496">
        <v>61.1111111111111</v>
      </c>
      <c r="I20" s="498">
        <v>33</v>
      </c>
    </row>
    <row r="21" spans="1:9" x14ac:dyDescent="0.25">
      <c r="A21" s="495" t="s">
        <v>653</v>
      </c>
      <c r="B21" s="496">
        <v>72.2222222222222</v>
      </c>
      <c r="C21" s="497">
        <v>26</v>
      </c>
      <c r="D21" s="496">
        <v>71.428571428571402</v>
      </c>
      <c r="E21" s="497">
        <v>5</v>
      </c>
      <c r="F21" s="496">
        <v>36.363636363636402</v>
      </c>
      <c r="G21" s="497">
        <v>4</v>
      </c>
      <c r="H21" s="496">
        <v>64.814814814814795</v>
      </c>
      <c r="I21" s="498">
        <v>35</v>
      </c>
    </row>
    <row r="22" spans="1:9" x14ac:dyDescent="0.25">
      <c r="A22" s="495" t="s">
        <v>654</v>
      </c>
      <c r="B22" s="496">
        <v>50</v>
      </c>
      <c r="C22" s="497">
        <v>18</v>
      </c>
      <c r="D22" s="496">
        <v>85.714285714285694</v>
      </c>
      <c r="E22" s="497">
        <v>6</v>
      </c>
      <c r="F22" s="496">
        <v>100</v>
      </c>
      <c r="G22" s="497">
        <v>11</v>
      </c>
      <c r="H22" s="496">
        <v>64.814814814814795</v>
      </c>
      <c r="I22" s="498">
        <v>35</v>
      </c>
    </row>
    <row r="23" spans="1:9" x14ac:dyDescent="0.25">
      <c r="A23" s="499" t="s">
        <v>655</v>
      </c>
      <c r="B23" s="500">
        <v>100</v>
      </c>
      <c r="C23" s="501">
        <v>36</v>
      </c>
      <c r="D23" s="500">
        <v>100</v>
      </c>
      <c r="E23" s="501">
        <v>7</v>
      </c>
      <c r="F23" s="500">
        <v>100</v>
      </c>
      <c r="G23" s="501">
        <v>11</v>
      </c>
      <c r="H23" s="500">
        <v>100</v>
      </c>
      <c r="I23" s="502">
        <v>54</v>
      </c>
    </row>
    <row r="25" spans="1:9" x14ac:dyDescent="0.25">
      <c r="A25" s="505" t="s">
        <v>620</v>
      </c>
    </row>
  </sheetData>
  <mergeCells count="5">
    <mergeCell ref="A2:H2"/>
    <mergeCell ref="B3:C3"/>
    <mergeCell ref="D3:E3"/>
    <mergeCell ref="F3:G3"/>
    <mergeCell ref="H3:I3"/>
  </mergeCells>
  <pageMargins left="0.70866141732283472" right="0.70866141732283472" top="0.74803149606299213" bottom="0.74803149606299213" header="0.31496062992125984" footer="0.31496062992125984"/>
  <pageSetup paperSize="9" scale="60" orientation="landscape" r:id="rId1"/>
  <tableParts count="1">
    <tablePart r:id="rId2"/>
  </tableParts>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12"/>
  <sheetViews>
    <sheetView showGridLines="0" zoomScale="75" zoomScaleNormal="75" workbookViewId="0">
      <selection activeCell="A2" sqref="A2"/>
    </sheetView>
  </sheetViews>
  <sheetFormatPr defaultRowHeight="15" x14ac:dyDescent="0.25"/>
  <cols>
    <col min="1" max="1" width="54.5703125" style="5" customWidth="1"/>
    <col min="2" max="4" width="20.7109375" style="5" customWidth="1"/>
    <col min="5" max="16384" width="9.140625" style="5"/>
  </cols>
  <sheetData>
    <row r="2" spans="1:4" x14ac:dyDescent="0.25">
      <c r="A2" s="506" t="s">
        <v>656</v>
      </c>
    </row>
    <row r="3" spans="1:4" ht="42.75" x14ac:dyDescent="0.25">
      <c r="A3" s="507"/>
      <c r="B3" s="508" t="s">
        <v>657</v>
      </c>
      <c r="C3" s="508" t="s">
        <v>658</v>
      </c>
      <c r="D3" s="509" t="s">
        <v>659</v>
      </c>
    </row>
    <row r="4" spans="1:4" x14ac:dyDescent="0.25">
      <c r="A4" s="510" t="s">
        <v>660</v>
      </c>
      <c r="B4" s="511">
        <v>53</v>
      </c>
      <c r="C4" s="511">
        <v>46</v>
      </c>
      <c r="D4" s="512">
        <v>1</v>
      </c>
    </row>
    <row r="5" spans="1:4" x14ac:dyDescent="0.25">
      <c r="A5" s="510" t="s">
        <v>661</v>
      </c>
      <c r="B5" s="511">
        <v>8</v>
      </c>
      <c r="C5" s="511">
        <v>92</v>
      </c>
      <c r="D5" s="512">
        <v>0</v>
      </c>
    </row>
    <row r="6" spans="1:4" x14ac:dyDescent="0.25">
      <c r="A6" s="510" t="s">
        <v>662</v>
      </c>
      <c r="B6" s="511">
        <v>38</v>
      </c>
      <c r="C6" s="511">
        <v>62</v>
      </c>
      <c r="D6" s="512">
        <v>0</v>
      </c>
    </row>
    <row r="7" spans="1:4" x14ac:dyDescent="0.25">
      <c r="A7" s="510" t="s">
        <v>663</v>
      </c>
      <c r="B7" s="511">
        <v>45</v>
      </c>
      <c r="C7" s="511">
        <v>55</v>
      </c>
      <c r="D7" s="512">
        <v>0</v>
      </c>
    </row>
    <row r="8" spans="1:4" x14ac:dyDescent="0.25">
      <c r="A8" s="510" t="s">
        <v>664</v>
      </c>
      <c r="B8" s="511">
        <v>59</v>
      </c>
      <c r="C8" s="511">
        <v>41</v>
      </c>
      <c r="D8" s="512">
        <v>1</v>
      </c>
    </row>
    <row r="9" spans="1:4" x14ac:dyDescent="0.25">
      <c r="A9" s="510" t="s">
        <v>665</v>
      </c>
      <c r="B9" s="511">
        <v>62</v>
      </c>
      <c r="C9" s="511">
        <v>37</v>
      </c>
      <c r="D9" s="512">
        <v>1</v>
      </c>
    </row>
    <row r="10" spans="1:4" x14ac:dyDescent="0.25">
      <c r="A10" s="513" t="s">
        <v>666</v>
      </c>
      <c r="B10" s="514">
        <v>65</v>
      </c>
      <c r="C10" s="514">
        <v>32</v>
      </c>
      <c r="D10" s="515">
        <v>3</v>
      </c>
    </row>
    <row r="12" spans="1:4" x14ac:dyDescent="0.25">
      <c r="A12" s="5" t="s">
        <v>620</v>
      </c>
    </row>
  </sheetData>
  <pageMargins left="0.70866141732283472" right="0.70866141732283472" top="0.74803149606299213" bottom="0.74803149606299213" header="0.31496062992125984" footer="0.31496062992125984"/>
  <pageSetup paperSize="9" scale="70" fitToWidth="0" orientation="landscape"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31"/>
  <sheetViews>
    <sheetView showGridLines="0" zoomScale="75" zoomScaleNormal="75" workbookViewId="0">
      <selection activeCell="E35" sqref="E35"/>
    </sheetView>
  </sheetViews>
  <sheetFormatPr defaultRowHeight="15" x14ac:dyDescent="0.25"/>
  <cols>
    <col min="1" max="1" width="67.28515625" customWidth="1"/>
    <col min="2" max="2" width="30" customWidth="1"/>
    <col min="3" max="3" width="27.7109375" customWidth="1"/>
    <col min="4" max="4" width="27.85546875" customWidth="1"/>
    <col min="5" max="5" width="20.7109375" customWidth="1"/>
  </cols>
  <sheetData>
    <row r="2" spans="1:4" x14ac:dyDescent="0.25">
      <c r="A2" s="1" t="s">
        <v>669</v>
      </c>
    </row>
    <row r="3" spans="1:4" ht="60" x14ac:dyDescent="0.25">
      <c r="A3" s="525"/>
      <c r="B3" s="526" t="s">
        <v>670</v>
      </c>
      <c r="C3" s="526" t="s">
        <v>671</v>
      </c>
      <c r="D3" s="527" t="s">
        <v>672</v>
      </c>
    </row>
    <row r="4" spans="1:4" x14ac:dyDescent="0.25">
      <c r="A4" s="517" t="s">
        <v>673</v>
      </c>
      <c r="B4" s="518">
        <v>15.1</v>
      </c>
      <c r="C4" s="518">
        <v>10.7</v>
      </c>
      <c r="D4" s="519">
        <v>15.9</v>
      </c>
    </row>
    <row r="5" spans="1:4" x14ac:dyDescent="0.25">
      <c r="A5" s="520" t="s">
        <v>674</v>
      </c>
      <c r="B5" s="516">
        <v>10.7</v>
      </c>
      <c r="C5" s="516">
        <v>4.5</v>
      </c>
      <c r="D5" s="521">
        <v>11.9</v>
      </c>
    </row>
    <row r="6" spans="1:4" x14ac:dyDescent="0.25">
      <c r="A6" s="520" t="s">
        <v>675</v>
      </c>
      <c r="B6" s="516">
        <v>4.9000000000000004</v>
      </c>
      <c r="C6" s="516">
        <v>2.7</v>
      </c>
      <c r="D6" s="521">
        <v>5.4</v>
      </c>
    </row>
    <row r="7" spans="1:4" x14ac:dyDescent="0.25">
      <c r="A7" s="520" t="s">
        <v>676</v>
      </c>
      <c r="B7" s="516">
        <v>4.2</v>
      </c>
      <c r="C7" s="516">
        <v>14.3</v>
      </c>
      <c r="D7" s="521">
        <v>2.2999999999999998</v>
      </c>
    </row>
    <row r="8" spans="1:4" x14ac:dyDescent="0.25">
      <c r="A8" s="520" t="s">
        <v>677</v>
      </c>
      <c r="B8" s="516">
        <v>3.2</v>
      </c>
      <c r="C8" s="516">
        <v>1.8</v>
      </c>
      <c r="D8" s="521">
        <v>3.5</v>
      </c>
    </row>
    <row r="9" spans="1:4" x14ac:dyDescent="0.25">
      <c r="A9" s="520" t="s">
        <v>678</v>
      </c>
      <c r="B9" s="516">
        <v>2.4</v>
      </c>
      <c r="C9" s="516">
        <v>0</v>
      </c>
      <c r="D9" s="521">
        <v>2.9</v>
      </c>
    </row>
    <row r="10" spans="1:4" x14ac:dyDescent="0.25">
      <c r="A10" s="520" t="s">
        <v>679</v>
      </c>
      <c r="B10" s="516">
        <v>2</v>
      </c>
      <c r="C10" s="516">
        <v>0</v>
      </c>
      <c r="D10" s="521">
        <v>2.2999999999999998</v>
      </c>
    </row>
    <row r="11" spans="1:4" x14ac:dyDescent="0.25">
      <c r="A11" s="520" t="s">
        <v>680</v>
      </c>
      <c r="B11" s="516">
        <v>1.7</v>
      </c>
      <c r="C11" s="516">
        <v>0.9</v>
      </c>
      <c r="D11" s="521">
        <v>1.8</v>
      </c>
    </row>
    <row r="12" spans="1:4" x14ac:dyDescent="0.25">
      <c r="A12" s="520" t="s">
        <v>681</v>
      </c>
      <c r="B12" s="516">
        <v>1.6</v>
      </c>
      <c r="C12" s="516">
        <v>2.7</v>
      </c>
      <c r="D12" s="521">
        <v>1.3</v>
      </c>
    </row>
    <row r="13" spans="1:4" x14ac:dyDescent="0.25">
      <c r="A13" s="520" t="s">
        <v>682</v>
      </c>
      <c r="B13" s="516">
        <v>1.3</v>
      </c>
      <c r="C13" s="516">
        <v>0.9</v>
      </c>
      <c r="D13" s="521">
        <v>1.3</v>
      </c>
    </row>
    <row r="14" spans="1:4" x14ac:dyDescent="0.25">
      <c r="A14" s="520" t="s">
        <v>683</v>
      </c>
      <c r="B14" s="516">
        <v>1.1000000000000001</v>
      </c>
      <c r="C14" s="516">
        <v>0</v>
      </c>
      <c r="D14" s="521">
        <v>1.3</v>
      </c>
    </row>
    <row r="15" spans="1:4" x14ac:dyDescent="0.25">
      <c r="A15" s="520" t="s">
        <v>684</v>
      </c>
      <c r="B15" s="516">
        <v>0.8</v>
      </c>
      <c r="C15" s="516">
        <v>4.5</v>
      </c>
      <c r="D15" s="521">
        <v>0.2</v>
      </c>
    </row>
    <row r="16" spans="1:4" x14ac:dyDescent="0.25">
      <c r="A16" s="520" t="s">
        <v>685</v>
      </c>
      <c r="B16" s="516">
        <v>0.8</v>
      </c>
      <c r="C16" s="516">
        <v>0.9</v>
      </c>
      <c r="D16" s="521">
        <v>0.8</v>
      </c>
    </row>
    <row r="17" spans="1:4" x14ac:dyDescent="0.25">
      <c r="A17" s="520" t="s">
        <v>686</v>
      </c>
      <c r="B17" s="516">
        <v>0.8</v>
      </c>
      <c r="C17" s="516">
        <v>0.9</v>
      </c>
      <c r="D17" s="521">
        <v>0.8</v>
      </c>
    </row>
    <row r="18" spans="1:4" x14ac:dyDescent="0.25">
      <c r="A18" s="520" t="s">
        <v>687</v>
      </c>
      <c r="B18" s="516">
        <v>0.7</v>
      </c>
      <c r="C18" s="516">
        <v>0</v>
      </c>
      <c r="D18" s="521">
        <v>0.8</v>
      </c>
    </row>
    <row r="19" spans="1:4" x14ac:dyDescent="0.25">
      <c r="A19" s="520" t="s">
        <v>688</v>
      </c>
      <c r="B19" s="516">
        <v>0.4</v>
      </c>
      <c r="C19" s="516">
        <v>0</v>
      </c>
      <c r="D19" s="521">
        <v>0.5</v>
      </c>
    </row>
    <row r="20" spans="1:4" x14ac:dyDescent="0.25">
      <c r="A20" s="520" t="s">
        <v>689</v>
      </c>
      <c r="B20" s="516">
        <v>0.3</v>
      </c>
      <c r="C20" s="516">
        <v>0</v>
      </c>
      <c r="D20" s="521">
        <v>0.3</v>
      </c>
    </row>
    <row r="21" spans="1:4" x14ac:dyDescent="0.25">
      <c r="A21" s="520" t="s">
        <v>690</v>
      </c>
      <c r="B21" s="516">
        <v>0.3</v>
      </c>
      <c r="C21" s="516">
        <v>0</v>
      </c>
      <c r="D21" s="521">
        <v>0.3</v>
      </c>
    </row>
    <row r="22" spans="1:4" x14ac:dyDescent="0.25">
      <c r="A22" s="520" t="s">
        <v>691</v>
      </c>
      <c r="B22" s="516">
        <v>0.3</v>
      </c>
      <c r="C22" s="516">
        <v>0</v>
      </c>
      <c r="D22" s="521">
        <v>0.3</v>
      </c>
    </row>
    <row r="23" spans="1:4" x14ac:dyDescent="0.25">
      <c r="A23" s="520" t="s">
        <v>692</v>
      </c>
      <c r="B23" s="516">
        <v>0.1</v>
      </c>
      <c r="C23" s="516">
        <v>0.9</v>
      </c>
      <c r="D23" s="521">
        <v>0</v>
      </c>
    </row>
    <row r="24" spans="1:4" x14ac:dyDescent="0.25">
      <c r="A24" s="520" t="s">
        <v>693</v>
      </c>
      <c r="B24" s="516">
        <v>0.1</v>
      </c>
      <c r="C24" s="516">
        <v>0</v>
      </c>
      <c r="D24" s="521">
        <v>0.2</v>
      </c>
    </row>
    <row r="25" spans="1:4" x14ac:dyDescent="0.25">
      <c r="A25" s="520" t="s">
        <v>694</v>
      </c>
      <c r="B25" s="516">
        <v>0</v>
      </c>
      <c r="C25" s="516">
        <v>0</v>
      </c>
      <c r="D25" s="521">
        <v>0</v>
      </c>
    </row>
    <row r="26" spans="1:4" x14ac:dyDescent="0.25">
      <c r="A26" s="520" t="s">
        <v>695</v>
      </c>
      <c r="B26" s="516">
        <v>0</v>
      </c>
      <c r="C26" s="516">
        <v>0</v>
      </c>
      <c r="D26" s="521">
        <v>0</v>
      </c>
    </row>
    <row r="27" spans="1:4" x14ac:dyDescent="0.25">
      <c r="A27" s="520" t="s">
        <v>696</v>
      </c>
      <c r="B27" s="516">
        <v>0</v>
      </c>
      <c r="C27" s="516">
        <v>0</v>
      </c>
      <c r="D27" s="521">
        <v>0</v>
      </c>
    </row>
    <row r="28" spans="1:4" x14ac:dyDescent="0.25">
      <c r="A28" s="520" t="s">
        <v>697</v>
      </c>
      <c r="B28" s="516">
        <v>0</v>
      </c>
      <c r="C28" s="516">
        <v>0</v>
      </c>
      <c r="D28" s="521">
        <v>0</v>
      </c>
    </row>
    <row r="29" spans="1:4" x14ac:dyDescent="0.25">
      <c r="A29" s="522" t="s">
        <v>698</v>
      </c>
      <c r="B29" s="523">
        <v>53</v>
      </c>
      <c r="C29" s="523">
        <v>46</v>
      </c>
      <c r="D29" s="524">
        <v>55</v>
      </c>
    </row>
    <row r="31" spans="1:4" x14ac:dyDescent="0.25">
      <c r="A31" t="s">
        <v>620</v>
      </c>
    </row>
  </sheetData>
  <pageMargins left="0.70866141732283472" right="0.70866141732283472" top="0.74803149606299213" bottom="0.74803149606299213" header="0.31496062992125984" footer="0.31496062992125984"/>
  <pageSetup paperSize="9" scale="6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S32"/>
  <sheetViews>
    <sheetView showGridLines="0" zoomScale="75" zoomScaleNormal="75" workbookViewId="0">
      <selection activeCell="J37" sqref="J37"/>
    </sheetView>
  </sheetViews>
  <sheetFormatPr defaultRowHeight="15" x14ac:dyDescent="0.25"/>
  <cols>
    <col min="1" max="16384" width="9.140625" style="5"/>
  </cols>
  <sheetData>
    <row r="2" spans="1:19" x14ac:dyDescent="0.25">
      <c r="A2" s="625" t="s">
        <v>105</v>
      </c>
      <c r="B2" s="625"/>
      <c r="C2" s="625"/>
      <c r="D2" s="625"/>
      <c r="E2" s="625"/>
      <c r="F2" s="625"/>
      <c r="G2" s="625"/>
      <c r="H2" s="625"/>
      <c r="I2" s="625"/>
      <c r="J2" s="625"/>
      <c r="K2" s="625"/>
      <c r="L2" s="625"/>
      <c r="M2" s="625"/>
      <c r="N2" s="625"/>
      <c r="O2" s="625"/>
      <c r="P2" s="625"/>
      <c r="Q2" s="625"/>
      <c r="R2" s="625"/>
      <c r="S2" s="625"/>
    </row>
    <row r="3" spans="1:19" x14ac:dyDescent="0.25">
      <c r="A3" s="141" t="s">
        <v>106</v>
      </c>
      <c r="B3" s="142"/>
      <c r="C3" s="142"/>
      <c r="D3" s="142"/>
      <c r="E3" s="142"/>
      <c r="F3" s="142"/>
      <c r="G3" s="143"/>
      <c r="H3" s="143" t="s">
        <v>107</v>
      </c>
      <c r="I3" s="142"/>
      <c r="J3" s="142"/>
      <c r="K3" s="142"/>
      <c r="L3" s="141" t="s">
        <v>108</v>
      </c>
      <c r="M3" s="142"/>
      <c r="N3" s="142"/>
      <c r="O3" s="142"/>
      <c r="P3" s="141" t="s">
        <v>109</v>
      </c>
      <c r="Q3" s="142"/>
      <c r="R3" s="142"/>
      <c r="S3" s="143"/>
    </row>
    <row r="4" spans="1:19" x14ac:dyDescent="0.25">
      <c r="A4" s="144"/>
      <c r="B4" s="145"/>
      <c r="C4" s="145" t="s">
        <v>110</v>
      </c>
      <c r="D4" s="145" t="s">
        <v>111</v>
      </c>
      <c r="E4" s="145" t="s">
        <v>112</v>
      </c>
      <c r="F4" s="145"/>
      <c r="G4" s="146"/>
      <c r="H4" s="145"/>
      <c r="I4" s="145"/>
      <c r="J4" s="145" t="s">
        <v>110</v>
      </c>
      <c r="K4" s="145" t="s">
        <v>111</v>
      </c>
      <c r="L4" s="144"/>
      <c r="M4" s="145"/>
      <c r="N4" s="145" t="s">
        <v>110</v>
      </c>
      <c r="O4" s="145" t="s">
        <v>111</v>
      </c>
      <c r="P4" s="144"/>
      <c r="Q4" s="145"/>
      <c r="R4" s="145" t="s">
        <v>110</v>
      </c>
      <c r="S4" s="146" t="s">
        <v>111</v>
      </c>
    </row>
    <row r="5" spans="1:19" x14ac:dyDescent="0.25">
      <c r="A5" s="151">
        <v>1</v>
      </c>
      <c r="B5" s="133" t="s">
        <v>49</v>
      </c>
      <c r="C5" s="133">
        <v>540</v>
      </c>
      <c r="D5" s="81">
        <v>0.2153968887116075</v>
      </c>
      <c r="E5" s="151">
        <v>1</v>
      </c>
      <c r="F5" s="133" t="s">
        <v>32</v>
      </c>
      <c r="G5" s="152">
        <v>22.593068035943517</v>
      </c>
      <c r="H5" s="151">
        <v>1</v>
      </c>
      <c r="I5" s="133" t="s">
        <v>49</v>
      </c>
      <c r="J5" s="133">
        <v>145</v>
      </c>
      <c r="K5" s="81">
        <v>0.31115879828326182</v>
      </c>
      <c r="L5" s="151">
        <v>1</v>
      </c>
      <c r="M5" s="133" t="s">
        <v>49</v>
      </c>
      <c r="N5" s="133">
        <v>221</v>
      </c>
      <c r="O5" s="81">
        <v>0.19284467713787085</v>
      </c>
      <c r="P5" s="151">
        <v>1</v>
      </c>
      <c r="Q5" s="133" t="s">
        <v>49</v>
      </c>
      <c r="R5" s="133">
        <v>174</v>
      </c>
      <c r="S5" s="165">
        <v>0.19441340782122904</v>
      </c>
    </row>
    <row r="6" spans="1:19" x14ac:dyDescent="0.25">
      <c r="A6" s="151">
        <v>2</v>
      </c>
      <c r="B6" s="133" t="s">
        <v>50</v>
      </c>
      <c r="C6" s="133">
        <v>347</v>
      </c>
      <c r="D6" s="81">
        <v>0.13841244515357001</v>
      </c>
      <c r="E6" s="151">
        <v>2</v>
      </c>
      <c r="F6" s="133" t="s">
        <v>39</v>
      </c>
      <c r="G6" s="152">
        <v>18.0349932705249</v>
      </c>
      <c r="H6" s="151">
        <v>2</v>
      </c>
      <c r="I6" s="133" t="s">
        <v>34</v>
      </c>
      <c r="J6" s="133">
        <v>58</v>
      </c>
      <c r="K6" s="81">
        <v>0.12446351931330472</v>
      </c>
      <c r="L6" s="151">
        <v>2</v>
      </c>
      <c r="M6" s="133" t="s">
        <v>42</v>
      </c>
      <c r="N6" s="133">
        <v>170</v>
      </c>
      <c r="O6" s="81">
        <v>0.14834205933682373</v>
      </c>
      <c r="P6" s="151">
        <v>2</v>
      </c>
      <c r="Q6" s="133" t="s">
        <v>50</v>
      </c>
      <c r="R6" s="133">
        <v>142</v>
      </c>
      <c r="S6" s="165">
        <v>0.15865921787709497</v>
      </c>
    </row>
    <row r="7" spans="1:19" x14ac:dyDescent="0.25">
      <c r="A7" s="151">
        <v>3</v>
      </c>
      <c r="B7" s="133" t="s">
        <v>42</v>
      </c>
      <c r="C7" s="133">
        <v>328</v>
      </c>
      <c r="D7" s="81">
        <v>0.13083366573593938</v>
      </c>
      <c r="E7" s="151">
        <v>3</v>
      </c>
      <c r="F7" s="133" t="s">
        <v>34</v>
      </c>
      <c r="G7" s="152">
        <v>11.555823051459525</v>
      </c>
      <c r="H7" s="151">
        <v>3</v>
      </c>
      <c r="I7" s="133" t="s">
        <v>42</v>
      </c>
      <c r="J7" s="133">
        <v>51</v>
      </c>
      <c r="K7" s="81">
        <v>0.10944206008583691</v>
      </c>
      <c r="L7" s="151">
        <v>3</v>
      </c>
      <c r="M7" s="133" t="s">
        <v>50</v>
      </c>
      <c r="N7" s="133">
        <v>163</v>
      </c>
      <c r="O7" s="81">
        <v>0.14223385689354276</v>
      </c>
      <c r="P7" s="151">
        <v>3</v>
      </c>
      <c r="Q7" s="133" t="s">
        <v>42</v>
      </c>
      <c r="R7" s="133">
        <v>107</v>
      </c>
      <c r="S7" s="165">
        <v>0.11955307262569832</v>
      </c>
    </row>
    <row r="8" spans="1:19" x14ac:dyDescent="0.25">
      <c r="A8" s="151">
        <v>4</v>
      </c>
      <c r="B8" s="133" t="s">
        <v>34</v>
      </c>
      <c r="C8" s="133">
        <v>192</v>
      </c>
      <c r="D8" s="81">
        <v>7.6585560430793773E-2</v>
      </c>
      <c r="E8" s="151">
        <v>4</v>
      </c>
      <c r="F8" s="133" t="s">
        <v>37</v>
      </c>
      <c r="G8" s="152">
        <v>10.407816482582838</v>
      </c>
      <c r="H8" s="151">
        <v>4</v>
      </c>
      <c r="I8" s="133" t="s">
        <v>50</v>
      </c>
      <c r="J8" s="133">
        <v>42</v>
      </c>
      <c r="K8" s="81">
        <v>9.012875536480687E-2</v>
      </c>
      <c r="L8" s="151">
        <v>4</v>
      </c>
      <c r="M8" s="133" t="s">
        <v>32</v>
      </c>
      <c r="N8" s="133">
        <v>89</v>
      </c>
      <c r="O8" s="81">
        <v>7.766143106457242E-2</v>
      </c>
      <c r="P8" s="151">
        <v>4</v>
      </c>
      <c r="Q8" s="133" t="s">
        <v>32</v>
      </c>
      <c r="R8" s="133">
        <v>78</v>
      </c>
      <c r="S8" s="165">
        <v>8.7150837988826821E-2</v>
      </c>
    </row>
    <row r="9" spans="1:19" x14ac:dyDescent="0.25">
      <c r="A9" s="151">
        <v>5</v>
      </c>
      <c r="B9" s="133" t="s">
        <v>32</v>
      </c>
      <c r="C9" s="133">
        <v>176</v>
      </c>
      <c r="D9" s="81">
        <v>7.0203430394894295E-2</v>
      </c>
      <c r="E9" s="151">
        <v>5</v>
      </c>
      <c r="F9" s="133" t="s">
        <v>49</v>
      </c>
      <c r="G9" s="152">
        <v>8.6786024235800845</v>
      </c>
      <c r="H9" s="151"/>
      <c r="I9" s="133" t="s">
        <v>54</v>
      </c>
      <c r="J9" s="133">
        <v>42</v>
      </c>
      <c r="K9" s="81">
        <v>9.012875536480687E-2</v>
      </c>
      <c r="L9" s="151">
        <v>5</v>
      </c>
      <c r="M9" s="133" t="s">
        <v>34</v>
      </c>
      <c r="N9" s="133">
        <v>83</v>
      </c>
      <c r="O9" s="81">
        <v>7.2425828970331591E-2</v>
      </c>
      <c r="P9" s="151">
        <v>5</v>
      </c>
      <c r="Q9" s="133" t="s">
        <v>55</v>
      </c>
      <c r="R9" s="133">
        <v>57</v>
      </c>
      <c r="S9" s="165">
        <v>6.3687150837988829E-2</v>
      </c>
    </row>
    <row r="10" spans="1:19" x14ac:dyDescent="0.25">
      <c r="A10" s="151">
        <v>6</v>
      </c>
      <c r="B10" s="133" t="s">
        <v>54</v>
      </c>
      <c r="C10" s="133">
        <v>169</v>
      </c>
      <c r="D10" s="81">
        <v>6.7411248504188268E-2</v>
      </c>
      <c r="E10" s="154">
        <v>6</v>
      </c>
      <c r="F10" s="127" t="s">
        <v>26</v>
      </c>
      <c r="G10" s="156">
        <v>8.4914182475158082</v>
      </c>
      <c r="H10" s="151">
        <v>6</v>
      </c>
      <c r="I10" s="133" t="s">
        <v>55</v>
      </c>
      <c r="J10" s="133">
        <v>28</v>
      </c>
      <c r="K10" s="81">
        <v>6.0085836909871244E-2</v>
      </c>
      <c r="L10" s="151">
        <v>6</v>
      </c>
      <c r="M10" s="133" t="s">
        <v>54</v>
      </c>
      <c r="N10" s="133">
        <v>81</v>
      </c>
      <c r="O10" s="81">
        <v>7.0680628272251314E-2</v>
      </c>
      <c r="P10" s="151">
        <v>6</v>
      </c>
      <c r="Q10" s="133" t="s">
        <v>39</v>
      </c>
      <c r="R10" s="133">
        <v>54</v>
      </c>
      <c r="S10" s="165">
        <v>6.0335195530726256E-2</v>
      </c>
    </row>
    <row r="11" spans="1:19" x14ac:dyDescent="0.25">
      <c r="A11" s="151">
        <v>7</v>
      </c>
      <c r="B11" s="133" t="s">
        <v>55</v>
      </c>
      <c r="C11" s="133">
        <v>143</v>
      </c>
      <c r="D11" s="81">
        <v>5.7040287195851615E-2</v>
      </c>
      <c r="E11" s="151">
        <v>7</v>
      </c>
      <c r="F11" s="133" t="s">
        <v>35</v>
      </c>
      <c r="G11" s="152">
        <v>8</v>
      </c>
      <c r="H11" s="151">
        <v>7</v>
      </c>
      <c r="I11" s="133" t="s">
        <v>29</v>
      </c>
      <c r="J11" s="133">
        <v>21</v>
      </c>
      <c r="K11" s="81">
        <v>4.5064377682403435E-2</v>
      </c>
      <c r="L11" s="151">
        <v>7</v>
      </c>
      <c r="M11" s="133" t="s">
        <v>39</v>
      </c>
      <c r="N11" s="133">
        <v>67</v>
      </c>
      <c r="O11" s="81">
        <v>5.8464223385689351E-2</v>
      </c>
      <c r="P11" s="151">
        <v>7</v>
      </c>
      <c r="Q11" s="133" t="s">
        <v>34</v>
      </c>
      <c r="R11" s="133">
        <v>51</v>
      </c>
      <c r="S11" s="165">
        <v>5.6983240223463689E-2</v>
      </c>
    </row>
    <row r="12" spans="1:19" x14ac:dyDescent="0.25">
      <c r="A12" s="151">
        <v>8</v>
      </c>
      <c r="B12" s="133" t="s">
        <v>39</v>
      </c>
      <c r="C12" s="133">
        <v>134</v>
      </c>
      <c r="D12" s="81">
        <v>5.3450339050658158E-2</v>
      </c>
      <c r="E12" s="151">
        <v>8</v>
      </c>
      <c r="F12" s="133" t="s">
        <v>29</v>
      </c>
      <c r="G12" s="152">
        <v>7.6568265682656831</v>
      </c>
      <c r="H12" s="151">
        <v>8</v>
      </c>
      <c r="I12" s="133" t="s">
        <v>39</v>
      </c>
      <c r="J12" s="133">
        <v>13</v>
      </c>
      <c r="K12" s="81">
        <v>2.7896995708154508E-2</v>
      </c>
      <c r="L12" s="151">
        <v>8</v>
      </c>
      <c r="M12" s="133" t="s">
        <v>55</v>
      </c>
      <c r="N12" s="133">
        <v>58</v>
      </c>
      <c r="O12" s="81">
        <v>5.06108202443281E-2</v>
      </c>
      <c r="P12" s="151">
        <v>8</v>
      </c>
      <c r="Q12" s="133" t="s">
        <v>54</v>
      </c>
      <c r="R12" s="133">
        <v>46</v>
      </c>
      <c r="S12" s="165">
        <v>5.1396648044692739E-2</v>
      </c>
    </row>
    <row r="13" spans="1:19" x14ac:dyDescent="0.25">
      <c r="A13" s="151">
        <v>9</v>
      </c>
      <c r="B13" s="133" t="s">
        <v>37</v>
      </c>
      <c r="C13" s="133">
        <v>98</v>
      </c>
      <c r="D13" s="81">
        <v>3.9090546469884323E-2</v>
      </c>
      <c r="E13" s="151">
        <v>9</v>
      </c>
      <c r="F13" s="133" t="s">
        <v>45</v>
      </c>
      <c r="G13" s="152">
        <v>7.3915116833571766</v>
      </c>
      <c r="H13" s="151">
        <v>9</v>
      </c>
      <c r="I13" s="133" t="s">
        <v>37</v>
      </c>
      <c r="J13" s="133">
        <v>12</v>
      </c>
      <c r="K13" s="81">
        <v>2.575107296137339E-2</v>
      </c>
      <c r="L13" s="151">
        <v>9</v>
      </c>
      <c r="M13" s="133" t="s">
        <v>37</v>
      </c>
      <c r="N13" s="133">
        <v>42</v>
      </c>
      <c r="O13" s="81">
        <v>3.6649214659685861E-2</v>
      </c>
      <c r="P13" s="151">
        <v>9</v>
      </c>
      <c r="Q13" s="133" t="s">
        <v>37</v>
      </c>
      <c r="R13" s="133">
        <v>44</v>
      </c>
      <c r="S13" s="165">
        <v>4.9162011173184354E-2</v>
      </c>
    </row>
    <row r="14" spans="1:19" x14ac:dyDescent="0.25">
      <c r="A14" s="151">
        <v>10</v>
      </c>
      <c r="B14" s="133" t="s">
        <v>29</v>
      </c>
      <c r="C14" s="133">
        <v>83</v>
      </c>
      <c r="D14" s="81">
        <v>3.3107299561228563E-2</v>
      </c>
      <c r="E14" s="151">
        <v>10</v>
      </c>
      <c r="F14" s="133" t="s">
        <v>56</v>
      </c>
      <c r="G14" s="152">
        <v>6.2266500622665006</v>
      </c>
      <c r="H14" s="151">
        <v>10</v>
      </c>
      <c r="I14" s="133" t="s">
        <v>32</v>
      </c>
      <c r="J14" s="133">
        <v>9</v>
      </c>
      <c r="K14" s="81">
        <v>1.9313304721030045E-2</v>
      </c>
      <c r="L14" s="151">
        <v>10</v>
      </c>
      <c r="M14" s="133" t="s">
        <v>29</v>
      </c>
      <c r="N14" s="133">
        <v>35</v>
      </c>
      <c r="O14" s="81">
        <v>3.0541012216404886E-2</v>
      </c>
      <c r="P14" s="151">
        <v>10</v>
      </c>
      <c r="Q14" s="133" t="s">
        <v>45</v>
      </c>
      <c r="R14" s="133">
        <v>27</v>
      </c>
      <c r="S14" s="165">
        <v>3.0167597765363128E-2</v>
      </c>
    </row>
    <row r="15" spans="1:19" x14ac:dyDescent="0.25">
      <c r="A15" s="151">
        <v>11</v>
      </c>
      <c r="B15" s="133" t="s">
        <v>45</v>
      </c>
      <c r="C15" s="133">
        <v>62</v>
      </c>
      <c r="D15" s="81">
        <v>2.4730753889110491E-2</v>
      </c>
      <c r="E15" s="151">
        <v>11</v>
      </c>
      <c r="F15" s="133" t="s">
        <v>42</v>
      </c>
      <c r="G15" s="152">
        <v>5.2230131053042248</v>
      </c>
      <c r="H15" s="151"/>
      <c r="I15" s="133" t="s">
        <v>40</v>
      </c>
      <c r="J15" s="133">
        <v>9</v>
      </c>
      <c r="K15" s="81">
        <v>1.9313304721030045E-2</v>
      </c>
      <c r="L15" s="151">
        <v>11</v>
      </c>
      <c r="M15" s="133" t="s">
        <v>45</v>
      </c>
      <c r="N15" s="133">
        <v>27</v>
      </c>
      <c r="O15" s="81">
        <v>2.356020942408377E-2</v>
      </c>
      <c r="P15" s="151">
        <v>11</v>
      </c>
      <c r="Q15" s="133" t="s">
        <v>29</v>
      </c>
      <c r="R15" s="133">
        <v>27</v>
      </c>
      <c r="S15" s="165">
        <v>3.0167597765363128E-2</v>
      </c>
    </row>
    <row r="16" spans="1:19" x14ac:dyDescent="0.25">
      <c r="A16" s="154">
        <v>12</v>
      </c>
      <c r="B16" s="127" t="s">
        <v>26</v>
      </c>
      <c r="C16" s="127">
        <v>47</v>
      </c>
      <c r="D16" s="157">
        <v>1.8747506980454728E-2</v>
      </c>
      <c r="E16" s="151">
        <v>12</v>
      </c>
      <c r="F16" s="133" t="s">
        <v>40</v>
      </c>
      <c r="G16" s="152">
        <v>5.0937245313773429</v>
      </c>
      <c r="H16" s="151">
        <v>12</v>
      </c>
      <c r="I16" s="133" t="s">
        <v>45</v>
      </c>
      <c r="J16" s="133">
        <v>8</v>
      </c>
      <c r="K16" s="81">
        <v>1.7167381974248927E-2</v>
      </c>
      <c r="L16" s="154">
        <v>12</v>
      </c>
      <c r="M16" s="127" t="s">
        <v>26</v>
      </c>
      <c r="N16" s="127">
        <v>25</v>
      </c>
      <c r="O16" s="157">
        <v>2.181500872600349E-2</v>
      </c>
      <c r="P16" s="151">
        <v>12</v>
      </c>
      <c r="Q16" s="133" t="s">
        <v>35</v>
      </c>
      <c r="R16" s="133">
        <v>21</v>
      </c>
      <c r="S16" s="165">
        <v>2.3463687150837988E-2</v>
      </c>
    </row>
    <row r="17" spans="1:19" x14ac:dyDescent="0.25">
      <c r="A17" s="151">
        <v>13</v>
      </c>
      <c r="B17" s="133" t="s">
        <v>35</v>
      </c>
      <c r="C17" s="133">
        <v>43</v>
      </c>
      <c r="D17" s="81">
        <v>1.7151974471479856E-2</v>
      </c>
      <c r="E17" s="151">
        <v>13</v>
      </c>
      <c r="F17" s="133" t="s">
        <v>38</v>
      </c>
      <c r="G17" s="152">
        <v>4.9205994184746142</v>
      </c>
      <c r="H17" s="151">
        <v>13</v>
      </c>
      <c r="I17" s="133" t="s">
        <v>38</v>
      </c>
      <c r="J17" s="133">
        <v>6</v>
      </c>
      <c r="K17" s="81">
        <v>1.2875536480686695E-2</v>
      </c>
      <c r="L17" s="151">
        <v>13</v>
      </c>
      <c r="M17" s="133" t="s">
        <v>35</v>
      </c>
      <c r="N17" s="133">
        <v>18</v>
      </c>
      <c r="O17" s="81">
        <v>1.5706806282722512E-2</v>
      </c>
      <c r="P17" s="154">
        <v>13</v>
      </c>
      <c r="Q17" s="127" t="s">
        <v>26</v>
      </c>
      <c r="R17" s="127">
        <v>19</v>
      </c>
      <c r="S17" s="166">
        <v>2.1229050279329607E-2</v>
      </c>
    </row>
    <row r="18" spans="1:19" x14ac:dyDescent="0.25">
      <c r="A18" s="151">
        <v>14</v>
      </c>
      <c r="B18" s="133" t="s">
        <v>48</v>
      </c>
      <c r="C18" s="133">
        <v>26</v>
      </c>
      <c r="D18" s="81">
        <v>1.0370961308336658E-2</v>
      </c>
      <c r="E18" s="151">
        <v>14</v>
      </c>
      <c r="F18" s="133" t="s">
        <v>50</v>
      </c>
      <c r="G18" s="152">
        <v>4.2442848930366814</v>
      </c>
      <c r="H18" s="151">
        <v>14</v>
      </c>
      <c r="I18" s="133" t="s">
        <v>35</v>
      </c>
      <c r="J18" s="133">
        <v>4</v>
      </c>
      <c r="K18" s="81">
        <v>8.5836909871244635E-3</v>
      </c>
      <c r="L18" s="151">
        <v>14</v>
      </c>
      <c r="M18" s="133" t="s">
        <v>57</v>
      </c>
      <c r="N18" s="133">
        <v>15</v>
      </c>
      <c r="O18" s="81">
        <v>1.3089005235602094E-2</v>
      </c>
      <c r="P18" s="151">
        <v>14</v>
      </c>
      <c r="Q18" s="133" t="s">
        <v>47</v>
      </c>
      <c r="R18" s="133">
        <v>11</v>
      </c>
      <c r="S18" s="165">
        <v>1.2290502793296089E-2</v>
      </c>
    </row>
    <row r="19" spans="1:19" x14ac:dyDescent="0.25">
      <c r="A19" s="151"/>
      <c r="B19" s="133" t="s">
        <v>40</v>
      </c>
      <c r="C19" s="133">
        <v>25</v>
      </c>
      <c r="D19" s="81">
        <v>9.9720781810929398E-3</v>
      </c>
      <c r="E19" s="151">
        <v>15</v>
      </c>
      <c r="F19" s="133" t="s">
        <v>55</v>
      </c>
      <c r="G19" s="152">
        <v>3.1094392137250213</v>
      </c>
      <c r="H19" s="151"/>
      <c r="I19" s="133" t="s">
        <v>48</v>
      </c>
      <c r="J19" s="133">
        <v>4</v>
      </c>
      <c r="K19" s="81">
        <v>8.5836909871244635E-3</v>
      </c>
      <c r="L19" s="151">
        <v>15</v>
      </c>
      <c r="M19" s="133" t="s">
        <v>48</v>
      </c>
      <c r="N19" s="133">
        <v>13</v>
      </c>
      <c r="O19" s="81">
        <v>1.1343804537521814E-2</v>
      </c>
      <c r="P19" s="151">
        <v>15</v>
      </c>
      <c r="Q19" s="133" t="s">
        <v>48</v>
      </c>
      <c r="R19" s="133">
        <v>9</v>
      </c>
      <c r="S19" s="165">
        <v>1.0055865921787709E-2</v>
      </c>
    </row>
    <row r="20" spans="1:19" x14ac:dyDescent="0.25">
      <c r="A20" s="151">
        <v>16</v>
      </c>
      <c r="B20" s="133" t="s">
        <v>57</v>
      </c>
      <c r="C20" s="133">
        <v>23</v>
      </c>
      <c r="D20" s="81">
        <v>9.1743119266055051E-3</v>
      </c>
      <c r="E20" s="151"/>
      <c r="F20" s="133" t="s">
        <v>27</v>
      </c>
      <c r="G20" s="152">
        <v>3.0959752321981422</v>
      </c>
      <c r="H20" s="151">
        <v>16</v>
      </c>
      <c r="I20" s="133" t="s">
        <v>52</v>
      </c>
      <c r="J20" s="133">
        <v>3</v>
      </c>
      <c r="K20" s="81">
        <v>6.4377682403433476E-3</v>
      </c>
      <c r="L20" s="151">
        <v>16</v>
      </c>
      <c r="M20" s="133" t="s">
        <v>38</v>
      </c>
      <c r="N20" s="133">
        <v>9</v>
      </c>
      <c r="O20" s="81">
        <v>7.8534031413612562E-3</v>
      </c>
      <c r="P20" s="151">
        <v>16</v>
      </c>
      <c r="Q20" s="133" t="s">
        <v>57</v>
      </c>
      <c r="R20" s="133">
        <v>8</v>
      </c>
      <c r="S20" s="165">
        <v>8.9385474860335188E-3</v>
      </c>
    </row>
    <row r="21" spans="1:19" x14ac:dyDescent="0.25">
      <c r="A21" s="151"/>
      <c r="B21" s="133" t="s">
        <v>38</v>
      </c>
      <c r="C21" s="133">
        <v>22</v>
      </c>
      <c r="D21" s="81">
        <v>8.7754287993617869E-3</v>
      </c>
      <c r="E21" s="151">
        <v>17</v>
      </c>
      <c r="F21" s="133" t="s">
        <v>54</v>
      </c>
      <c r="G21" s="152">
        <v>2.8007954922108054</v>
      </c>
      <c r="H21" s="154"/>
      <c r="I21" s="127" t="s">
        <v>26</v>
      </c>
      <c r="J21" s="127">
        <v>3</v>
      </c>
      <c r="K21" s="157">
        <v>6.4377682403433476E-3</v>
      </c>
      <c r="L21" s="151">
        <v>17</v>
      </c>
      <c r="M21" s="133" t="s">
        <v>40</v>
      </c>
      <c r="N21" s="133">
        <v>8</v>
      </c>
      <c r="O21" s="81">
        <v>6.9808027923211171E-3</v>
      </c>
      <c r="P21" s="151">
        <v>17</v>
      </c>
      <c r="Q21" s="133" t="s">
        <v>40</v>
      </c>
      <c r="R21" s="133">
        <v>8</v>
      </c>
      <c r="S21" s="165">
        <v>8.9385474860335188E-3</v>
      </c>
    </row>
    <row r="22" spans="1:19" x14ac:dyDescent="0.25">
      <c r="A22" s="151">
        <v>18</v>
      </c>
      <c r="B22" s="133" t="s">
        <v>47</v>
      </c>
      <c r="C22" s="133">
        <v>18</v>
      </c>
      <c r="D22" s="81">
        <v>7.1798962903869166E-3</v>
      </c>
      <c r="E22" s="151">
        <v>18</v>
      </c>
      <c r="F22" s="133" t="s">
        <v>48</v>
      </c>
      <c r="G22" s="152">
        <v>2.5963650888755745</v>
      </c>
      <c r="H22" s="151"/>
      <c r="I22" s="133" t="s">
        <v>47</v>
      </c>
      <c r="J22" s="133">
        <v>3</v>
      </c>
      <c r="K22" s="81">
        <v>6.4377682403433476E-3</v>
      </c>
      <c r="L22" s="151">
        <v>18</v>
      </c>
      <c r="M22" s="133" t="s">
        <v>46</v>
      </c>
      <c r="N22" s="133">
        <v>7</v>
      </c>
      <c r="O22" s="81">
        <v>6.1082024432809771E-3</v>
      </c>
      <c r="P22" s="151">
        <v>18</v>
      </c>
      <c r="Q22" s="133" t="s">
        <v>38</v>
      </c>
      <c r="R22" s="133">
        <v>7</v>
      </c>
      <c r="S22" s="165">
        <v>7.82122905027933E-3</v>
      </c>
    </row>
    <row r="23" spans="1:19" x14ac:dyDescent="0.25">
      <c r="A23" s="151">
        <v>19</v>
      </c>
      <c r="B23" s="133" t="s">
        <v>53</v>
      </c>
      <c r="C23" s="133">
        <v>10</v>
      </c>
      <c r="D23" s="81">
        <v>3.9888312724371761E-3</v>
      </c>
      <c r="E23" s="151">
        <v>19</v>
      </c>
      <c r="F23" s="133" t="s">
        <v>57</v>
      </c>
      <c r="G23" s="152">
        <v>2.0566931950281679</v>
      </c>
      <c r="H23" s="151">
        <v>19</v>
      </c>
      <c r="I23" s="133" t="s">
        <v>56</v>
      </c>
      <c r="J23" s="133">
        <v>2</v>
      </c>
      <c r="K23" s="81">
        <v>4.2918454935622317E-3</v>
      </c>
      <c r="L23" s="151"/>
      <c r="M23" s="133" t="s">
        <v>53</v>
      </c>
      <c r="N23" s="133">
        <v>7</v>
      </c>
      <c r="O23" s="81">
        <v>6.1082024432809771E-3</v>
      </c>
      <c r="P23" s="151">
        <v>19</v>
      </c>
      <c r="Q23" s="133" t="s">
        <v>53</v>
      </c>
      <c r="R23" s="133">
        <v>2</v>
      </c>
      <c r="S23" s="165">
        <v>2.2346368715083797E-3</v>
      </c>
    </row>
    <row r="24" spans="1:19" x14ac:dyDescent="0.25">
      <c r="A24" s="151">
        <v>20</v>
      </c>
      <c r="B24" s="133" t="s">
        <v>46</v>
      </c>
      <c r="C24" s="133">
        <v>8</v>
      </c>
      <c r="D24" s="81">
        <v>3.1910650179497405E-3</v>
      </c>
      <c r="E24" s="151">
        <v>20</v>
      </c>
      <c r="F24" s="133" t="s">
        <v>47</v>
      </c>
      <c r="G24" s="152">
        <v>1.6920473773265652</v>
      </c>
      <c r="H24" s="151">
        <v>20</v>
      </c>
      <c r="I24" s="133" t="s">
        <v>46</v>
      </c>
      <c r="J24" s="133">
        <v>1</v>
      </c>
      <c r="K24" s="81">
        <v>2.1459227467811159E-3</v>
      </c>
      <c r="L24" s="151">
        <v>20</v>
      </c>
      <c r="M24" s="133" t="s">
        <v>47</v>
      </c>
      <c r="N24" s="133">
        <v>4</v>
      </c>
      <c r="O24" s="81">
        <v>3.4904013961605585E-3</v>
      </c>
      <c r="P24" s="151">
        <v>20</v>
      </c>
      <c r="Q24" s="133" t="s">
        <v>56</v>
      </c>
      <c r="R24" s="133">
        <v>1</v>
      </c>
      <c r="S24" s="165">
        <v>1.1173184357541898E-3</v>
      </c>
    </row>
    <row r="25" spans="1:19" x14ac:dyDescent="0.25">
      <c r="A25" s="151">
        <v>21</v>
      </c>
      <c r="B25" s="133" t="s">
        <v>56</v>
      </c>
      <c r="C25" s="133">
        <v>5</v>
      </c>
      <c r="D25" s="81">
        <v>1.994415636218588E-3</v>
      </c>
      <c r="E25" s="151">
        <v>21</v>
      </c>
      <c r="F25" s="133" t="s">
        <v>30</v>
      </c>
      <c r="G25" s="152">
        <v>1.4925373134328357</v>
      </c>
      <c r="H25" s="151"/>
      <c r="I25" s="133" t="s">
        <v>53</v>
      </c>
      <c r="J25" s="133">
        <v>1</v>
      </c>
      <c r="K25" s="81">
        <v>2.1459227467811159E-3</v>
      </c>
      <c r="L25" s="151">
        <v>21</v>
      </c>
      <c r="M25" s="133" t="s">
        <v>56</v>
      </c>
      <c r="N25" s="133">
        <v>2</v>
      </c>
      <c r="O25" s="81">
        <v>1.7452006980802793E-3</v>
      </c>
      <c r="P25" s="151"/>
      <c r="Q25" s="133" t="s">
        <v>27</v>
      </c>
      <c r="R25" s="133">
        <v>1</v>
      </c>
      <c r="S25" s="165">
        <v>1.1173184357541898E-3</v>
      </c>
    </row>
    <row r="26" spans="1:19" x14ac:dyDescent="0.25">
      <c r="A26" s="151">
        <v>22</v>
      </c>
      <c r="B26" s="133" t="s">
        <v>52</v>
      </c>
      <c r="C26" s="133">
        <v>3</v>
      </c>
      <c r="D26" s="81">
        <v>1.1966493817311527E-3</v>
      </c>
      <c r="E26" s="151">
        <v>22</v>
      </c>
      <c r="F26" s="133" t="s">
        <v>46</v>
      </c>
      <c r="G26" s="152">
        <v>0.76139716379556488</v>
      </c>
      <c r="H26" s="151">
        <v>22</v>
      </c>
      <c r="I26" s="133" t="s">
        <v>30</v>
      </c>
      <c r="J26" s="133">
        <v>1</v>
      </c>
      <c r="K26" s="81">
        <v>2.1459227467811159E-3</v>
      </c>
      <c r="L26" s="151">
        <v>22</v>
      </c>
      <c r="M26" s="133" t="s">
        <v>43</v>
      </c>
      <c r="N26" s="133">
        <v>1</v>
      </c>
      <c r="O26" s="81">
        <v>8.7260034904013963E-4</v>
      </c>
      <c r="P26" s="151"/>
      <c r="Q26" s="133" t="s">
        <v>30</v>
      </c>
      <c r="R26" s="133">
        <v>1</v>
      </c>
      <c r="S26" s="165">
        <v>1.1173184357541898E-3</v>
      </c>
    </row>
    <row r="27" spans="1:19" x14ac:dyDescent="0.25">
      <c r="A27" s="151"/>
      <c r="B27" s="133" t="s">
        <v>30</v>
      </c>
      <c r="C27" s="133">
        <v>2</v>
      </c>
      <c r="D27" s="81">
        <v>7.9776625448743513E-4</v>
      </c>
      <c r="E27" s="151">
        <v>23</v>
      </c>
      <c r="F27" s="133" t="s">
        <v>51</v>
      </c>
      <c r="G27" s="152">
        <v>0.49554013875123892</v>
      </c>
      <c r="H27" s="151"/>
      <c r="I27" s="133"/>
      <c r="J27" s="133"/>
      <c r="K27" s="81"/>
      <c r="L27" s="151"/>
      <c r="M27" s="133" t="s">
        <v>51</v>
      </c>
      <c r="N27" s="133">
        <v>1</v>
      </c>
      <c r="O27" s="81">
        <v>8.7260034904013963E-4</v>
      </c>
      <c r="P27" s="151"/>
      <c r="Q27" s="133"/>
      <c r="R27" s="133"/>
      <c r="S27" s="165"/>
    </row>
    <row r="28" spans="1:19" x14ac:dyDescent="0.25">
      <c r="A28" s="151">
        <v>24</v>
      </c>
      <c r="B28" s="133" t="s">
        <v>27</v>
      </c>
      <c r="C28" s="133">
        <v>1</v>
      </c>
      <c r="D28" s="81">
        <v>3.9888312724371757E-4</v>
      </c>
      <c r="E28" s="151">
        <v>24</v>
      </c>
      <c r="F28" s="133" t="s">
        <v>52</v>
      </c>
      <c r="G28" s="152">
        <v>0.39973351099267157</v>
      </c>
      <c r="H28" s="151"/>
      <c r="I28" s="133"/>
      <c r="J28" s="133"/>
      <c r="K28" s="81"/>
      <c r="L28" s="151"/>
      <c r="M28" s="133"/>
      <c r="N28" s="133"/>
      <c r="O28" s="81"/>
      <c r="P28" s="151"/>
      <c r="Q28" s="133"/>
      <c r="R28" s="133"/>
      <c r="S28" s="165"/>
    </row>
    <row r="29" spans="1:19" x14ac:dyDescent="0.25">
      <c r="A29" s="151"/>
      <c r="B29" s="133" t="s">
        <v>43</v>
      </c>
      <c r="C29" s="133">
        <v>1</v>
      </c>
      <c r="D29" s="81">
        <v>3.9888312724371757E-4</v>
      </c>
      <c r="E29" s="151">
        <v>25</v>
      </c>
      <c r="F29" s="133" t="s">
        <v>53</v>
      </c>
      <c r="G29" s="152">
        <v>0.26173214332452166</v>
      </c>
      <c r="H29" s="151"/>
      <c r="I29" s="133"/>
      <c r="J29" s="133"/>
      <c r="K29" s="81"/>
      <c r="L29" s="151"/>
      <c r="M29" s="133"/>
      <c r="N29" s="133"/>
      <c r="O29" s="81"/>
      <c r="P29" s="151"/>
      <c r="Q29" s="133"/>
      <c r="R29" s="133"/>
      <c r="S29" s="165"/>
    </row>
    <row r="30" spans="1:19" x14ac:dyDescent="0.25">
      <c r="A30" s="158"/>
      <c r="B30" s="159" t="s">
        <v>51</v>
      </c>
      <c r="C30" s="159">
        <v>1</v>
      </c>
      <c r="D30" s="87">
        <v>3.9888312724371757E-4</v>
      </c>
      <c r="E30" s="158">
        <v>26</v>
      </c>
      <c r="F30" s="159" t="s">
        <v>43</v>
      </c>
      <c r="G30" s="160">
        <v>1.3698067202717696E-2</v>
      </c>
      <c r="H30" s="158"/>
      <c r="I30" s="159"/>
      <c r="J30" s="159"/>
      <c r="K30" s="87"/>
      <c r="L30" s="158"/>
      <c r="M30" s="159"/>
      <c r="N30" s="159"/>
      <c r="O30" s="87"/>
      <c r="P30" s="158"/>
      <c r="Q30" s="159"/>
      <c r="R30" s="159"/>
      <c r="S30" s="167"/>
    </row>
    <row r="31" spans="1:19" x14ac:dyDescent="0.25">
      <c r="H31" s="4"/>
    </row>
    <row r="32" spans="1:19" x14ac:dyDescent="0.25">
      <c r="A32" s="5" t="s">
        <v>701</v>
      </c>
    </row>
  </sheetData>
  <mergeCells count="1">
    <mergeCell ref="A2:S2"/>
  </mergeCells>
  <pageMargins left="0.70866141732283472" right="0.70866141732283472" top="0.74803149606299213" bottom="0.74803149606299213" header="0.31496062992125984" footer="0.31496062992125984"/>
  <pageSetup paperSize="9" scale="6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N30"/>
  <sheetViews>
    <sheetView showGridLines="0" zoomScale="75" zoomScaleNormal="75" workbookViewId="0">
      <selection activeCell="H40" sqref="H40"/>
    </sheetView>
  </sheetViews>
  <sheetFormatPr defaultRowHeight="15" x14ac:dyDescent="0.25"/>
  <cols>
    <col min="1" max="16384" width="9.140625" style="5"/>
  </cols>
  <sheetData>
    <row r="2" spans="1:14" x14ac:dyDescent="0.25">
      <c r="A2" s="626" t="s">
        <v>114</v>
      </c>
      <c r="B2" s="626"/>
      <c r="C2" s="626"/>
      <c r="D2" s="626"/>
      <c r="E2" s="626"/>
      <c r="F2" s="626"/>
      <c r="G2" s="626"/>
      <c r="H2" s="626"/>
      <c r="I2" s="626"/>
      <c r="J2" s="626"/>
      <c r="K2" s="626"/>
      <c r="L2" s="626"/>
      <c r="M2" s="626"/>
      <c r="N2" s="626"/>
    </row>
    <row r="3" spans="1:14" x14ac:dyDescent="0.25">
      <c r="A3" s="141" t="s">
        <v>115</v>
      </c>
      <c r="B3" s="142"/>
      <c r="C3" s="142"/>
      <c r="D3" s="142"/>
      <c r="E3" s="142"/>
      <c r="F3" s="142"/>
      <c r="G3" s="143"/>
      <c r="H3" s="142" t="s">
        <v>116</v>
      </c>
      <c r="I3" s="142"/>
      <c r="J3" s="142"/>
      <c r="K3" s="142"/>
      <c r="L3" s="142"/>
      <c r="M3" s="142"/>
      <c r="N3" s="143"/>
    </row>
    <row r="4" spans="1:14" x14ac:dyDescent="0.25">
      <c r="A4" s="144"/>
      <c r="B4" s="145"/>
      <c r="C4" s="145" t="s">
        <v>110</v>
      </c>
      <c r="D4" s="145" t="s">
        <v>111</v>
      </c>
      <c r="E4" s="145" t="s">
        <v>112</v>
      </c>
      <c r="F4" s="145"/>
      <c r="G4" s="146"/>
      <c r="H4" s="145"/>
      <c r="I4" s="145"/>
      <c r="J4" s="145" t="s">
        <v>110</v>
      </c>
      <c r="K4" s="145" t="s">
        <v>111</v>
      </c>
      <c r="L4" s="145" t="s">
        <v>112</v>
      </c>
      <c r="M4" s="145"/>
      <c r="N4" s="146"/>
    </row>
    <row r="5" spans="1:14" x14ac:dyDescent="0.25">
      <c r="A5" s="147">
        <v>1</v>
      </c>
      <c r="B5" s="148" t="s">
        <v>49</v>
      </c>
      <c r="C5" s="148">
        <v>308</v>
      </c>
      <c r="D5" s="75">
        <v>0.21139327385037748</v>
      </c>
      <c r="E5" s="147">
        <v>1</v>
      </c>
      <c r="F5" s="148" t="s">
        <v>39</v>
      </c>
      <c r="G5" s="149">
        <v>11.574697173620459</v>
      </c>
      <c r="H5" s="147">
        <v>1</v>
      </c>
      <c r="I5" s="148" t="s">
        <v>49</v>
      </c>
      <c r="J5" s="148">
        <v>232</v>
      </c>
      <c r="K5" s="75">
        <v>0.22095238095238096</v>
      </c>
      <c r="L5" s="147">
        <v>1</v>
      </c>
      <c r="M5" s="148" t="s">
        <v>32</v>
      </c>
      <c r="N5" s="150">
        <v>12.066752246469832</v>
      </c>
    </row>
    <row r="6" spans="1:14" x14ac:dyDescent="0.25">
      <c r="A6" s="151">
        <v>2</v>
      </c>
      <c r="B6" s="133" t="s">
        <v>42</v>
      </c>
      <c r="C6" s="133">
        <v>198</v>
      </c>
      <c r="D6" s="81">
        <v>0.13589567604667124</v>
      </c>
      <c r="E6" s="151">
        <v>2</v>
      </c>
      <c r="F6" s="133" t="s">
        <v>32</v>
      </c>
      <c r="G6" s="152">
        <v>10.526315789473685</v>
      </c>
      <c r="H6" s="151">
        <v>2</v>
      </c>
      <c r="I6" s="133" t="s">
        <v>50</v>
      </c>
      <c r="J6" s="133">
        <v>155</v>
      </c>
      <c r="K6" s="81">
        <v>0.14761904761904762</v>
      </c>
      <c r="L6" s="151">
        <v>2</v>
      </c>
      <c r="M6" s="133" t="s">
        <v>39</v>
      </c>
      <c r="N6" s="153">
        <v>6.4602960969044414</v>
      </c>
    </row>
    <row r="7" spans="1:14" x14ac:dyDescent="0.25">
      <c r="A7" s="151">
        <v>3</v>
      </c>
      <c r="B7" s="133" t="s">
        <v>50</v>
      </c>
      <c r="C7" s="133">
        <v>192</v>
      </c>
      <c r="D7" s="81">
        <v>0.13177762525737818</v>
      </c>
      <c r="E7" s="151">
        <v>3</v>
      </c>
      <c r="F7" s="133" t="s">
        <v>34</v>
      </c>
      <c r="G7" s="152">
        <v>7.1020162503761668</v>
      </c>
      <c r="H7" s="151">
        <v>3</v>
      </c>
      <c r="I7" s="133" t="s">
        <v>42</v>
      </c>
      <c r="J7" s="133">
        <v>130</v>
      </c>
      <c r="K7" s="81">
        <v>0.12380952380952381</v>
      </c>
      <c r="L7" s="151">
        <v>3</v>
      </c>
      <c r="M7" s="133" t="s">
        <v>37</v>
      </c>
      <c r="N7" s="153">
        <v>4.9915038232795244</v>
      </c>
    </row>
    <row r="8" spans="1:14" x14ac:dyDescent="0.25">
      <c r="A8" s="151">
        <v>4</v>
      </c>
      <c r="B8" s="133" t="s">
        <v>34</v>
      </c>
      <c r="C8" s="133">
        <v>118</v>
      </c>
      <c r="D8" s="81">
        <v>8.0988332189430343E-2</v>
      </c>
      <c r="E8" s="151">
        <v>4</v>
      </c>
      <c r="F8" s="133" t="s">
        <v>29</v>
      </c>
      <c r="G8" s="152">
        <v>5.9040590405904059</v>
      </c>
      <c r="H8" s="151">
        <v>4</v>
      </c>
      <c r="I8" s="133" t="s">
        <v>32</v>
      </c>
      <c r="J8" s="133">
        <v>94</v>
      </c>
      <c r="K8" s="81">
        <v>8.9523809523809519E-2</v>
      </c>
      <c r="L8" s="151">
        <v>4</v>
      </c>
      <c r="M8" s="133" t="s">
        <v>34</v>
      </c>
      <c r="N8" s="153">
        <v>4.4538068010833589</v>
      </c>
    </row>
    <row r="9" spans="1:14" x14ac:dyDescent="0.25">
      <c r="A9" s="151">
        <v>5</v>
      </c>
      <c r="B9" s="133" t="s">
        <v>55</v>
      </c>
      <c r="C9" s="133">
        <v>93</v>
      </c>
      <c r="D9" s="81">
        <v>6.3829787234042548E-2</v>
      </c>
      <c r="E9" s="151">
        <v>5</v>
      </c>
      <c r="F9" s="133" t="s">
        <v>37</v>
      </c>
      <c r="G9" s="152">
        <v>5.4163126593033137</v>
      </c>
      <c r="H9" s="151">
        <v>5</v>
      </c>
      <c r="I9" s="133" t="s">
        <v>54</v>
      </c>
      <c r="J9" s="133">
        <v>78</v>
      </c>
      <c r="K9" s="81">
        <v>7.4285714285714288E-2</v>
      </c>
      <c r="L9" s="154">
        <v>5</v>
      </c>
      <c r="M9" s="127" t="s">
        <v>26</v>
      </c>
      <c r="N9" s="155">
        <v>3.7940379403794036</v>
      </c>
    </row>
    <row r="10" spans="1:14" x14ac:dyDescent="0.25">
      <c r="A10" s="151">
        <v>6</v>
      </c>
      <c r="B10" s="133" t="s">
        <v>54</v>
      </c>
      <c r="C10" s="133">
        <v>91</v>
      </c>
      <c r="D10" s="81">
        <v>6.2457103637611533E-2</v>
      </c>
      <c r="E10" s="151">
        <v>6</v>
      </c>
      <c r="F10" s="133" t="s">
        <v>35</v>
      </c>
      <c r="G10" s="152">
        <v>5.2093023255813957</v>
      </c>
      <c r="H10" s="151">
        <v>6</v>
      </c>
      <c r="I10" s="133" t="s">
        <v>34</v>
      </c>
      <c r="J10" s="133">
        <v>74</v>
      </c>
      <c r="K10" s="81">
        <v>7.047619047619047E-2</v>
      </c>
      <c r="L10" s="151">
        <v>6</v>
      </c>
      <c r="M10" s="133" t="s">
        <v>49</v>
      </c>
      <c r="N10" s="153">
        <v>3.7285847449455174</v>
      </c>
    </row>
    <row r="11" spans="1:14" x14ac:dyDescent="0.25">
      <c r="A11" s="151">
        <v>7</v>
      </c>
      <c r="B11" s="133" t="s">
        <v>39</v>
      </c>
      <c r="C11" s="133">
        <v>86</v>
      </c>
      <c r="D11" s="81">
        <v>5.9025394646533974E-2</v>
      </c>
      <c r="E11" s="151">
        <v>7</v>
      </c>
      <c r="F11" s="133" t="s">
        <v>49</v>
      </c>
      <c r="G11" s="152">
        <v>4.9500176786345662</v>
      </c>
      <c r="H11" s="151">
        <v>7</v>
      </c>
      <c r="I11" s="133" t="s">
        <v>55</v>
      </c>
      <c r="J11" s="133">
        <v>50</v>
      </c>
      <c r="K11" s="81">
        <v>4.7619047619047616E-2</v>
      </c>
      <c r="L11" s="151">
        <v>7</v>
      </c>
      <c r="M11" s="133" t="s">
        <v>40</v>
      </c>
      <c r="N11" s="153">
        <v>3.2599837000814995</v>
      </c>
    </row>
    <row r="12" spans="1:14" x14ac:dyDescent="0.25">
      <c r="A12" s="151">
        <v>8</v>
      </c>
      <c r="B12" s="133" t="s">
        <v>32</v>
      </c>
      <c r="C12" s="133">
        <v>82</v>
      </c>
      <c r="D12" s="81">
        <v>5.628002745367193E-2</v>
      </c>
      <c r="E12" s="154">
        <v>8</v>
      </c>
      <c r="F12" s="127" t="s">
        <v>26</v>
      </c>
      <c r="G12" s="156">
        <v>4.6973803071364042</v>
      </c>
      <c r="H12" s="151">
        <v>8</v>
      </c>
      <c r="I12" s="133" t="s">
        <v>39</v>
      </c>
      <c r="J12" s="133">
        <v>48</v>
      </c>
      <c r="K12" s="81">
        <v>4.5714285714285714E-2</v>
      </c>
      <c r="L12" s="151">
        <v>8</v>
      </c>
      <c r="M12" s="133" t="s">
        <v>45</v>
      </c>
      <c r="N12" s="153">
        <v>3.218884120171674</v>
      </c>
    </row>
    <row r="13" spans="1:14" x14ac:dyDescent="0.25">
      <c r="A13" s="151">
        <v>9</v>
      </c>
      <c r="B13" s="133" t="s">
        <v>29</v>
      </c>
      <c r="C13" s="133">
        <v>64</v>
      </c>
      <c r="D13" s="81">
        <v>4.3925875085792723E-2</v>
      </c>
      <c r="E13" s="151">
        <v>9</v>
      </c>
      <c r="F13" s="133" t="s">
        <v>45</v>
      </c>
      <c r="G13" s="152">
        <v>4.172627563185503</v>
      </c>
      <c r="H13" s="151">
        <v>9</v>
      </c>
      <c r="I13" s="133" t="s">
        <v>37</v>
      </c>
      <c r="J13" s="133">
        <v>47</v>
      </c>
      <c r="K13" s="81">
        <v>4.476190476190476E-2</v>
      </c>
      <c r="L13" s="151">
        <v>9</v>
      </c>
      <c r="M13" s="133" t="s">
        <v>27</v>
      </c>
      <c r="N13" s="153">
        <v>3.0959752321981422</v>
      </c>
    </row>
    <row r="14" spans="1:14" x14ac:dyDescent="0.25">
      <c r="A14" s="151">
        <v>10</v>
      </c>
      <c r="B14" s="133" t="s">
        <v>37</v>
      </c>
      <c r="C14" s="133">
        <v>51</v>
      </c>
      <c r="D14" s="81">
        <v>3.5003431708991076E-2</v>
      </c>
      <c r="E14" s="151">
        <v>10</v>
      </c>
      <c r="F14" s="133" t="s">
        <v>56</v>
      </c>
      <c r="G14" s="152">
        <v>3.7359900373599002</v>
      </c>
      <c r="H14" s="151">
        <v>10</v>
      </c>
      <c r="I14" s="133" t="s">
        <v>45</v>
      </c>
      <c r="J14" s="133">
        <v>27</v>
      </c>
      <c r="K14" s="81">
        <v>2.5714285714285714E-2</v>
      </c>
      <c r="L14" s="151">
        <v>10</v>
      </c>
      <c r="M14" s="133" t="s">
        <v>35</v>
      </c>
      <c r="N14" s="153">
        <v>2.7906976744186047</v>
      </c>
    </row>
    <row r="15" spans="1:14" x14ac:dyDescent="0.25">
      <c r="A15" s="151">
        <v>11</v>
      </c>
      <c r="B15" s="133" t="s">
        <v>45</v>
      </c>
      <c r="C15" s="133">
        <v>35</v>
      </c>
      <c r="D15" s="81">
        <v>2.4021962937542895E-2</v>
      </c>
      <c r="E15" s="151">
        <v>11</v>
      </c>
      <c r="F15" s="133" t="s">
        <v>38</v>
      </c>
      <c r="G15" s="152">
        <v>3.5786177588906285</v>
      </c>
      <c r="H15" s="154">
        <v>11</v>
      </c>
      <c r="I15" s="127" t="s">
        <v>26</v>
      </c>
      <c r="J15" s="127">
        <v>21</v>
      </c>
      <c r="K15" s="157">
        <v>0.02</v>
      </c>
      <c r="L15" s="151">
        <v>11</v>
      </c>
      <c r="M15" s="133" t="s">
        <v>56</v>
      </c>
      <c r="N15" s="153">
        <v>2.4906600249066</v>
      </c>
    </row>
    <row r="16" spans="1:14" x14ac:dyDescent="0.25">
      <c r="A16" s="151">
        <v>12</v>
      </c>
      <c r="B16" s="133" t="s">
        <v>35</v>
      </c>
      <c r="C16" s="133">
        <v>28</v>
      </c>
      <c r="D16" s="81">
        <v>1.9217570350034317E-2</v>
      </c>
      <c r="E16" s="151">
        <v>12</v>
      </c>
      <c r="F16" s="133" t="s">
        <v>42</v>
      </c>
      <c r="G16" s="152">
        <v>3.1529164477141358</v>
      </c>
      <c r="H16" s="151">
        <v>12</v>
      </c>
      <c r="I16" s="133" t="s">
        <v>29</v>
      </c>
      <c r="J16" s="133">
        <v>19</v>
      </c>
      <c r="K16" s="81">
        <v>1.8095238095238095E-2</v>
      </c>
      <c r="L16" s="151">
        <v>12</v>
      </c>
      <c r="M16" s="133" t="s">
        <v>42</v>
      </c>
      <c r="N16" s="153">
        <v>2.070096657590089</v>
      </c>
    </row>
    <row r="17" spans="1:14" x14ac:dyDescent="0.25">
      <c r="A17" s="154">
        <v>13</v>
      </c>
      <c r="B17" s="127" t="s">
        <v>26</v>
      </c>
      <c r="C17" s="127">
        <v>26</v>
      </c>
      <c r="D17" s="157">
        <v>1.7844886753603295E-2</v>
      </c>
      <c r="E17" s="151">
        <v>13</v>
      </c>
      <c r="F17" s="133" t="s">
        <v>50</v>
      </c>
      <c r="G17" s="152">
        <v>2.3484227650231784</v>
      </c>
      <c r="H17" s="151">
        <v>13</v>
      </c>
      <c r="I17" s="133" t="s">
        <v>40</v>
      </c>
      <c r="J17" s="133">
        <v>16</v>
      </c>
      <c r="K17" s="81">
        <v>1.5238095238095238E-2</v>
      </c>
      <c r="L17" s="151">
        <v>13</v>
      </c>
      <c r="M17" s="133" t="s">
        <v>50</v>
      </c>
      <c r="N17" s="153">
        <v>1.8958621280135033</v>
      </c>
    </row>
    <row r="18" spans="1:14" x14ac:dyDescent="0.25">
      <c r="A18" s="151">
        <v>14</v>
      </c>
      <c r="B18" s="133" t="s">
        <v>38</v>
      </c>
      <c r="C18" s="133">
        <v>16</v>
      </c>
      <c r="D18" s="81">
        <v>1.0981468771448181E-2</v>
      </c>
      <c r="E18" s="151">
        <v>14</v>
      </c>
      <c r="F18" s="133" t="s">
        <v>55</v>
      </c>
      <c r="G18" s="152">
        <v>2.0222227054295594</v>
      </c>
      <c r="H18" s="151">
        <v>14</v>
      </c>
      <c r="I18" s="133" t="s">
        <v>35</v>
      </c>
      <c r="J18" s="133">
        <v>15</v>
      </c>
      <c r="K18" s="81">
        <v>1.4285714285714285E-2</v>
      </c>
      <c r="L18" s="151">
        <v>14</v>
      </c>
      <c r="M18" s="133" t="s">
        <v>29</v>
      </c>
      <c r="N18" s="153">
        <v>1.7527675276752768</v>
      </c>
    </row>
    <row r="19" spans="1:14" x14ac:dyDescent="0.25">
      <c r="A19" s="151">
        <v>15</v>
      </c>
      <c r="B19" s="133" t="s">
        <v>48</v>
      </c>
      <c r="C19" s="133">
        <v>15</v>
      </c>
      <c r="D19" s="81">
        <v>1.029512697323267E-2</v>
      </c>
      <c r="E19" s="151">
        <v>15</v>
      </c>
      <c r="F19" s="133" t="s">
        <v>40</v>
      </c>
      <c r="G19" s="152">
        <v>1.8337408312958434</v>
      </c>
      <c r="H19" s="151">
        <v>15</v>
      </c>
      <c r="I19" s="133" t="s">
        <v>48</v>
      </c>
      <c r="J19" s="133">
        <v>11</v>
      </c>
      <c r="K19" s="81">
        <v>1.0476190476190476E-2</v>
      </c>
      <c r="L19" s="151">
        <v>15</v>
      </c>
      <c r="M19" s="133" t="s">
        <v>38</v>
      </c>
      <c r="N19" s="153">
        <v>1.3419816595839857</v>
      </c>
    </row>
    <row r="20" spans="1:14" x14ac:dyDescent="0.25">
      <c r="A20" s="151"/>
      <c r="B20" s="133" t="s">
        <v>57</v>
      </c>
      <c r="C20" s="133">
        <v>14</v>
      </c>
      <c r="D20" s="81">
        <v>9.6087851750171586E-3</v>
      </c>
      <c r="E20" s="151">
        <v>16</v>
      </c>
      <c r="F20" s="133" t="s">
        <v>54</v>
      </c>
      <c r="G20" s="152">
        <v>1.5081206496519721</v>
      </c>
      <c r="H20" s="151">
        <v>16</v>
      </c>
      <c r="I20" s="133" t="s">
        <v>57</v>
      </c>
      <c r="J20" s="133">
        <v>9</v>
      </c>
      <c r="K20" s="81">
        <v>8.5714285714285719E-3</v>
      </c>
      <c r="L20" s="151"/>
      <c r="M20" s="133" t="s">
        <v>54</v>
      </c>
      <c r="N20" s="153">
        <v>1.2926748425588332</v>
      </c>
    </row>
    <row r="21" spans="1:14" x14ac:dyDescent="0.25">
      <c r="A21" s="151">
        <v>17</v>
      </c>
      <c r="B21" s="133" t="s">
        <v>47</v>
      </c>
      <c r="C21" s="133">
        <v>12</v>
      </c>
      <c r="D21" s="81">
        <v>8.2361015785861365E-3</v>
      </c>
      <c r="E21" s="151"/>
      <c r="F21" s="133" t="s">
        <v>48</v>
      </c>
      <c r="G21" s="152">
        <v>1.4979029358897544</v>
      </c>
      <c r="H21" s="151">
        <v>17</v>
      </c>
      <c r="I21" s="133" t="s">
        <v>38</v>
      </c>
      <c r="J21" s="133">
        <v>6</v>
      </c>
      <c r="K21" s="81">
        <v>5.7142857142857143E-3</v>
      </c>
      <c r="L21" s="151">
        <v>17</v>
      </c>
      <c r="M21" s="133" t="s">
        <v>48</v>
      </c>
      <c r="N21" s="153">
        <v>1.0984621529858198</v>
      </c>
    </row>
    <row r="22" spans="1:14" x14ac:dyDescent="0.25">
      <c r="A22" s="151">
        <v>18</v>
      </c>
      <c r="B22" s="133" t="s">
        <v>40</v>
      </c>
      <c r="C22" s="133">
        <v>9</v>
      </c>
      <c r="D22" s="81">
        <v>6.1770761839396015E-3</v>
      </c>
      <c r="E22" s="151"/>
      <c r="F22" s="133" t="s">
        <v>30</v>
      </c>
      <c r="G22" s="152">
        <v>1.4925373134328357</v>
      </c>
      <c r="H22" s="151"/>
      <c r="I22" s="133" t="s">
        <v>47</v>
      </c>
      <c r="J22" s="133">
        <v>6</v>
      </c>
      <c r="K22" s="81">
        <v>5.7142857142857143E-3</v>
      </c>
      <c r="L22" s="151"/>
      <c r="M22" s="133" t="s">
        <v>55</v>
      </c>
      <c r="N22" s="153">
        <v>1.0872165082954621</v>
      </c>
    </row>
    <row r="23" spans="1:14" x14ac:dyDescent="0.25">
      <c r="A23" s="151">
        <v>19</v>
      </c>
      <c r="B23" s="133" t="s">
        <v>53</v>
      </c>
      <c r="C23" s="133">
        <v>7</v>
      </c>
      <c r="D23" s="81">
        <v>4.8043925875085793E-3</v>
      </c>
      <c r="E23" s="151">
        <v>19</v>
      </c>
      <c r="F23" s="133" t="s">
        <v>57</v>
      </c>
      <c r="G23" s="152">
        <v>1.2519002056693196</v>
      </c>
      <c r="H23" s="151">
        <v>19</v>
      </c>
      <c r="I23" s="133" t="s">
        <v>46</v>
      </c>
      <c r="J23" s="133">
        <v>3</v>
      </c>
      <c r="K23" s="81">
        <v>2.8571428571428571E-3</v>
      </c>
      <c r="L23" s="151">
        <v>19</v>
      </c>
      <c r="M23" s="133" t="s">
        <v>57</v>
      </c>
      <c r="N23" s="153">
        <v>0.80479298935884824</v>
      </c>
    </row>
    <row r="24" spans="1:14" x14ac:dyDescent="0.25">
      <c r="A24" s="151">
        <v>20</v>
      </c>
      <c r="B24" s="133" t="s">
        <v>46</v>
      </c>
      <c r="C24" s="133">
        <v>5</v>
      </c>
      <c r="D24" s="81">
        <v>3.4317089910775567E-3</v>
      </c>
      <c r="E24" s="151">
        <v>20</v>
      </c>
      <c r="F24" s="133" t="s">
        <v>47</v>
      </c>
      <c r="G24" s="152">
        <v>1.1280315848843767</v>
      </c>
      <c r="H24" s="151">
        <v>20</v>
      </c>
      <c r="I24" s="133" t="s">
        <v>53</v>
      </c>
      <c r="J24" s="133">
        <v>3</v>
      </c>
      <c r="K24" s="81">
        <v>2.8571428571428571E-3</v>
      </c>
      <c r="L24" s="151">
        <v>20</v>
      </c>
      <c r="M24" s="133" t="s">
        <v>47</v>
      </c>
      <c r="N24" s="153">
        <v>0.56401579244218836</v>
      </c>
    </row>
    <row r="25" spans="1:14" x14ac:dyDescent="0.25">
      <c r="A25" s="151">
        <v>21</v>
      </c>
      <c r="B25" s="133" t="s">
        <v>56</v>
      </c>
      <c r="C25" s="133">
        <v>3</v>
      </c>
      <c r="D25" s="81">
        <v>2.0590253946465341E-3</v>
      </c>
      <c r="E25" s="151">
        <v>21</v>
      </c>
      <c r="F25" s="133" t="s">
        <v>51</v>
      </c>
      <c r="G25" s="152">
        <v>0.49554013875123892</v>
      </c>
      <c r="H25" s="151">
        <v>21</v>
      </c>
      <c r="I25" s="133" t="s">
        <v>52</v>
      </c>
      <c r="J25" s="133">
        <v>2</v>
      </c>
      <c r="K25" s="81">
        <v>1.9047619047619048E-3</v>
      </c>
      <c r="L25" s="151">
        <v>21</v>
      </c>
      <c r="M25" s="133" t="s">
        <v>46</v>
      </c>
      <c r="N25" s="153">
        <v>0.28552393642333684</v>
      </c>
    </row>
    <row r="26" spans="1:14" x14ac:dyDescent="0.25">
      <c r="A26" s="151">
        <v>22</v>
      </c>
      <c r="B26" s="133" t="s">
        <v>30</v>
      </c>
      <c r="C26" s="133">
        <v>2</v>
      </c>
      <c r="D26" s="81">
        <v>1.3726835964310226E-3</v>
      </c>
      <c r="E26" s="151">
        <v>22</v>
      </c>
      <c r="F26" s="133" t="s">
        <v>46</v>
      </c>
      <c r="G26" s="152">
        <v>0.47587322737222804</v>
      </c>
      <c r="H26" s="151"/>
      <c r="I26" s="133" t="s">
        <v>56</v>
      </c>
      <c r="J26" s="133">
        <v>2</v>
      </c>
      <c r="K26" s="81">
        <v>1.9047619047619048E-3</v>
      </c>
      <c r="L26" s="151"/>
      <c r="M26" s="133" t="s">
        <v>52</v>
      </c>
      <c r="N26" s="153">
        <v>0.26648900732844771</v>
      </c>
    </row>
    <row r="27" spans="1:14" x14ac:dyDescent="0.25">
      <c r="A27" s="151"/>
      <c r="B27" s="133" t="s">
        <v>52</v>
      </c>
      <c r="C27" s="133">
        <v>1</v>
      </c>
      <c r="D27" s="81">
        <v>6.863417982155113E-4</v>
      </c>
      <c r="E27" s="151">
        <v>23</v>
      </c>
      <c r="F27" s="133" t="s">
        <v>53</v>
      </c>
      <c r="G27" s="152">
        <v>0.18321250032716518</v>
      </c>
      <c r="H27" s="151">
        <v>23</v>
      </c>
      <c r="I27" s="133" t="s">
        <v>27</v>
      </c>
      <c r="J27" s="133">
        <v>1</v>
      </c>
      <c r="K27" s="81">
        <v>9.5238095238095238E-4</v>
      </c>
      <c r="L27" s="151">
        <v>23</v>
      </c>
      <c r="M27" s="133" t="s">
        <v>53</v>
      </c>
      <c r="N27" s="153">
        <v>7.8519642997356504E-2</v>
      </c>
    </row>
    <row r="28" spans="1:14" x14ac:dyDescent="0.25">
      <c r="A28" s="158"/>
      <c r="B28" s="159" t="s">
        <v>51</v>
      </c>
      <c r="C28" s="159">
        <v>1</v>
      </c>
      <c r="D28" s="87">
        <v>6.863417982155113E-4</v>
      </c>
      <c r="E28" s="158">
        <v>24</v>
      </c>
      <c r="F28" s="159" t="s">
        <v>52</v>
      </c>
      <c r="G28" s="160">
        <v>0.13324450366422386</v>
      </c>
      <c r="H28" s="158">
        <v>24</v>
      </c>
      <c r="I28" s="159" t="s">
        <v>43</v>
      </c>
      <c r="J28" s="159">
        <v>1</v>
      </c>
      <c r="K28" s="87">
        <v>9.5238095238095238E-4</v>
      </c>
      <c r="L28" s="158">
        <v>24</v>
      </c>
      <c r="M28" s="159" t="s">
        <v>43</v>
      </c>
      <c r="N28" s="161">
        <v>1.3698067202717696E-2</v>
      </c>
    </row>
    <row r="29" spans="1:14" x14ac:dyDescent="0.25">
      <c r="A29" s="162"/>
      <c r="B29" s="162"/>
      <c r="C29" s="162"/>
      <c r="D29" s="163"/>
      <c r="E29" s="162"/>
      <c r="F29" s="162"/>
      <c r="G29" s="162"/>
      <c r="H29" s="162"/>
      <c r="I29" s="162"/>
      <c r="J29" s="162"/>
      <c r="K29" s="163"/>
      <c r="L29" s="162"/>
      <c r="M29" s="162"/>
      <c r="N29" s="164"/>
    </row>
    <row r="30" spans="1:14" x14ac:dyDescent="0.25">
      <c r="A30" s="5" t="s">
        <v>113</v>
      </c>
    </row>
  </sheetData>
  <mergeCells count="1">
    <mergeCell ref="A2:N2"/>
  </mergeCells>
  <pageMargins left="0.70866141732283472" right="0.70866141732283472" top="0.74803149606299213" bottom="0.74803149606299213" header="0.31496062992125984" footer="0.31496062992125984"/>
  <pageSetup paperSize="9" scale="6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18"/>
  <sheetViews>
    <sheetView showGridLines="0" zoomScale="75" zoomScaleNormal="75" workbookViewId="0">
      <selection activeCell="A2" sqref="A2"/>
    </sheetView>
  </sheetViews>
  <sheetFormatPr defaultRowHeight="15" x14ac:dyDescent="0.25"/>
  <cols>
    <col min="1" max="11" width="15.7109375" style="5" customWidth="1"/>
    <col min="12" max="16384" width="9.140625" style="5"/>
  </cols>
  <sheetData>
    <row r="2" spans="1:11" x14ac:dyDescent="0.25">
      <c r="A2" s="135" t="s">
        <v>117</v>
      </c>
    </row>
    <row r="4" spans="1:11" x14ac:dyDescent="0.25">
      <c r="A4" s="136" t="s">
        <v>118</v>
      </c>
      <c r="B4" s="137"/>
      <c r="D4" s="136" t="s">
        <v>119</v>
      </c>
      <c r="E4" s="137"/>
      <c r="G4" s="136" t="s">
        <v>120</v>
      </c>
      <c r="H4" s="137"/>
      <c r="J4" s="136" t="s">
        <v>121</v>
      </c>
      <c r="K4" s="137"/>
    </row>
    <row r="5" spans="1:11" x14ac:dyDescent="0.25">
      <c r="A5" s="138" t="s">
        <v>122</v>
      </c>
      <c r="B5" s="139" t="s">
        <v>123</v>
      </c>
      <c r="D5" s="138" t="s">
        <v>122</v>
      </c>
      <c r="E5" s="139" t="s">
        <v>123</v>
      </c>
      <c r="G5" s="138" t="s">
        <v>122</v>
      </c>
      <c r="H5" s="139" t="s">
        <v>123</v>
      </c>
      <c r="J5" s="138" t="s">
        <v>124</v>
      </c>
      <c r="K5" s="139" t="s">
        <v>125</v>
      </c>
    </row>
    <row r="6" spans="1:11" x14ac:dyDescent="0.25">
      <c r="A6" s="125" t="s">
        <v>126</v>
      </c>
      <c r="B6" s="132" t="s">
        <v>127</v>
      </c>
      <c r="D6" s="125" t="s">
        <v>128</v>
      </c>
      <c r="E6" s="132" t="s">
        <v>129</v>
      </c>
      <c r="G6" s="125" t="s">
        <v>130</v>
      </c>
      <c r="H6" s="132" t="s">
        <v>127</v>
      </c>
      <c r="J6" s="79" t="s">
        <v>131</v>
      </c>
      <c r="K6" s="132">
        <v>4</v>
      </c>
    </row>
    <row r="7" spans="1:11" x14ac:dyDescent="0.25">
      <c r="A7" s="125" t="s">
        <v>132</v>
      </c>
      <c r="B7" s="132" t="s">
        <v>133</v>
      </c>
      <c r="D7" s="125" t="s">
        <v>126</v>
      </c>
      <c r="E7" s="132" t="s">
        <v>127</v>
      </c>
      <c r="G7" s="125" t="s">
        <v>134</v>
      </c>
      <c r="H7" s="132" t="s">
        <v>135</v>
      </c>
      <c r="J7" s="125" t="s">
        <v>127</v>
      </c>
      <c r="K7" s="132">
        <v>3</v>
      </c>
    </row>
    <row r="8" spans="1:11" x14ac:dyDescent="0.25">
      <c r="A8" s="125" t="s">
        <v>136</v>
      </c>
      <c r="B8" s="132" t="s">
        <v>135</v>
      </c>
      <c r="D8" s="125" t="s">
        <v>137</v>
      </c>
      <c r="E8" s="132" t="s">
        <v>133</v>
      </c>
      <c r="G8" s="125" t="s">
        <v>138</v>
      </c>
      <c r="H8" s="132" t="s">
        <v>139</v>
      </c>
      <c r="J8" s="79" t="s">
        <v>135</v>
      </c>
      <c r="K8" s="132">
        <v>3</v>
      </c>
    </row>
    <row r="9" spans="1:11" x14ac:dyDescent="0.25">
      <c r="A9" s="125" t="s">
        <v>140</v>
      </c>
      <c r="B9" s="132" t="s">
        <v>139</v>
      </c>
      <c r="D9" s="125" t="s">
        <v>141</v>
      </c>
      <c r="E9" s="132" t="s">
        <v>135</v>
      </c>
      <c r="G9" s="125" t="s">
        <v>142</v>
      </c>
      <c r="H9" s="132" t="s">
        <v>143</v>
      </c>
      <c r="J9" s="79" t="s">
        <v>133</v>
      </c>
      <c r="K9" s="132">
        <v>2</v>
      </c>
    </row>
    <row r="10" spans="1:11" x14ac:dyDescent="0.25">
      <c r="A10" s="125" t="s">
        <v>144</v>
      </c>
      <c r="B10" s="132" t="s">
        <v>145</v>
      </c>
      <c r="D10" s="125" t="s">
        <v>146</v>
      </c>
      <c r="E10" s="132" t="s">
        <v>147</v>
      </c>
      <c r="G10" s="125" t="s">
        <v>146</v>
      </c>
      <c r="H10" s="132" t="s">
        <v>147</v>
      </c>
      <c r="J10" s="79" t="s">
        <v>139</v>
      </c>
      <c r="K10" s="132">
        <v>2</v>
      </c>
    </row>
    <row r="11" spans="1:11" x14ac:dyDescent="0.25">
      <c r="A11" s="125" t="s">
        <v>148</v>
      </c>
      <c r="B11" s="132" t="s">
        <v>143</v>
      </c>
      <c r="D11" s="129" t="s">
        <v>149</v>
      </c>
      <c r="E11" s="140" t="s">
        <v>131</v>
      </c>
      <c r="G11" s="129" t="s">
        <v>150</v>
      </c>
      <c r="H11" s="140" t="s">
        <v>131</v>
      </c>
      <c r="J11" s="79" t="s">
        <v>147</v>
      </c>
      <c r="K11" s="132">
        <v>2</v>
      </c>
    </row>
    <row r="12" spans="1:11" x14ac:dyDescent="0.25">
      <c r="A12" s="125" t="s">
        <v>151</v>
      </c>
      <c r="B12" s="132" t="s">
        <v>152</v>
      </c>
      <c r="J12" s="79" t="s">
        <v>143</v>
      </c>
      <c r="K12" s="132">
        <v>2</v>
      </c>
    </row>
    <row r="13" spans="1:11" x14ac:dyDescent="0.25">
      <c r="A13" s="125" t="s">
        <v>153</v>
      </c>
      <c r="B13" s="132" t="s">
        <v>152</v>
      </c>
      <c r="J13" s="79" t="s">
        <v>152</v>
      </c>
      <c r="K13" s="132">
        <v>2</v>
      </c>
    </row>
    <row r="14" spans="1:11" x14ac:dyDescent="0.25">
      <c r="A14" s="125" t="s">
        <v>149</v>
      </c>
      <c r="B14" s="132" t="s">
        <v>131</v>
      </c>
      <c r="J14" s="79" t="s">
        <v>129</v>
      </c>
      <c r="K14" s="132">
        <v>1</v>
      </c>
    </row>
    <row r="15" spans="1:11" x14ac:dyDescent="0.25">
      <c r="A15" s="125" t="s">
        <v>154</v>
      </c>
      <c r="B15" s="132" t="s">
        <v>131</v>
      </c>
      <c r="J15" s="79" t="s">
        <v>145</v>
      </c>
      <c r="K15" s="132">
        <v>1</v>
      </c>
    </row>
    <row r="16" spans="1:11" x14ac:dyDescent="0.25">
      <c r="A16" s="129" t="s">
        <v>155</v>
      </c>
      <c r="B16" s="140" t="s">
        <v>156</v>
      </c>
      <c r="J16" s="79" t="s">
        <v>156</v>
      </c>
      <c r="K16" s="132">
        <v>1</v>
      </c>
    </row>
    <row r="17" spans="1:11" x14ac:dyDescent="0.25">
      <c r="J17" s="85" t="s">
        <v>157</v>
      </c>
      <c r="K17" s="140">
        <v>0</v>
      </c>
    </row>
    <row r="18" spans="1:11" x14ac:dyDescent="0.25">
      <c r="A18" s="40" t="s">
        <v>158</v>
      </c>
    </row>
  </sheetData>
  <pageMargins left="0.70866141732283472" right="0.70866141732283472" top="0.74803149606299213" bottom="0.74803149606299213" header="0.31496062992125984" footer="0.31496062992125984"/>
  <pageSetup paperSize="9" scale="6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66</vt:i4>
      </vt:variant>
    </vt:vector>
  </HeadingPairs>
  <TitlesOfParts>
    <vt:vector size="66" baseType="lpstr">
      <vt:lpstr>Indholdsfortegnelse</vt:lpstr>
      <vt:lpstr>Tabel 1.1.1</vt:lpstr>
      <vt:lpstr>Tabel 1.1.2</vt:lpstr>
      <vt:lpstr>Tabel 1.1.3</vt:lpstr>
      <vt:lpstr>Tabel 1.1.4</vt:lpstr>
      <vt:lpstr>Tabel 1.1.5</vt:lpstr>
      <vt:lpstr>Tabel 1.1.6</vt:lpstr>
      <vt:lpstr>Tabel 1.1.7</vt:lpstr>
      <vt:lpstr>Tabel 1.1.8</vt:lpstr>
      <vt:lpstr>Tabel 1.1.9</vt:lpstr>
      <vt:lpstr>Tabel 1.1.10</vt:lpstr>
      <vt:lpstr>Figur 1.1.1</vt:lpstr>
      <vt:lpstr>Figur 1.1.2</vt:lpstr>
      <vt:lpstr>Figur 1.1.3</vt:lpstr>
      <vt:lpstr>Tabel 1.2.1</vt:lpstr>
      <vt:lpstr>Tabel 1.2.2</vt:lpstr>
      <vt:lpstr>Tabel 1.2.3</vt:lpstr>
      <vt:lpstr>Tabel 1.2.4</vt:lpstr>
      <vt:lpstr>Tabel 1.2.5</vt:lpstr>
      <vt:lpstr>Tabel 1.2.6</vt:lpstr>
      <vt:lpstr>Tabel 1.2.7</vt:lpstr>
      <vt:lpstr>Tabel 1.2.8</vt:lpstr>
      <vt:lpstr>Figur 1.3.1</vt:lpstr>
      <vt:lpstr>Figur 1.3.2</vt:lpstr>
      <vt:lpstr>Tabel 1.3.1</vt:lpstr>
      <vt:lpstr>Tabel 1.3.2</vt:lpstr>
      <vt:lpstr>Tabel 1.3.3</vt:lpstr>
      <vt:lpstr>Tabel 1.3.4</vt:lpstr>
      <vt:lpstr>Tabel 1.3.5</vt:lpstr>
      <vt:lpstr>Tabel 1.3.6</vt:lpstr>
      <vt:lpstr>Tabel 1.3.7</vt:lpstr>
      <vt:lpstr>Tabel 1.3.8</vt:lpstr>
      <vt:lpstr>Tabel 1.3.9</vt:lpstr>
      <vt:lpstr>Tabel 1.3.10</vt:lpstr>
      <vt:lpstr>Tabel 1.3.11</vt:lpstr>
      <vt:lpstr>Tabel 1.3.12</vt:lpstr>
      <vt:lpstr>Figur 2.1.1</vt:lpstr>
      <vt:lpstr>Figur 2.1.2</vt:lpstr>
      <vt:lpstr>Figur 2.1.3</vt:lpstr>
      <vt:lpstr>Figur 2.1.4</vt:lpstr>
      <vt:lpstr>Figur 2.1.5</vt:lpstr>
      <vt:lpstr>Figur 2.1.6</vt:lpstr>
      <vt:lpstr>Figur 2.1.7</vt:lpstr>
      <vt:lpstr>Tabel 2.1.1</vt:lpstr>
      <vt:lpstr>Tabel 2.1.2</vt:lpstr>
      <vt:lpstr>Figur 2.2.1</vt:lpstr>
      <vt:lpstr>Figur 2.2.2</vt:lpstr>
      <vt:lpstr>Figur 2.2.3</vt:lpstr>
      <vt:lpstr>Figur 2.2.4</vt:lpstr>
      <vt:lpstr>Tabel 2.2.1</vt:lpstr>
      <vt:lpstr>Tabel 2.2.2</vt:lpstr>
      <vt:lpstr>Tabel 2.2.3</vt:lpstr>
      <vt:lpstr>Tabel 2.2.4</vt:lpstr>
      <vt:lpstr>Figur 2.3.1</vt:lpstr>
      <vt:lpstr>Figur 2.3.2</vt:lpstr>
      <vt:lpstr>Figur 2.3.3</vt:lpstr>
      <vt:lpstr>Figur 2.3.4</vt:lpstr>
      <vt:lpstr>Figur 2.3.5</vt:lpstr>
      <vt:lpstr>Tabel 2.3.1</vt:lpstr>
      <vt:lpstr>Tabel 2.3.2</vt:lpstr>
      <vt:lpstr>Tabel 3.1.1</vt:lpstr>
      <vt:lpstr>Tabel 3.1.2</vt:lpstr>
      <vt:lpstr>Figur 3.1.1</vt:lpstr>
      <vt:lpstr>Figur 3.1.2</vt:lpstr>
      <vt:lpstr>Figur 3.2.1</vt:lpstr>
      <vt:lpstr>Tabel 3.2.1</vt:lpstr>
    </vt:vector>
  </TitlesOfParts>
  <Company>Statens IT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Sebastian Kim Villekjær</dc:creator>
  <cp:lastModifiedBy>Alberte Glob Nielsen</cp:lastModifiedBy>
  <cp:lastPrinted>2012-12-06T12:22:53Z</cp:lastPrinted>
  <dcterms:created xsi:type="dcterms:W3CDTF">2012-12-06T07:48:07Z</dcterms:created>
  <dcterms:modified xsi:type="dcterms:W3CDTF">2013-06-11T08:36:45Z</dcterms:modified>
</cp:coreProperties>
</file>