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80" windowHeight="12405"/>
  </bookViews>
  <sheets>
    <sheet name="Indholdsfortegnelse" sheetId="1" r:id="rId1"/>
    <sheet name="Figur 1.1" sheetId="2" r:id="rId2"/>
    <sheet name="Tabel 1.1" sheetId="4" r:id="rId3"/>
    <sheet name="Tabel 2.1" sheetId="5" r:id="rId4"/>
    <sheet name="Tabel 2.2" sheetId="6" r:id="rId5"/>
    <sheet name="Tabel 2.3" sheetId="3" r:id="rId6"/>
    <sheet name="Tabel 3.1" sheetId="7" r:id="rId7"/>
    <sheet name="Tabel 3.2" sheetId="8" r:id="rId8"/>
    <sheet name="Figur 3.1" sheetId="9" r:id="rId9"/>
    <sheet name="Tabel 4.1" sheetId="10" r:id="rId10"/>
  </sheets>
  <calcPr calcId="145621"/>
</workbook>
</file>

<file path=xl/calcChain.xml><?xml version="1.0" encoding="utf-8"?>
<calcChain xmlns="http://schemas.openxmlformats.org/spreadsheetml/2006/main">
  <c r="C13" i="8" l="1"/>
  <c r="C12" i="8"/>
  <c r="C11" i="8"/>
  <c r="C10" i="8"/>
  <c r="C8" i="8"/>
  <c r="C7" i="8"/>
  <c r="C6" i="8"/>
  <c r="D15" i="6" l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</calcChain>
</file>

<file path=xl/sharedStrings.xml><?xml version="1.0" encoding="utf-8"?>
<sst xmlns="http://schemas.openxmlformats.org/spreadsheetml/2006/main" count="664" uniqueCount="139">
  <si>
    <t>Indgåede licens-, salgs- og optionsaftaler</t>
  </si>
  <si>
    <t>Patentansøgninger</t>
  </si>
  <si>
    <t>Spin-out virksomheder</t>
  </si>
  <si>
    <t>Storbritannien</t>
  </si>
  <si>
    <t>Irland</t>
  </si>
  <si>
    <t>Australien</t>
  </si>
  <si>
    <t>Schweiz</t>
  </si>
  <si>
    <t>USA</t>
  </si>
  <si>
    <t>Spanien</t>
  </si>
  <si>
    <t>Italien</t>
  </si>
  <si>
    <t>Canada</t>
  </si>
  <si>
    <t>Danmark</t>
  </si>
  <si>
    <t>*IRL: 2010</t>
  </si>
  <si>
    <t>Kilde: Styrelsen for Forskning og Innovation, nationale statistikker og OECD</t>
  </si>
  <si>
    <t>Land</t>
  </si>
  <si>
    <t>Private sektor</t>
  </si>
  <si>
    <t>Offentlige sektor</t>
  </si>
  <si>
    <t>I alt</t>
  </si>
  <si>
    <t>Chile</t>
  </si>
  <si>
    <t>Mexico</t>
  </si>
  <si>
    <t>Grækenland</t>
  </si>
  <si>
    <t>Slovakiet</t>
  </si>
  <si>
    <t>Polen</t>
  </si>
  <si>
    <t>Tyrkiet</t>
  </si>
  <si>
    <t>Ungarn</t>
  </si>
  <si>
    <t>New Zealand</t>
  </si>
  <si>
    <t>Luxemburg</t>
  </si>
  <si>
    <t>Portugal</t>
  </si>
  <si>
    <t>Norge</t>
  </si>
  <si>
    <t>Tjekkiet</t>
  </si>
  <si>
    <t>Nederlandene</t>
  </si>
  <si>
    <t>Belgien</t>
  </si>
  <si>
    <t>Frankrig</t>
  </si>
  <si>
    <t>Estland</t>
  </si>
  <si>
    <t>Slovenien</t>
  </si>
  <si>
    <t>Østrig</t>
  </si>
  <si>
    <t>Tyskland</t>
  </si>
  <si>
    <t>Island</t>
  </si>
  <si>
    <t>Sverige</t>
  </si>
  <si>
    <t>Japan</t>
  </si>
  <si>
    <t>Finland</t>
  </si>
  <si>
    <t>Sydkorea</t>
  </si>
  <si>
    <t>Israel</t>
  </si>
  <si>
    <t>Tabel 2.3 Kommercialisering af forskningsresultater fra offentlige forskningsinstitutioner i forhold til offentlige FoU-udgifter i mia. dollars (købekraftskorrigerede), 2011 eller nyeste år*</t>
  </si>
  <si>
    <t>*AUS: 2010, CHE: 2008, CHL: 2010, GRC: 2007, ISL: 2009, NZL: 2009</t>
  </si>
  <si>
    <t>Kilde: OECD og Danmarks Statistik (endelige tal for det private og foreløbige tal for det offentlige)</t>
  </si>
  <si>
    <t>Naturvidenskab</t>
  </si>
  <si>
    <t>Teknisk videnskab</t>
  </si>
  <si>
    <t>Sundhedsvidenskab</t>
  </si>
  <si>
    <t>Jordbrugs- og veterinærvidenskab</t>
  </si>
  <si>
    <t>Samfundsvidenskab</t>
  </si>
  <si>
    <t>Humaniora</t>
  </si>
  <si>
    <t xml:space="preserve">Tjekkiet </t>
  </si>
  <si>
    <t xml:space="preserve">Danmark </t>
  </si>
  <si>
    <t xml:space="preserve">Island </t>
  </si>
  <si>
    <t xml:space="preserve">Luxembourg </t>
  </si>
  <si>
    <t xml:space="preserve">Estland </t>
  </si>
  <si>
    <t xml:space="preserve">Rusland </t>
  </si>
  <si>
    <t>Singapore</t>
  </si>
  <si>
    <t xml:space="preserve">Argentina </t>
  </si>
  <si>
    <t xml:space="preserve">Norge </t>
  </si>
  <si>
    <t xml:space="preserve">Italien </t>
  </si>
  <si>
    <t xml:space="preserve">Chile </t>
  </si>
  <si>
    <t xml:space="preserve">Taiwan </t>
  </si>
  <si>
    <t xml:space="preserve">Sydafrika </t>
  </si>
  <si>
    <t xml:space="preserve">Østrig </t>
  </si>
  <si>
    <t xml:space="preserve">Ungarn </t>
  </si>
  <si>
    <t xml:space="preserve">Australien </t>
  </si>
  <si>
    <t xml:space="preserve">Irland </t>
  </si>
  <si>
    <t xml:space="preserve">Tyskland </t>
  </si>
  <si>
    <t xml:space="preserve">Tyrkiet </t>
  </si>
  <si>
    <t xml:space="preserve">Finland </t>
  </si>
  <si>
    <t xml:space="preserve">Rumænien </t>
  </si>
  <si>
    <t>Holland</t>
  </si>
  <si>
    <t xml:space="preserve">Belgien </t>
  </si>
  <si>
    <t xml:space="preserve">Portugal </t>
  </si>
  <si>
    <t xml:space="preserve">Polen </t>
  </si>
  <si>
    <t xml:space="preserve">Japan </t>
  </si>
  <si>
    <t xml:space="preserve">Spanien </t>
  </si>
  <si>
    <t xml:space="preserve">Japan** </t>
  </si>
  <si>
    <t>-</t>
  </si>
  <si>
    <t>Singapore**</t>
  </si>
  <si>
    <t>Tabel 1.1 Offentlige FoU-udgifter fordelt på videnskabelige hovedområder i international sammenligning, i pct., 2011 eller nyeste år*</t>
  </si>
  <si>
    <t>*AUS: 2008, AUT: 2009, BEL: 2009, CAN: 2010, CHL: 2010, FIN: 2010, GER: 2010, HUN: 2010, ISL: 2007, IRE: 2010, ITA: 2010, JPN: 2010, KOR: 2010, LUX: 2009, NLD: 2009, NOR: 2009, POL: 2010, PRT: 2010, SVN: 2010, ESP: 2010, TUR: 2010 ARG: 2010, ROM: 2010, RUS: 2010, SGP: 2010, ZAF: 2009, TWN: 2010 (Ingen data for Canada, Frankrig, Grækenland, Israel, Kina, Mexico, New Zealand, Storbritannien, Sverige og USA)</t>
  </si>
  <si>
    <t>**Japan og Singapore har ikke opgjort udgifter til humaniora og samfundsvidenskab særskilt, hvorfor en andel ikke kan angives.</t>
  </si>
  <si>
    <t>Kilde: OECD og Danmarks Statistik (foreløbige tal)</t>
  </si>
  <si>
    <t xml:space="preserve">Publikationer </t>
  </si>
  <si>
    <t>Publikationer per mio. indbygger</t>
  </si>
  <si>
    <t>Kina</t>
  </si>
  <si>
    <t>Indien</t>
  </si>
  <si>
    <t>Brasilien</t>
  </si>
  <si>
    <t>Rusland</t>
  </si>
  <si>
    <t>Luxembourg</t>
  </si>
  <si>
    <t>Tabel 2.1 Videnskabelige publikationer, OECD- og BRIK-lande, 2008-2012</t>
  </si>
  <si>
    <t>Amn.: Indbyggertal er for år 2012 med undtagelse af følgende lande: CHL: 2009, GBR: 2010, BRA: 2010, CHE: 2011, SVN: 2011, KOR: 2011, HUN: 2011</t>
  </si>
  <si>
    <r>
      <t>Kilde: InCites</t>
    </r>
    <r>
      <rPr>
        <vertAlign val="superscript"/>
        <sz val="9"/>
        <color theme="1"/>
        <rFont val="Times New Roman"/>
        <family val="1"/>
      </rPr>
      <t>TM</t>
    </r>
    <r>
      <rPr>
        <sz val="9"/>
        <color theme="1"/>
        <rFont val="Times New Roman"/>
        <family val="1"/>
      </rPr>
      <t>, Thomson Reuters (2012); International Monetary Fund, World Economic Outlook Database</t>
    </r>
  </si>
  <si>
    <t>Citationer i alt</t>
  </si>
  <si>
    <t>Citationer per publikation</t>
  </si>
  <si>
    <t>Tabel 2.2 Citationer af videnskabelige publikationer, OECD- og BRIK-lande, 2008-2012</t>
  </si>
  <si>
    <t>Frankring</t>
  </si>
  <si>
    <t>Letland</t>
  </si>
  <si>
    <t>Litauen</t>
  </si>
  <si>
    <t>Malta</t>
  </si>
  <si>
    <t>Bulgarien</t>
  </si>
  <si>
    <t>Rumænien</t>
  </si>
  <si>
    <t>Cypern</t>
  </si>
  <si>
    <t xml:space="preserve">Kilde: Udtræk fra EU-kommissionens E-CORDA database per 1. november 2013 omfattende alle ansøgninger fra FP7s start i 2007 og frem. Succesrater er alene udregnet for EU's medlems- og udvalgte associerede lande - der kan søge FP7 på lige vilkår. </t>
  </si>
  <si>
    <t>Ansøgninger</t>
  </si>
  <si>
    <t>Beløb</t>
  </si>
  <si>
    <t>Tabel 3.1 EU's 7. rammeprogram COOPERATION, succesrate per land*</t>
  </si>
  <si>
    <t>*Succesrater er udregnet for EU's medlemslande samt udvalgte associerede lande, der kan søge FP7 på lige vilkår.</t>
  </si>
  <si>
    <t xml:space="preserve">NSF active awards </t>
  </si>
  <si>
    <t>I dollars</t>
  </si>
  <si>
    <t>I dollars per 1.000 indbygger</t>
  </si>
  <si>
    <t>Tabel 3.2 National Science Foundation, USA, "Active awards" opgjort på modtagere i OECD-, EU- og BRIK-lande (ekskl. USA)</t>
  </si>
  <si>
    <t>Amn.: Indbyggertal er for år 2012 med undtagelse af følgende lande: GBR: 2010, BRA: 2010, CHE: 2011</t>
  </si>
  <si>
    <t>Kilde: http://www.nsf.gov/awardsearch/; International Monetary Fund, World Economic Outlook Database, October 2013</t>
  </si>
  <si>
    <t>Virksomheder</t>
  </si>
  <si>
    <t>Private nonprofit fonde og organisationer</t>
  </si>
  <si>
    <t>Udenlandske midler</t>
  </si>
  <si>
    <t>Argentina</t>
  </si>
  <si>
    <t>Taiwan</t>
  </si>
  <si>
    <t>Sydafrika</t>
  </si>
  <si>
    <t>Figur 3.1 Andel af den samlede universitetsforskning, som er finansieret af eksterne midler fra hhv. virksomheder, udlandet samt private nonprofit fonde og organisationer, 2001 eller nyeste år*</t>
  </si>
  <si>
    <t>*ARG: 2010, AUS: 2010, AUT: 2009, BEL: 2009, CHE: 2010,CHL: 2010, DEU: 2010, ESP: 2010, FRA: 2010, ISL: 2008, ISR: 2009, JPN: 2010, KOR: 2010, LUX: 2009, MEX: 2009, NDL: 2009, NZL: 2009, NOR: 2009, PRT: 2010, SGP: 2010, TUR: 2010, TWN: 2010, ZAF: 2009</t>
  </si>
  <si>
    <t>Kilde: OECD og Danmarks Statistik (foreløbige 2011-tal)</t>
  </si>
  <si>
    <t xml:space="preserve">Datagrundlaget er OECD- og BRIK-lande m.m. I alt 40 lande. </t>
  </si>
  <si>
    <t>Figur 1.1 Udgifter til forskning og udvikling (FoU) som andel af bruttonationalprodukt, fordelt på sektor, OECD-lande, 2011 eller nyeste år*</t>
  </si>
  <si>
    <t>Antal Ph.d.-grader</t>
  </si>
  <si>
    <t>Antal Ph.d.-grader per mio. indbyggere</t>
  </si>
  <si>
    <t>Kroatien</t>
  </si>
  <si>
    <t>Tabel 4.1 Tildelte ph.d.-grader (ISCED 6), 2011 eller nyeste år*</t>
  </si>
  <si>
    <t>*HRV: 2010, FRA: 2010, ISL: 2010</t>
  </si>
  <si>
    <t>Kilde: Eurostat, http://epp.eurostat.ec.europa.eu/portal/page/portal/education/data/database</t>
  </si>
  <si>
    <t>Indholdsfortegnelse</t>
  </si>
  <si>
    <t>1. Finansiering af forskning</t>
  </si>
  <si>
    <t>2. Forskningsresultater</t>
  </si>
  <si>
    <t>3. International konkurrence om forskningsmidlerne</t>
  </si>
  <si>
    <t xml:space="preserve">4. Personer i dansk forskning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</si>
</sst>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6" formatCode="#,##0.0"/>
    <numFmt numFmtId="171" formatCode="0.0%"/>
    <numFmt numFmtId="172" formatCode="_ * #,##0.0_ ;_ * \-#,##0.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</cellStyleXfs>
  <cellXfs count="170">
    <xf numFmtId="0" fontId="0" fillId="0" borderId="0" xfId="0"/>
    <xf numFmtId="0" fontId="5" fillId="3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0" fillId="3" borderId="0" xfId="0" applyFill="1"/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/>
    <xf numFmtId="166" fontId="4" fillId="3" borderId="7" xfId="0" applyNumberFormat="1" applyFont="1" applyFill="1" applyBorder="1" applyAlignment="1">
      <alignment horizontal="right" indent="1"/>
    </xf>
    <xf numFmtId="166" fontId="4" fillId="4" borderId="7" xfId="0" applyNumberFormat="1" applyFont="1" applyFill="1" applyBorder="1" applyAlignment="1">
      <alignment horizontal="right" indent="1"/>
    </xf>
    <xf numFmtId="166" fontId="4" fillId="3" borderId="8" xfId="0" applyNumberFormat="1" applyFont="1" applyFill="1" applyBorder="1" applyAlignment="1">
      <alignment horizontal="right" indent="1"/>
    </xf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vertical="center"/>
    </xf>
    <xf numFmtId="0" fontId="4" fillId="3" borderId="4" xfId="0" applyFont="1" applyFill="1" applyBorder="1"/>
    <xf numFmtId="2" fontId="4" fillId="3" borderId="0" xfId="0" applyNumberFormat="1" applyFont="1" applyFill="1" applyBorder="1"/>
    <xf numFmtId="0" fontId="4" fillId="3" borderId="5" xfId="0" applyFont="1" applyFill="1" applyBorder="1"/>
    <xf numFmtId="2" fontId="4" fillId="3" borderId="6" xfId="0" applyNumberFormat="1" applyFont="1" applyFill="1" applyBorder="1"/>
    <xf numFmtId="2" fontId="4" fillId="3" borderId="12" xfId="0" applyNumberFormat="1" applyFont="1" applyFill="1" applyBorder="1"/>
    <xf numFmtId="2" fontId="4" fillId="3" borderId="13" xfId="0" applyNumberFormat="1" applyFont="1" applyFill="1" applyBorder="1"/>
    <xf numFmtId="0" fontId="5" fillId="3" borderId="14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4" borderId="4" xfId="0" applyFont="1" applyFill="1" applyBorder="1"/>
    <xf numFmtId="2" fontId="4" fillId="4" borderId="12" xfId="0" applyNumberFormat="1" applyFont="1" applyFill="1" applyBorder="1"/>
    <xf numFmtId="2" fontId="4" fillId="4" borderId="0" xfId="0" applyNumberFormat="1" applyFont="1" applyFill="1" applyBorder="1"/>
    <xf numFmtId="0" fontId="8" fillId="0" borderId="0" xfId="0" applyFont="1"/>
    <xf numFmtId="0" fontId="8" fillId="3" borderId="0" xfId="0" applyFont="1" applyFill="1"/>
    <xf numFmtId="0" fontId="8" fillId="3" borderId="0" xfId="0" applyFont="1" applyFill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/>
    <xf numFmtId="9" fontId="10" fillId="3" borderId="0" xfId="0" applyNumberFormat="1" applyFont="1" applyFill="1" applyBorder="1" applyAlignment="1">
      <alignment horizontal="center"/>
    </xf>
    <xf numFmtId="9" fontId="10" fillId="3" borderId="7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/>
    <xf numFmtId="9" fontId="10" fillId="4" borderId="7" xfId="0" applyNumberFormat="1" applyFont="1" applyFill="1" applyBorder="1" applyAlignment="1">
      <alignment horizontal="center"/>
    </xf>
    <xf numFmtId="9" fontId="10" fillId="3" borderId="0" xfId="2" applyFont="1" applyFill="1" applyBorder="1" applyAlignment="1">
      <alignment horizontal="center"/>
    </xf>
    <xf numFmtId="9" fontId="10" fillId="3" borderId="7" xfId="2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9" fontId="10" fillId="4" borderId="7" xfId="2" applyFont="1" applyFill="1" applyBorder="1" applyAlignment="1">
      <alignment horizontal="center"/>
    </xf>
    <xf numFmtId="9" fontId="10" fillId="4" borderId="0" xfId="2" applyFont="1" applyFill="1" applyBorder="1" applyAlignment="1">
      <alignment horizontal="center"/>
    </xf>
    <xf numFmtId="9" fontId="10" fillId="4" borderId="0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/>
    <xf numFmtId="9" fontId="10" fillId="3" borderId="6" xfId="0" applyNumberFormat="1" applyFont="1" applyFill="1" applyBorder="1" applyAlignment="1">
      <alignment horizontal="center"/>
    </xf>
    <xf numFmtId="9" fontId="10" fillId="3" borderId="8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9" fontId="10" fillId="3" borderId="6" xfId="2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3" fontId="10" fillId="3" borderId="9" xfId="0" applyNumberFormat="1" applyFont="1" applyFill="1" applyBorder="1" applyAlignment="1">
      <alignment horizontal="right" indent="1"/>
    </xf>
    <xf numFmtId="0" fontId="10" fillId="3" borderId="3" xfId="0" applyFont="1" applyFill="1" applyBorder="1" applyAlignment="1"/>
    <xf numFmtId="3" fontId="10" fillId="3" borderId="3" xfId="0" applyNumberFormat="1" applyFont="1" applyFill="1" applyBorder="1" applyAlignment="1">
      <alignment horizontal="right" indent="1"/>
    </xf>
    <xf numFmtId="3" fontId="10" fillId="3" borderId="10" xfId="0" applyNumberFormat="1" applyFont="1" applyFill="1" applyBorder="1" applyAlignment="1">
      <alignment horizontal="right" indent="1"/>
    </xf>
    <xf numFmtId="3" fontId="10" fillId="3" borderId="4" xfId="0" applyNumberFormat="1" applyFont="1" applyFill="1" applyBorder="1" applyAlignment="1">
      <alignment horizontal="right" indent="1"/>
    </xf>
    <xf numFmtId="0" fontId="10" fillId="3" borderId="0" xfId="0" applyFont="1" applyFill="1" applyBorder="1" applyAlignment="1"/>
    <xf numFmtId="3" fontId="10" fillId="3" borderId="0" xfId="0" applyNumberFormat="1" applyFont="1" applyFill="1" applyBorder="1" applyAlignment="1">
      <alignment horizontal="right" indent="1"/>
    </xf>
    <xf numFmtId="3" fontId="10" fillId="3" borderId="7" xfId="0" applyNumberFormat="1" applyFont="1" applyFill="1" applyBorder="1" applyAlignment="1">
      <alignment horizontal="right" indent="1"/>
    </xf>
    <xf numFmtId="3" fontId="10" fillId="4" borderId="4" xfId="0" applyNumberFormat="1" applyFont="1" applyFill="1" applyBorder="1" applyAlignment="1">
      <alignment horizontal="right" indent="1"/>
    </xf>
    <xf numFmtId="0" fontId="10" fillId="4" borderId="0" xfId="0" applyFont="1" applyFill="1" applyBorder="1" applyAlignment="1"/>
    <xf numFmtId="3" fontId="10" fillId="4" borderId="7" xfId="0" applyNumberFormat="1" applyFont="1" applyFill="1" applyBorder="1" applyAlignment="1">
      <alignment horizontal="right" indent="1"/>
    </xf>
    <xf numFmtId="3" fontId="10" fillId="4" borderId="0" xfId="0" applyNumberFormat="1" applyFont="1" applyFill="1" applyBorder="1" applyAlignment="1">
      <alignment horizontal="right" indent="1"/>
    </xf>
    <xf numFmtId="3" fontId="10" fillId="3" borderId="5" xfId="0" applyNumberFormat="1" applyFont="1" applyFill="1" applyBorder="1" applyAlignment="1">
      <alignment horizontal="right" indent="1"/>
    </xf>
    <xf numFmtId="0" fontId="10" fillId="3" borderId="6" xfId="0" applyFont="1" applyFill="1" applyBorder="1" applyAlignment="1"/>
    <xf numFmtId="3" fontId="10" fillId="3" borderId="6" xfId="0" applyNumberFormat="1" applyFont="1" applyFill="1" applyBorder="1" applyAlignment="1">
      <alignment horizontal="right" indent="1"/>
    </xf>
    <xf numFmtId="3" fontId="10" fillId="3" borderId="8" xfId="0" applyNumberFormat="1" applyFont="1" applyFill="1" applyBorder="1" applyAlignment="1">
      <alignment horizontal="right" indent="1"/>
    </xf>
    <xf numFmtId="3" fontId="10" fillId="3" borderId="9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right" indent="1"/>
    </xf>
    <xf numFmtId="3" fontId="10" fillId="3" borderId="4" xfId="0" applyNumberFormat="1" applyFont="1" applyFill="1" applyBorder="1" applyAlignment="1">
      <alignment horizontal="center"/>
    </xf>
    <xf numFmtId="2" fontId="10" fillId="3" borderId="7" xfId="0" applyNumberFormat="1" applyFont="1" applyFill="1" applyBorder="1" applyAlignment="1">
      <alignment horizontal="right" indent="1"/>
    </xf>
    <xf numFmtId="3" fontId="10" fillId="4" borderId="4" xfId="0" applyNumberFormat="1" applyFont="1" applyFill="1" applyBorder="1" applyAlignment="1">
      <alignment horizontal="center"/>
    </xf>
    <xf numFmtId="2" fontId="10" fillId="4" borderId="7" xfId="0" applyNumberFormat="1" applyFont="1" applyFill="1" applyBorder="1" applyAlignment="1">
      <alignment horizontal="right" indent="1"/>
    </xf>
    <xf numFmtId="3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right" indent="1"/>
    </xf>
    <xf numFmtId="0" fontId="9" fillId="3" borderId="9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 indent="1"/>
    </xf>
    <xf numFmtId="171" fontId="4" fillId="3" borderId="0" xfId="0" applyNumberFormat="1" applyFont="1" applyFill="1" applyBorder="1" applyAlignment="1">
      <alignment horizontal="right" indent="1"/>
    </xf>
    <xf numFmtId="171" fontId="4" fillId="3" borderId="7" xfId="0" applyNumberFormat="1" applyFont="1" applyFill="1" applyBorder="1" applyAlignment="1">
      <alignment horizontal="left" indent="1"/>
    </xf>
    <xf numFmtId="0" fontId="4" fillId="4" borderId="4" xfId="0" applyFont="1" applyFill="1" applyBorder="1" applyAlignment="1">
      <alignment horizontal="right" indent="1"/>
    </xf>
    <xf numFmtId="171" fontId="4" fillId="4" borderId="0" xfId="0" applyNumberFormat="1" applyFont="1" applyFill="1" applyBorder="1" applyAlignment="1">
      <alignment horizontal="right" indent="1"/>
    </xf>
    <xf numFmtId="171" fontId="4" fillId="4" borderId="7" xfId="0" applyNumberFormat="1" applyFont="1" applyFill="1" applyBorder="1" applyAlignment="1">
      <alignment horizontal="left" indent="1"/>
    </xf>
    <xf numFmtId="0" fontId="4" fillId="3" borderId="5" xfId="0" applyFont="1" applyFill="1" applyBorder="1" applyAlignment="1">
      <alignment horizontal="right" indent="1"/>
    </xf>
    <xf numFmtId="171" fontId="4" fillId="3" borderId="6" xfId="0" applyNumberFormat="1" applyFont="1" applyFill="1" applyBorder="1" applyAlignment="1">
      <alignment horizontal="right" indent="1"/>
    </xf>
    <xf numFmtId="171" fontId="4" fillId="3" borderId="8" xfId="0" applyNumberFormat="1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164" fontId="4" fillId="3" borderId="7" xfId="1" applyNumberFormat="1" applyFont="1" applyFill="1" applyBorder="1" applyAlignment="1">
      <alignment horizontal="right" indent="1"/>
    </xf>
    <xf numFmtId="172" fontId="4" fillId="3" borderId="7" xfId="1" applyNumberFormat="1" applyFont="1" applyFill="1" applyBorder="1" applyAlignment="1">
      <alignment horizontal="right" indent="1"/>
    </xf>
    <xf numFmtId="172" fontId="4" fillId="4" borderId="7" xfId="1" applyNumberFormat="1" applyFont="1" applyFill="1" applyBorder="1" applyAlignment="1">
      <alignment horizontal="right" indent="1"/>
    </xf>
    <xf numFmtId="0" fontId="4" fillId="4" borderId="5" xfId="0" applyFont="1" applyFill="1" applyBorder="1" applyAlignment="1">
      <alignment horizontal="right" indent="1"/>
    </xf>
    <xf numFmtId="0" fontId="4" fillId="4" borderId="6" xfId="0" applyFont="1" applyFill="1" applyBorder="1"/>
    <xf numFmtId="164" fontId="4" fillId="4" borderId="8" xfId="1" applyNumberFormat="1" applyFont="1" applyFill="1" applyBorder="1" applyAlignment="1">
      <alignment horizontal="right" indent="1"/>
    </xf>
    <xf numFmtId="172" fontId="4" fillId="3" borderId="8" xfId="1" applyNumberFormat="1" applyFont="1" applyFill="1" applyBorder="1" applyAlignment="1">
      <alignment horizontal="right" indent="1"/>
    </xf>
    <xf numFmtId="9" fontId="4" fillId="3" borderId="0" xfId="2" applyFont="1" applyFill="1" applyBorder="1" applyAlignment="1">
      <alignment horizontal="center"/>
    </xf>
    <xf numFmtId="9" fontId="4" fillId="3" borderId="7" xfId="2" applyFont="1" applyFill="1" applyBorder="1" applyAlignment="1">
      <alignment horizontal="center"/>
    </xf>
    <xf numFmtId="9" fontId="4" fillId="3" borderId="6" xfId="2" applyFont="1" applyFill="1" applyBorder="1" applyAlignment="1">
      <alignment horizontal="center"/>
    </xf>
    <xf numFmtId="9" fontId="4" fillId="3" borderId="8" xfId="2" applyFont="1" applyFill="1" applyBorder="1" applyAlignment="1">
      <alignment horizontal="center"/>
    </xf>
    <xf numFmtId="9" fontId="4" fillId="3" borderId="12" xfId="2" applyFont="1" applyFill="1" applyBorder="1" applyAlignment="1">
      <alignment horizontal="center"/>
    </xf>
    <xf numFmtId="9" fontId="4" fillId="3" borderId="13" xfId="2" applyFont="1" applyFill="1" applyBorder="1" applyAlignment="1">
      <alignment horizontal="center"/>
    </xf>
    <xf numFmtId="0" fontId="5" fillId="3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9" fontId="4" fillId="4" borderId="12" xfId="2" applyFont="1" applyFill="1" applyBorder="1" applyAlignment="1">
      <alignment horizontal="center"/>
    </xf>
    <xf numFmtId="9" fontId="4" fillId="4" borderId="0" xfId="2" applyFont="1" applyFill="1" applyBorder="1" applyAlignment="1">
      <alignment horizontal="center"/>
    </xf>
    <xf numFmtId="9" fontId="4" fillId="4" borderId="7" xfId="2" applyFont="1" applyFill="1" applyBorder="1" applyAlignment="1">
      <alignment horizontal="center"/>
    </xf>
    <xf numFmtId="0" fontId="9" fillId="3" borderId="14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10" fillId="3" borderId="9" xfId="5" applyFont="1" applyFill="1" applyBorder="1" applyAlignment="1">
      <alignment horizontal="left" indent="1"/>
    </xf>
    <xf numFmtId="0" fontId="10" fillId="3" borderId="3" xfId="5" applyFont="1" applyFill="1" applyBorder="1"/>
    <xf numFmtId="3" fontId="10" fillId="3" borderId="10" xfId="5" applyNumberFormat="1" applyFont="1" applyFill="1" applyBorder="1" applyAlignment="1">
      <alignment horizontal="right" indent="1"/>
    </xf>
    <xf numFmtId="0" fontId="10" fillId="3" borderId="4" xfId="5" applyFont="1" applyFill="1" applyBorder="1" applyAlignment="1">
      <alignment horizontal="left" indent="1"/>
    </xf>
    <xf numFmtId="0" fontId="10" fillId="3" borderId="0" xfId="5" applyFont="1" applyFill="1" applyBorder="1"/>
    <xf numFmtId="1" fontId="10" fillId="3" borderId="7" xfId="5" applyNumberFormat="1" applyFont="1" applyFill="1" applyBorder="1" applyAlignment="1">
      <alignment horizontal="right" indent="1"/>
    </xf>
    <xf numFmtId="3" fontId="10" fillId="3" borderId="7" xfId="5" applyNumberFormat="1" applyFont="1" applyFill="1" applyBorder="1" applyAlignment="1">
      <alignment horizontal="right" indent="1"/>
    </xf>
    <xf numFmtId="0" fontId="4" fillId="4" borderId="4" xfId="3" applyFont="1" applyFill="1" applyBorder="1" applyAlignment="1">
      <alignment horizontal="left" indent="1"/>
    </xf>
    <xf numFmtId="0" fontId="4" fillId="4" borderId="0" xfId="3" applyFont="1" applyFill="1" applyBorder="1"/>
    <xf numFmtId="1" fontId="4" fillId="4" borderId="7" xfId="3" applyNumberFormat="1" applyFont="1" applyFill="1" applyBorder="1" applyAlignment="1">
      <alignment horizontal="right" indent="1"/>
    </xf>
    <xf numFmtId="3" fontId="10" fillId="4" borderId="7" xfId="5" applyNumberFormat="1" applyFont="1" applyFill="1" applyBorder="1" applyAlignment="1">
      <alignment horizontal="right" indent="1"/>
    </xf>
    <xf numFmtId="0" fontId="10" fillId="3" borderId="5" xfId="5" applyFont="1" applyFill="1" applyBorder="1" applyAlignment="1">
      <alignment horizontal="left" indent="1"/>
    </xf>
    <xf numFmtId="0" fontId="10" fillId="3" borderId="6" xfId="5" applyFont="1" applyFill="1" applyBorder="1"/>
    <xf numFmtId="3" fontId="10" fillId="3" borderId="8" xfId="5" applyNumberFormat="1" applyFont="1" applyFill="1" applyBorder="1" applyAlignment="1">
      <alignment horizontal="right" indent="1"/>
    </xf>
    <xf numFmtId="1" fontId="10" fillId="3" borderId="8" xfId="5" applyNumberFormat="1" applyFont="1" applyFill="1" applyBorder="1" applyAlignment="1">
      <alignment horizontal="right" indent="1"/>
    </xf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2" fillId="3" borderId="0" xfId="4" quotePrefix="1" applyFill="1" applyAlignment="1" applyProtection="1"/>
    <xf numFmtId="0" fontId="2" fillId="3" borderId="0" xfId="4" applyFill="1" applyAlignment="1" applyProtection="1"/>
    <xf numFmtId="0" fontId="13" fillId="3" borderId="0" xfId="0" applyFont="1" applyFill="1"/>
  </cellXfs>
  <cellStyles count="7">
    <cellStyle name="20 % - Markeringsfarve1" xfId="3" builtinId="30"/>
    <cellStyle name="Komma" xfId="1" builtinId="3"/>
    <cellStyle name="Link" xfId="4" builtinId="8"/>
    <cellStyle name="Normal" xfId="0" builtinId="0"/>
    <cellStyle name="Normal 2" xfId="5"/>
    <cellStyle name="Normal 4" xfId="6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I27" sqref="I27"/>
    </sheetView>
  </sheetViews>
  <sheetFormatPr defaultRowHeight="15" x14ac:dyDescent="0.25"/>
  <cols>
    <col min="1" max="16384" width="9.140625" style="13"/>
  </cols>
  <sheetData>
    <row r="1" spans="1:3" ht="18.75" x14ac:dyDescent="0.3">
      <c r="A1" s="165" t="s">
        <v>134</v>
      </c>
      <c r="B1" s="165"/>
      <c r="C1" s="165"/>
    </row>
    <row r="3" spans="1:3" ht="15.75" x14ac:dyDescent="0.25">
      <c r="A3" s="166" t="s">
        <v>135</v>
      </c>
    </row>
    <row r="4" spans="1:3" x14ac:dyDescent="0.25">
      <c r="A4" s="167"/>
    </row>
    <row r="5" spans="1:3" x14ac:dyDescent="0.25">
      <c r="A5" s="167" t="s">
        <v>127</v>
      </c>
    </row>
    <row r="6" spans="1:3" x14ac:dyDescent="0.25">
      <c r="A6" s="168" t="s">
        <v>82</v>
      </c>
    </row>
    <row r="8" spans="1:3" ht="15.75" x14ac:dyDescent="0.25">
      <c r="A8" s="169" t="s">
        <v>136</v>
      </c>
    </row>
    <row r="10" spans="1:3" x14ac:dyDescent="0.25">
      <c r="A10" s="168" t="s">
        <v>93</v>
      </c>
    </row>
    <row r="11" spans="1:3" x14ac:dyDescent="0.25">
      <c r="A11" s="168" t="s">
        <v>98</v>
      </c>
    </row>
    <row r="12" spans="1:3" x14ac:dyDescent="0.25">
      <c r="A12" s="168" t="s">
        <v>43</v>
      </c>
    </row>
    <row r="14" spans="1:3" ht="15.75" x14ac:dyDescent="0.25">
      <c r="A14" s="169" t="s">
        <v>137</v>
      </c>
    </row>
    <row r="16" spans="1:3" x14ac:dyDescent="0.25">
      <c r="A16" s="168" t="s">
        <v>109</v>
      </c>
    </row>
    <row r="17" spans="1:1" x14ac:dyDescent="0.25">
      <c r="A17" s="168" t="s">
        <v>114</v>
      </c>
    </row>
    <row r="18" spans="1:1" x14ac:dyDescent="0.25">
      <c r="A18" s="168" t="s">
        <v>123</v>
      </c>
    </row>
    <row r="20" spans="1:1" ht="15.75" x14ac:dyDescent="0.25">
      <c r="A20" s="169" t="s">
        <v>138</v>
      </c>
    </row>
    <row r="22" spans="1:1" x14ac:dyDescent="0.25">
      <c r="A22" s="168" t="s">
        <v>131</v>
      </c>
    </row>
  </sheetData>
  <mergeCells count="1">
    <mergeCell ref="A1:C1"/>
  </mergeCells>
  <hyperlinks>
    <hyperlink ref="A5" location="'Figur 1.1'!A1" display="Figur 1.1 Udgifter til forskning og udvikling (FoU) som andel af bruttonationalprodukt, fordelt på sektor, OECD-lande, 2011 eller nyeste år*"/>
    <hyperlink ref="A6" location="'Tabel 1.1'!A1" display="Tabel 1.1 Offentlige FoU-udgifter fordelt på videnskabelige hovedområder i international sammenligning, i pct., 2011 eller nyeste år*"/>
    <hyperlink ref="A10" location="'Tabel 2.1'!A1" display="Tabel 2.1 Videnskabelige publikationer, OECD- og BRIK-lande, 2008-2012"/>
    <hyperlink ref="A11" location="'Tabel 2.2'!A1" display="Tabel 2.2 Citationer af videnskabelige publikationer, OECD- og BRIK-lande, 2008-2012"/>
    <hyperlink ref="A12" location="'Tabel 2.3'!A1" display="Tabel 2.3 Kommercialisering af forskningsresultater fra offentlige forskningsinstitutioner i forhold til offentlige FoU-udgifter i mia. dollars (købekraftskorrigerede), 2011 eller nyeste år*"/>
    <hyperlink ref="A16" location="'Tabel 3.1'!A1" display="Tabel 3.1 EU's 7. rammeprogram COOPERATION, succesrate per land*"/>
    <hyperlink ref="A17" location="'Tabel 3.2'!A1" display="Tabel 3.2 National Science Foundation, USA, &quot;Active awards&quot; opgjort på modtagere i OECD-, EU- og BRIK-lande (ekskl. USA)"/>
    <hyperlink ref="A18" location="'Figur 3.1'!A1" display="Figur 3.1 Andel af den samlede universitetsforskning, som er finansieret af eksterne midler fra hhv. virksomheder, udlandet samt private nonprofit fonde og organisationer, 2001 eller nyeste år*"/>
    <hyperlink ref="A22" location="'Tabel 4.1'!A1" display="Tabel 4.1 Tildelte ph.d.-grader (ISCED 6), 2011 eller nyeste år*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workbookViewId="0"/>
  </sheetViews>
  <sheetFormatPr defaultRowHeight="15" x14ac:dyDescent="0.25"/>
  <cols>
    <col min="1" max="1" width="6.7109375" style="13" customWidth="1"/>
    <col min="2" max="2" width="17.140625" style="13" customWidth="1"/>
    <col min="3" max="3" width="9.140625" style="13"/>
    <col min="4" max="4" width="7.5703125" style="13" customWidth="1"/>
    <col min="5" max="5" width="15.85546875" style="13" customWidth="1"/>
    <col min="6" max="16384" width="9.140625" style="13"/>
  </cols>
  <sheetData>
    <row r="3" spans="1:6" x14ac:dyDescent="0.25">
      <c r="A3" s="23" t="s">
        <v>131</v>
      </c>
    </row>
    <row r="4" spans="1:6" x14ac:dyDescent="0.25">
      <c r="A4" s="147" t="s">
        <v>128</v>
      </c>
      <c r="B4" s="148"/>
      <c r="C4" s="149"/>
      <c r="D4" s="147" t="s">
        <v>129</v>
      </c>
      <c r="E4" s="148"/>
      <c r="F4" s="149"/>
    </row>
    <row r="5" spans="1:6" x14ac:dyDescent="0.25">
      <c r="A5" s="150">
        <v>1</v>
      </c>
      <c r="B5" s="151" t="s">
        <v>7</v>
      </c>
      <c r="C5" s="152">
        <v>73041</v>
      </c>
      <c r="D5" s="153">
        <v>1</v>
      </c>
      <c r="E5" s="154" t="s">
        <v>6</v>
      </c>
      <c r="F5" s="155">
        <v>438.01860699019397</v>
      </c>
    </row>
    <row r="6" spans="1:6" x14ac:dyDescent="0.25">
      <c r="A6" s="153">
        <v>2</v>
      </c>
      <c r="B6" s="154" t="s">
        <v>36</v>
      </c>
      <c r="C6" s="156">
        <v>27354</v>
      </c>
      <c r="D6" s="153">
        <v>2</v>
      </c>
      <c r="E6" s="154" t="s">
        <v>36</v>
      </c>
      <c r="F6" s="155">
        <v>334.48684870199003</v>
      </c>
    </row>
    <row r="7" spans="1:6" x14ac:dyDescent="0.25">
      <c r="A7" s="153">
        <v>3</v>
      </c>
      <c r="B7" s="154" t="s">
        <v>3</v>
      </c>
      <c r="C7" s="156">
        <v>20076</v>
      </c>
      <c r="D7" s="153">
        <v>3</v>
      </c>
      <c r="E7" s="154" t="s">
        <v>3</v>
      </c>
      <c r="F7" s="155">
        <v>320.01275205228302</v>
      </c>
    </row>
    <row r="8" spans="1:6" x14ac:dyDescent="0.25">
      <c r="A8" s="153">
        <v>4</v>
      </c>
      <c r="B8" s="154" t="s">
        <v>39</v>
      </c>
      <c r="C8" s="156">
        <v>15910</v>
      </c>
      <c r="D8" s="153">
        <v>4</v>
      </c>
      <c r="E8" s="154" t="s">
        <v>4</v>
      </c>
      <c r="F8" s="155">
        <v>316.28415300546402</v>
      </c>
    </row>
    <row r="9" spans="1:6" x14ac:dyDescent="0.25">
      <c r="A9" s="153">
        <v>5</v>
      </c>
      <c r="B9" s="154" t="s">
        <v>32</v>
      </c>
      <c r="C9" s="156">
        <v>12666</v>
      </c>
      <c r="D9" s="153">
        <v>5</v>
      </c>
      <c r="E9" s="154" t="s">
        <v>21</v>
      </c>
      <c r="F9" s="155">
        <v>310.08902077151299</v>
      </c>
    </row>
    <row r="10" spans="1:6" x14ac:dyDescent="0.25">
      <c r="A10" s="153">
        <v>6</v>
      </c>
      <c r="B10" s="154" t="s">
        <v>9</v>
      </c>
      <c r="C10" s="156">
        <v>11270</v>
      </c>
      <c r="D10" s="153">
        <v>6</v>
      </c>
      <c r="E10" s="154" t="s">
        <v>40</v>
      </c>
      <c r="F10" s="155">
        <v>306.05443436400702</v>
      </c>
    </row>
    <row r="11" spans="1:6" x14ac:dyDescent="0.25">
      <c r="A11" s="153">
        <v>7</v>
      </c>
      <c r="B11" s="154" t="s">
        <v>8</v>
      </c>
      <c r="C11" s="156">
        <v>8747</v>
      </c>
      <c r="D11" s="153">
        <v>7</v>
      </c>
      <c r="E11" s="154" t="s">
        <v>35</v>
      </c>
      <c r="F11" s="155">
        <v>280.133000831255</v>
      </c>
    </row>
    <row r="12" spans="1:6" x14ac:dyDescent="0.25">
      <c r="A12" s="153">
        <v>8</v>
      </c>
      <c r="B12" s="154" t="s">
        <v>104</v>
      </c>
      <c r="C12" s="156">
        <v>5615</v>
      </c>
      <c r="D12" s="153">
        <v>8</v>
      </c>
      <c r="E12" s="154" t="s">
        <v>38</v>
      </c>
      <c r="F12" s="155">
        <v>271.01128334915097</v>
      </c>
    </row>
    <row r="13" spans="1:6" x14ac:dyDescent="0.25">
      <c r="A13" s="153">
        <v>9</v>
      </c>
      <c r="B13" s="154" t="s">
        <v>23</v>
      </c>
      <c r="C13" s="156">
        <v>4653</v>
      </c>
      <c r="D13" s="157">
        <v>9</v>
      </c>
      <c r="E13" s="158" t="s">
        <v>11</v>
      </c>
      <c r="F13" s="159">
        <v>270.27513037223503</v>
      </c>
    </row>
    <row r="14" spans="1:6" x14ac:dyDescent="0.25">
      <c r="A14" s="153">
        <v>10</v>
      </c>
      <c r="B14" s="154" t="s">
        <v>73</v>
      </c>
      <c r="C14" s="156">
        <v>3715</v>
      </c>
      <c r="D14" s="153">
        <v>10</v>
      </c>
      <c r="E14" s="154" t="s">
        <v>104</v>
      </c>
      <c r="F14" s="155">
        <v>262.57949869061002</v>
      </c>
    </row>
    <row r="15" spans="1:6" x14ac:dyDescent="0.25">
      <c r="A15" s="153">
        <v>11</v>
      </c>
      <c r="B15" s="154" t="s">
        <v>6</v>
      </c>
      <c r="C15" s="156">
        <v>3484</v>
      </c>
      <c r="D15" s="153">
        <v>11</v>
      </c>
      <c r="E15" s="154" t="s">
        <v>28</v>
      </c>
      <c r="F15" s="155">
        <v>260.80836517192802</v>
      </c>
    </row>
    <row r="16" spans="1:6" x14ac:dyDescent="0.25">
      <c r="A16" s="153">
        <v>12</v>
      </c>
      <c r="B16" s="154" t="s">
        <v>22</v>
      </c>
      <c r="C16" s="156">
        <v>3055</v>
      </c>
      <c r="D16" s="153">
        <v>12</v>
      </c>
      <c r="E16" s="154" t="s">
        <v>34</v>
      </c>
      <c r="F16" s="155">
        <v>255.121951219512</v>
      </c>
    </row>
    <row r="17" spans="1:6" x14ac:dyDescent="0.25">
      <c r="A17" s="153">
        <v>13</v>
      </c>
      <c r="B17" s="154" t="s">
        <v>38</v>
      </c>
      <c r="C17" s="156">
        <v>2570</v>
      </c>
      <c r="D17" s="153">
        <v>13</v>
      </c>
      <c r="E17" s="154" t="s">
        <v>29</v>
      </c>
      <c r="F17" s="155">
        <v>234.76685420043901</v>
      </c>
    </row>
    <row r="18" spans="1:6" x14ac:dyDescent="0.25">
      <c r="A18" s="153">
        <v>14</v>
      </c>
      <c r="B18" s="154" t="s">
        <v>29</v>
      </c>
      <c r="C18" s="156">
        <v>2462</v>
      </c>
      <c r="D18" s="153">
        <v>14</v>
      </c>
      <c r="E18" s="154" t="s">
        <v>7</v>
      </c>
      <c r="F18" s="155">
        <v>234.14854636904801</v>
      </c>
    </row>
    <row r="19" spans="1:6" x14ac:dyDescent="0.25">
      <c r="A19" s="153">
        <v>15</v>
      </c>
      <c r="B19" s="154" t="s">
        <v>35</v>
      </c>
      <c r="C19" s="156">
        <v>2359</v>
      </c>
      <c r="D19" s="153">
        <v>15</v>
      </c>
      <c r="E19" s="154" t="s">
        <v>73</v>
      </c>
      <c r="F19" s="155">
        <v>222.54837356976</v>
      </c>
    </row>
    <row r="20" spans="1:6" x14ac:dyDescent="0.25">
      <c r="A20" s="153">
        <v>16</v>
      </c>
      <c r="B20" s="154" t="s">
        <v>31</v>
      </c>
      <c r="C20" s="156">
        <v>2165</v>
      </c>
      <c r="D20" s="153">
        <v>16</v>
      </c>
      <c r="E20" s="154" t="s">
        <v>32</v>
      </c>
      <c r="F20" s="155">
        <v>200.76400006340299</v>
      </c>
    </row>
    <row r="21" spans="1:6" x14ac:dyDescent="0.25">
      <c r="A21" s="153">
        <v>17</v>
      </c>
      <c r="B21" s="154" t="s">
        <v>20</v>
      </c>
      <c r="C21" s="156">
        <v>1685</v>
      </c>
      <c r="D21" s="153">
        <v>17</v>
      </c>
      <c r="E21" s="154" t="s">
        <v>31</v>
      </c>
      <c r="F21" s="155">
        <v>196.800290882647</v>
      </c>
    </row>
    <row r="22" spans="1:6" x14ac:dyDescent="0.25">
      <c r="A22" s="153">
        <v>18</v>
      </c>
      <c r="B22" s="154" t="s">
        <v>21</v>
      </c>
      <c r="C22" s="156">
        <v>1672</v>
      </c>
      <c r="D22" s="153">
        <v>18</v>
      </c>
      <c r="E22" s="154" t="s">
        <v>130</v>
      </c>
      <c r="F22" s="155">
        <v>190.36801453884601</v>
      </c>
    </row>
    <row r="23" spans="1:6" x14ac:dyDescent="0.25">
      <c r="A23" s="153">
        <v>19</v>
      </c>
      <c r="B23" s="154" t="s">
        <v>40</v>
      </c>
      <c r="C23" s="156">
        <v>1653</v>
      </c>
      <c r="D23" s="153">
        <v>19</v>
      </c>
      <c r="E23" s="154" t="s">
        <v>8</v>
      </c>
      <c r="F23" s="155">
        <v>189.636856368564</v>
      </c>
    </row>
    <row r="24" spans="1:6" x14ac:dyDescent="0.25">
      <c r="A24" s="153">
        <v>20</v>
      </c>
      <c r="B24" s="154" t="s">
        <v>27</v>
      </c>
      <c r="C24" s="156">
        <v>1608</v>
      </c>
      <c r="D24" s="153">
        <v>20</v>
      </c>
      <c r="E24" s="154" t="s">
        <v>33</v>
      </c>
      <c r="F24" s="155">
        <v>186.567164179104</v>
      </c>
    </row>
    <row r="25" spans="1:6" x14ac:dyDescent="0.25">
      <c r="A25" s="157">
        <v>21</v>
      </c>
      <c r="B25" s="158" t="s">
        <v>11</v>
      </c>
      <c r="C25" s="160">
        <v>1503</v>
      </c>
      <c r="D25" s="153">
        <v>21</v>
      </c>
      <c r="E25" s="154" t="s">
        <v>9</v>
      </c>
      <c r="F25" s="155">
        <v>185.893840926335</v>
      </c>
    </row>
    <row r="26" spans="1:6" x14ac:dyDescent="0.25">
      <c r="A26" s="153">
        <v>22</v>
      </c>
      <c r="B26" s="154" t="s">
        <v>4</v>
      </c>
      <c r="C26" s="156">
        <v>1447</v>
      </c>
      <c r="D26" s="153">
        <v>22</v>
      </c>
      <c r="E26" s="154" t="s">
        <v>27</v>
      </c>
      <c r="F26" s="155">
        <v>150.97173974274699</v>
      </c>
    </row>
    <row r="27" spans="1:6" x14ac:dyDescent="0.25">
      <c r="A27" s="153">
        <v>23</v>
      </c>
      <c r="B27" s="154" t="s">
        <v>28</v>
      </c>
      <c r="C27" s="156">
        <v>1297</v>
      </c>
      <c r="D27" s="153">
        <v>23</v>
      </c>
      <c r="E27" s="154" t="s">
        <v>20</v>
      </c>
      <c r="F27" s="155">
        <v>148.98320070733899</v>
      </c>
    </row>
    <row r="28" spans="1:6" x14ac:dyDescent="0.25">
      <c r="A28" s="153">
        <v>24</v>
      </c>
      <c r="B28" s="154" t="s">
        <v>24</v>
      </c>
      <c r="C28" s="156">
        <v>1234</v>
      </c>
      <c r="D28" s="153">
        <v>24</v>
      </c>
      <c r="E28" s="154" t="s">
        <v>100</v>
      </c>
      <c r="F28" s="155">
        <v>143.13253012048199</v>
      </c>
    </row>
    <row r="29" spans="1:6" x14ac:dyDescent="0.25">
      <c r="A29" s="153">
        <v>25</v>
      </c>
      <c r="B29" s="154" t="s">
        <v>130</v>
      </c>
      <c r="C29" s="156">
        <v>838</v>
      </c>
      <c r="D29" s="153">
        <v>25</v>
      </c>
      <c r="E29" s="154" t="s">
        <v>39</v>
      </c>
      <c r="F29" s="155">
        <v>124.39794833302101</v>
      </c>
    </row>
    <row r="30" spans="1:6" x14ac:dyDescent="0.25">
      <c r="A30" s="153">
        <v>26</v>
      </c>
      <c r="B30" s="154" t="s">
        <v>103</v>
      </c>
      <c r="C30" s="156">
        <v>638</v>
      </c>
      <c r="D30" s="153">
        <v>26</v>
      </c>
      <c r="E30" s="154" t="s">
        <v>24</v>
      </c>
      <c r="F30" s="155">
        <v>123.573002203084</v>
      </c>
    </row>
    <row r="31" spans="1:6" x14ac:dyDescent="0.25">
      <c r="A31" s="153">
        <v>27</v>
      </c>
      <c r="B31" s="154" t="s">
        <v>34</v>
      </c>
      <c r="C31" s="156">
        <v>523</v>
      </c>
      <c r="D31" s="153">
        <v>27</v>
      </c>
      <c r="E31" s="154" t="s">
        <v>101</v>
      </c>
      <c r="F31" s="155">
        <v>116.501650165017</v>
      </c>
    </row>
    <row r="32" spans="1:6" x14ac:dyDescent="0.25">
      <c r="A32" s="153">
        <v>28</v>
      </c>
      <c r="B32" s="154" t="s">
        <v>101</v>
      </c>
      <c r="C32" s="156">
        <v>353</v>
      </c>
      <c r="D32" s="153">
        <v>28</v>
      </c>
      <c r="E32" s="154" t="s">
        <v>37</v>
      </c>
      <c r="F32" s="155">
        <v>113.20754716981099</v>
      </c>
    </row>
    <row r="33" spans="1:6" x14ac:dyDescent="0.25">
      <c r="A33" s="153">
        <v>29</v>
      </c>
      <c r="B33" s="154" t="s">
        <v>100</v>
      </c>
      <c r="C33" s="156">
        <v>297</v>
      </c>
      <c r="D33" s="153">
        <v>29</v>
      </c>
      <c r="E33" s="154" t="s">
        <v>26</v>
      </c>
      <c r="F33" s="155">
        <v>111.753371868979</v>
      </c>
    </row>
    <row r="34" spans="1:6" x14ac:dyDescent="0.25">
      <c r="A34" s="153">
        <v>30</v>
      </c>
      <c r="B34" s="154" t="s">
        <v>33</v>
      </c>
      <c r="C34" s="156">
        <v>250</v>
      </c>
      <c r="D34" s="153">
        <v>30</v>
      </c>
      <c r="E34" s="154" t="s">
        <v>103</v>
      </c>
      <c r="F34" s="155">
        <v>87.075201310222496</v>
      </c>
    </row>
    <row r="35" spans="1:6" x14ac:dyDescent="0.25">
      <c r="A35" s="153">
        <v>31</v>
      </c>
      <c r="B35" s="154" t="s">
        <v>26</v>
      </c>
      <c r="C35" s="156">
        <v>58</v>
      </c>
      <c r="D35" s="153">
        <v>31</v>
      </c>
      <c r="E35" s="154" t="s">
        <v>22</v>
      </c>
      <c r="F35" s="155">
        <v>79.288865818842496</v>
      </c>
    </row>
    <row r="36" spans="1:6" x14ac:dyDescent="0.25">
      <c r="A36" s="153">
        <v>32</v>
      </c>
      <c r="B36" s="154" t="s">
        <v>105</v>
      </c>
      <c r="C36" s="156">
        <v>43</v>
      </c>
      <c r="D36" s="153">
        <v>32</v>
      </c>
      <c r="E36" s="154" t="s">
        <v>23</v>
      </c>
      <c r="F36" s="155">
        <v>62.920892494928999</v>
      </c>
    </row>
    <row r="37" spans="1:6" x14ac:dyDescent="0.25">
      <c r="A37" s="153">
        <v>33</v>
      </c>
      <c r="B37" s="154" t="s">
        <v>37</v>
      </c>
      <c r="C37" s="156">
        <v>36</v>
      </c>
      <c r="D37" s="153">
        <v>33</v>
      </c>
      <c r="E37" s="154" t="s">
        <v>105</v>
      </c>
      <c r="F37" s="155">
        <v>49.883990719257497</v>
      </c>
    </row>
    <row r="38" spans="1:6" x14ac:dyDescent="0.25">
      <c r="A38" s="161">
        <v>34</v>
      </c>
      <c r="B38" s="162" t="s">
        <v>102</v>
      </c>
      <c r="C38" s="163">
        <v>20</v>
      </c>
      <c r="D38" s="161">
        <v>34</v>
      </c>
      <c r="E38" s="162" t="s">
        <v>102</v>
      </c>
      <c r="F38" s="164">
        <v>48.076923076923102</v>
      </c>
    </row>
    <row r="39" spans="1:6" ht="15" customHeight="1" x14ac:dyDescent="0.25">
      <c r="A39" s="39" t="s">
        <v>132</v>
      </c>
    </row>
    <row r="40" spans="1:6" x14ac:dyDescent="0.25">
      <c r="A40" s="39" t="s">
        <v>133</v>
      </c>
    </row>
  </sheetData>
  <mergeCells count="2">
    <mergeCell ref="A4:C4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0"/>
  <sheetViews>
    <sheetView workbookViewId="0"/>
  </sheetViews>
  <sheetFormatPr defaultRowHeight="15" x14ac:dyDescent="0.25"/>
  <cols>
    <col min="1" max="1" width="14" style="13" bestFit="1" customWidth="1"/>
    <col min="2" max="2" width="13.42578125" style="13" bestFit="1" customWidth="1"/>
    <col min="3" max="3" width="16.28515625" style="13" bestFit="1" customWidth="1"/>
    <col min="4" max="16384" width="9.140625" style="13"/>
  </cols>
  <sheetData>
    <row r="3" spans="1:4" x14ac:dyDescent="0.25">
      <c r="A3" s="23" t="s">
        <v>127</v>
      </c>
    </row>
    <row r="4" spans="1:4" x14ac:dyDescent="0.25">
      <c r="A4" s="32" t="s">
        <v>14</v>
      </c>
      <c r="B4" s="33" t="s">
        <v>15</v>
      </c>
      <c r="C4" s="34" t="s">
        <v>16</v>
      </c>
      <c r="D4" s="33" t="s">
        <v>17</v>
      </c>
    </row>
    <row r="5" spans="1:4" x14ac:dyDescent="0.25">
      <c r="A5" s="26" t="s">
        <v>42</v>
      </c>
      <c r="B5" s="30">
        <v>3.5124843185155501</v>
      </c>
      <c r="C5" s="27">
        <v>0.86471246197032992</v>
      </c>
      <c r="D5" s="30">
        <v>4.37719678048588</v>
      </c>
    </row>
    <row r="6" spans="1:4" x14ac:dyDescent="0.25">
      <c r="A6" s="26" t="s">
        <v>41</v>
      </c>
      <c r="B6" s="30">
        <v>3.0864457976141901</v>
      </c>
      <c r="C6" s="27">
        <v>0.9463148289724499</v>
      </c>
      <c r="D6" s="30">
        <v>4.03276062658664</v>
      </c>
    </row>
    <row r="7" spans="1:4" x14ac:dyDescent="0.25">
      <c r="A7" s="26" t="s">
        <v>40</v>
      </c>
      <c r="B7" s="30">
        <v>2.6636902405944398</v>
      </c>
      <c r="C7" s="27">
        <v>1.1168458327396302</v>
      </c>
      <c r="D7" s="30">
        <v>3.78053607333407</v>
      </c>
    </row>
    <row r="8" spans="1:4" x14ac:dyDescent="0.25">
      <c r="A8" s="26" t="s">
        <v>39</v>
      </c>
      <c r="B8" s="30">
        <v>2.6075590833601101</v>
      </c>
      <c r="C8" s="27">
        <v>0.78051400780922009</v>
      </c>
      <c r="D8" s="30">
        <v>3.3880730911693302</v>
      </c>
    </row>
    <row r="9" spans="1:4" x14ac:dyDescent="0.25">
      <c r="A9" s="26" t="s">
        <v>38</v>
      </c>
      <c r="B9" s="30">
        <v>2.3380574494116102</v>
      </c>
      <c r="C9" s="27">
        <v>1.0360254566255098</v>
      </c>
      <c r="D9" s="30">
        <v>3.37408290603712</v>
      </c>
    </row>
    <row r="10" spans="1:4" x14ac:dyDescent="0.25">
      <c r="A10" s="26" t="s">
        <v>37</v>
      </c>
      <c r="B10" s="30">
        <v>1.64226707686061</v>
      </c>
      <c r="C10" s="27">
        <v>1.46410796041691</v>
      </c>
      <c r="D10" s="30">
        <v>3.1063750372775201</v>
      </c>
    </row>
    <row r="11" spans="1:4" x14ac:dyDescent="0.25">
      <c r="A11" s="35" t="s">
        <v>11</v>
      </c>
      <c r="B11" s="36">
        <v>2.0249999999999999</v>
      </c>
      <c r="C11" s="37">
        <v>1.0149999999999999</v>
      </c>
      <c r="D11" s="36">
        <v>3.04</v>
      </c>
    </row>
    <row r="12" spans="1:4" x14ac:dyDescent="0.25">
      <c r="A12" s="26" t="s">
        <v>36</v>
      </c>
      <c r="B12" s="30">
        <v>1.9411787394893201</v>
      </c>
      <c r="C12" s="27">
        <v>0.94207745120728004</v>
      </c>
      <c r="D12" s="30">
        <v>2.8832561906966001</v>
      </c>
    </row>
    <row r="13" spans="1:4" x14ac:dyDescent="0.25">
      <c r="A13" s="26" t="s">
        <v>6</v>
      </c>
      <c r="B13" s="30">
        <v>2.10970317945756</v>
      </c>
      <c r="C13" s="27">
        <v>0.76076107973762008</v>
      </c>
      <c r="D13" s="30">
        <v>2.8704642591951801</v>
      </c>
    </row>
    <row r="14" spans="1:4" x14ac:dyDescent="0.25">
      <c r="A14" s="26" t="s">
        <v>7</v>
      </c>
      <c r="B14" s="30">
        <v>1.89299126826893</v>
      </c>
      <c r="C14" s="27">
        <v>0.87656840967760985</v>
      </c>
      <c r="D14" s="30">
        <v>2.7695596779465399</v>
      </c>
    </row>
    <row r="15" spans="1:4" x14ac:dyDescent="0.25">
      <c r="A15" s="26" t="s">
        <v>35</v>
      </c>
      <c r="B15" s="30">
        <v>1.87104665710916</v>
      </c>
      <c r="C15" s="27">
        <v>0.87688757615302992</v>
      </c>
      <c r="D15" s="30">
        <v>2.7479342332621899</v>
      </c>
    </row>
    <row r="16" spans="1:4" x14ac:dyDescent="0.25">
      <c r="A16" s="26" t="s">
        <v>34</v>
      </c>
      <c r="B16" s="30">
        <v>1.82596029247222</v>
      </c>
      <c r="C16" s="27">
        <v>0.64616315762074006</v>
      </c>
      <c r="D16" s="30">
        <v>2.4721234500929601</v>
      </c>
    </row>
    <row r="17" spans="1:4" x14ac:dyDescent="0.25">
      <c r="A17" s="26" t="s">
        <v>33</v>
      </c>
      <c r="B17" s="30">
        <v>1.5224076043013299</v>
      </c>
      <c r="C17" s="27">
        <v>0.8877105794094502</v>
      </c>
      <c r="D17" s="30">
        <v>2.4101181837107801</v>
      </c>
    </row>
    <row r="18" spans="1:4" x14ac:dyDescent="0.25">
      <c r="A18" s="26" t="s">
        <v>32</v>
      </c>
      <c r="B18" s="30">
        <v>1.42383313869651</v>
      </c>
      <c r="C18" s="27">
        <v>0.82067082306437023</v>
      </c>
      <c r="D18" s="30">
        <v>2.2445039617608802</v>
      </c>
    </row>
    <row r="19" spans="1:4" x14ac:dyDescent="0.25">
      <c r="A19" s="26" t="s">
        <v>5</v>
      </c>
      <c r="B19" s="30">
        <v>1.2735845024674299</v>
      </c>
      <c r="C19" s="27">
        <v>0.92243825718291017</v>
      </c>
      <c r="D19" s="30">
        <v>2.1960227596503401</v>
      </c>
    </row>
    <row r="20" spans="1:4" x14ac:dyDescent="0.25">
      <c r="A20" s="26" t="s">
        <v>31</v>
      </c>
      <c r="B20" s="30">
        <v>1.37155387793508</v>
      </c>
      <c r="C20" s="27">
        <v>0.6715949772331602</v>
      </c>
      <c r="D20" s="30">
        <v>2.0431488551682402</v>
      </c>
    </row>
    <row r="21" spans="1:4" x14ac:dyDescent="0.25">
      <c r="A21" s="26" t="s">
        <v>30</v>
      </c>
      <c r="B21" s="30">
        <v>0.88629955498183</v>
      </c>
      <c r="C21" s="27">
        <v>0.96375309984033009</v>
      </c>
      <c r="D21" s="30">
        <v>1.8500526548221601</v>
      </c>
    </row>
    <row r="22" spans="1:4" x14ac:dyDescent="0.25">
      <c r="A22" s="26" t="s">
        <v>29</v>
      </c>
      <c r="B22" s="30">
        <v>1.11572114931183</v>
      </c>
      <c r="C22" s="27">
        <v>0.73328631707739</v>
      </c>
      <c r="D22" s="30">
        <v>1.84900746638922</v>
      </c>
    </row>
    <row r="23" spans="1:4" x14ac:dyDescent="0.25">
      <c r="A23" s="26" t="s">
        <v>3</v>
      </c>
      <c r="B23" s="30">
        <v>1.0907635958697199</v>
      </c>
      <c r="C23" s="27">
        <v>0.68376491264180017</v>
      </c>
      <c r="D23" s="30">
        <v>1.7745285085115201</v>
      </c>
    </row>
    <row r="24" spans="1:4" x14ac:dyDescent="0.25">
      <c r="A24" s="26" t="s">
        <v>10</v>
      </c>
      <c r="B24" s="30">
        <v>0.89294747087367998</v>
      </c>
      <c r="C24" s="27">
        <v>0.8484105674559701</v>
      </c>
      <c r="D24" s="30">
        <v>1.7413580383296501</v>
      </c>
    </row>
    <row r="25" spans="1:4" x14ac:dyDescent="0.25">
      <c r="A25" s="26" t="s">
        <v>4</v>
      </c>
      <c r="B25" s="30">
        <v>1.1696131747685901</v>
      </c>
      <c r="C25" s="27">
        <v>0.52599886968109999</v>
      </c>
      <c r="D25" s="30">
        <v>1.69561204444969</v>
      </c>
    </row>
    <row r="26" spans="1:4" x14ac:dyDescent="0.25">
      <c r="A26" s="26" t="s">
        <v>28</v>
      </c>
      <c r="B26" s="30">
        <v>0.86217523653954997</v>
      </c>
      <c r="C26" s="27">
        <v>0.79364340538400013</v>
      </c>
      <c r="D26" s="30">
        <v>1.6558186419235501</v>
      </c>
    </row>
    <row r="27" spans="1:4" x14ac:dyDescent="0.25">
      <c r="A27" s="26" t="s">
        <v>27</v>
      </c>
      <c r="B27" s="30">
        <v>0.68613085950635</v>
      </c>
      <c r="C27" s="27">
        <v>0.80856446998283005</v>
      </c>
      <c r="D27" s="30">
        <v>1.49469532948918</v>
      </c>
    </row>
    <row r="28" spans="1:4" x14ac:dyDescent="0.25">
      <c r="A28" s="26" t="s">
        <v>26</v>
      </c>
      <c r="B28" s="30">
        <v>0.97643145038310997</v>
      </c>
      <c r="C28" s="27">
        <v>0.44950568451082007</v>
      </c>
      <c r="D28" s="30">
        <v>1.42593713489393</v>
      </c>
    </row>
    <row r="29" spans="1:4" x14ac:dyDescent="0.25">
      <c r="A29" s="26" t="s">
        <v>8</v>
      </c>
      <c r="B29" s="30">
        <v>0.69556911849758996</v>
      </c>
      <c r="C29" s="27">
        <v>0.63834990196124008</v>
      </c>
      <c r="D29" s="30">
        <v>1.33391902045883</v>
      </c>
    </row>
    <row r="30" spans="1:4" x14ac:dyDescent="0.25">
      <c r="A30" s="26" t="s">
        <v>25</v>
      </c>
      <c r="B30" s="30">
        <v>0.59101830521909005</v>
      </c>
      <c r="C30" s="27">
        <v>0.70942012830992995</v>
      </c>
      <c r="D30" s="30">
        <v>1.30043843352902</v>
      </c>
    </row>
    <row r="31" spans="1:4" x14ac:dyDescent="0.25">
      <c r="A31" s="26" t="s">
        <v>9</v>
      </c>
      <c r="B31" s="30">
        <v>0.67783462791008997</v>
      </c>
      <c r="C31" s="27">
        <v>0.57370393350134008</v>
      </c>
      <c r="D31" s="30">
        <v>1.2515385614114301</v>
      </c>
    </row>
    <row r="32" spans="1:4" x14ac:dyDescent="0.25">
      <c r="A32" s="26" t="s">
        <v>24</v>
      </c>
      <c r="B32" s="30">
        <v>0.75331807786884997</v>
      </c>
      <c r="C32" s="27">
        <v>0.45349702889233012</v>
      </c>
      <c r="D32" s="30">
        <v>1.2068151067611801</v>
      </c>
    </row>
    <row r="33" spans="1:4" x14ac:dyDescent="0.25">
      <c r="A33" s="26" t="s">
        <v>23</v>
      </c>
      <c r="B33" s="30">
        <v>0.37121241025203</v>
      </c>
      <c r="C33" s="27">
        <v>0.48831107394004003</v>
      </c>
      <c r="D33" s="30">
        <v>0.85952348419207003</v>
      </c>
    </row>
    <row r="34" spans="1:4" x14ac:dyDescent="0.25">
      <c r="A34" s="26" t="s">
        <v>22</v>
      </c>
      <c r="B34" s="30">
        <v>0.23045205012410999</v>
      </c>
      <c r="C34" s="27">
        <v>0.53432077307710002</v>
      </c>
      <c r="D34" s="30">
        <v>0.76477282320120998</v>
      </c>
    </row>
    <row r="35" spans="1:4" x14ac:dyDescent="0.25">
      <c r="A35" s="26" t="s">
        <v>21</v>
      </c>
      <c r="B35" s="30">
        <v>0.25198896207533</v>
      </c>
      <c r="C35" s="27">
        <v>0.42584493456000999</v>
      </c>
      <c r="D35" s="30">
        <v>0.67783389663533999</v>
      </c>
    </row>
    <row r="36" spans="1:4" x14ac:dyDescent="0.25">
      <c r="A36" s="26" t="s">
        <v>20</v>
      </c>
      <c r="B36" s="30">
        <v>0.17186319138327999</v>
      </c>
      <c r="C36" s="27">
        <v>0.42931965626829005</v>
      </c>
      <c r="D36" s="30">
        <v>0.60118284765157004</v>
      </c>
    </row>
    <row r="37" spans="1:4" x14ac:dyDescent="0.25">
      <c r="A37" s="26" t="s">
        <v>19</v>
      </c>
      <c r="B37" s="30">
        <v>0.16807880000438</v>
      </c>
      <c r="C37" s="27">
        <v>0.26276659086176002</v>
      </c>
      <c r="D37" s="30">
        <v>0.43084539086613999</v>
      </c>
    </row>
    <row r="38" spans="1:4" x14ac:dyDescent="0.25">
      <c r="A38" s="28" t="s">
        <v>18</v>
      </c>
      <c r="B38" s="31">
        <v>0.16233761555348</v>
      </c>
      <c r="C38" s="29">
        <v>0.25728481544616999</v>
      </c>
      <c r="D38" s="31">
        <v>0.41962243099965002</v>
      </c>
    </row>
    <row r="39" spans="1:4" x14ac:dyDescent="0.25">
      <c r="A39" s="39" t="s">
        <v>44</v>
      </c>
    </row>
    <row r="40" spans="1:4" x14ac:dyDescent="0.25">
      <c r="A40" s="40" t="s">
        <v>45</v>
      </c>
    </row>
  </sheetData>
  <sortState ref="A5:D38">
    <sortCondition descending="1" ref="D5:D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9.140625" style="13"/>
    <col min="2" max="2" width="10.85546875" style="13" bestFit="1" customWidth="1"/>
    <col min="3" max="4" width="9.140625" style="13"/>
    <col min="5" max="5" width="10.85546875" style="13" bestFit="1" customWidth="1"/>
    <col min="6" max="7" width="9.140625" style="13"/>
    <col min="8" max="8" width="10.85546875" style="13" bestFit="1" customWidth="1"/>
    <col min="9" max="10" width="9.140625" style="13"/>
    <col min="11" max="11" width="10.85546875" style="13" bestFit="1" customWidth="1"/>
    <col min="12" max="13" width="9.140625" style="13"/>
    <col min="14" max="14" width="10.85546875" style="13" bestFit="1" customWidth="1"/>
    <col min="15" max="16" width="9.140625" style="13"/>
    <col min="17" max="17" width="10.85546875" style="13" bestFit="1" customWidth="1"/>
    <col min="18" max="16384" width="9.140625" style="13"/>
  </cols>
  <sheetData>
    <row r="3" spans="1:18" x14ac:dyDescent="0.25">
      <c r="A3" s="23" t="s">
        <v>82</v>
      </c>
    </row>
    <row r="4" spans="1:18" x14ac:dyDescent="0.25">
      <c r="A4" s="41" t="s">
        <v>46</v>
      </c>
      <c r="B4" s="42"/>
      <c r="C4" s="43"/>
      <c r="D4" s="41" t="s">
        <v>47</v>
      </c>
      <c r="E4" s="42"/>
      <c r="F4" s="43"/>
      <c r="G4" s="41" t="s">
        <v>48</v>
      </c>
      <c r="H4" s="42"/>
      <c r="I4" s="43"/>
      <c r="J4" s="44" t="s">
        <v>49</v>
      </c>
      <c r="K4" s="45"/>
      <c r="L4" s="45"/>
      <c r="M4" s="41" t="s">
        <v>50</v>
      </c>
      <c r="N4" s="42"/>
      <c r="O4" s="43"/>
      <c r="P4" s="42" t="s">
        <v>51</v>
      </c>
      <c r="Q4" s="42"/>
      <c r="R4" s="43"/>
    </row>
    <row r="5" spans="1:18" x14ac:dyDescent="0.25">
      <c r="A5" s="46"/>
      <c r="B5" s="47"/>
      <c r="C5" s="48"/>
      <c r="D5" s="46"/>
      <c r="E5" s="47"/>
      <c r="F5" s="48"/>
      <c r="G5" s="46"/>
      <c r="H5" s="47"/>
      <c r="I5" s="48"/>
      <c r="J5" s="49"/>
      <c r="K5" s="50"/>
      <c r="L5" s="50"/>
      <c r="M5" s="46"/>
      <c r="N5" s="47"/>
      <c r="O5" s="48"/>
      <c r="P5" s="47"/>
      <c r="Q5" s="47"/>
      <c r="R5" s="48"/>
    </row>
    <row r="6" spans="1:18" x14ac:dyDescent="0.25">
      <c r="A6" s="51">
        <v>1</v>
      </c>
      <c r="B6" s="52" t="s">
        <v>52</v>
      </c>
      <c r="C6" s="53">
        <v>0.44714745890317997</v>
      </c>
      <c r="D6" s="51">
        <v>1</v>
      </c>
      <c r="E6" s="52" t="s">
        <v>41</v>
      </c>
      <c r="F6" s="54">
        <v>0.57377301456804397</v>
      </c>
      <c r="G6" s="55">
        <v>1</v>
      </c>
      <c r="H6" s="56" t="s">
        <v>53</v>
      </c>
      <c r="I6" s="57">
        <v>0.33646208126667998</v>
      </c>
      <c r="J6" s="51">
        <v>1</v>
      </c>
      <c r="K6" s="52" t="s">
        <v>54</v>
      </c>
      <c r="L6" s="58">
        <v>0.17530320840549099</v>
      </c>
      <c r="M6" s="51">
        <v>1</v>
      </c>
      <c r="N6" s="52" t="s">
        <v>55</v>
      </c>
      <c r="O6" s="59">
        <v>0.25317555822971</v>
      </c>
      <c r="P6" s="60">
        <v>1</v>
      </c>
      <c r="Q6" s="52" t="s">
        <v>34</v>
      </c>
      <c r="R6" s="59">
        <v>0.114536179073399</v>
      </c>
    </row>
    <row r="7" spans="1:18" x14ac:dyDescent="0.25">
      <c r="A7" s="51">
        <v>2</v>
      </c>
      <c r="B7" s="52" t="s">
        <v>56</v>
      </c>
      <c r="C7" s="53">
        <v>0.42449259191254402</v>
      </c>
      <c r="D7" s="51">
        <v>2</v>
      </c>
      <c r="E7" s="52" t="s">
        <v>57</v>
      </c>
      <c r="F7" s="54">
        <v>0.436829716149229</v>
      </c>
      <c r="G7" s="60">
        <v>2</v>
      </c>
      <c r="H7" s="52" t="s">
        <v>58</v>
      </c>
      <c r="I7" s="54">
        <v>0.32202674893071198</v>
      </c>
      <c r="J7" s="51">
        <v>2</v>
      </c>
      <c r="K7" s="52" t="s">
        <v>59</v>
      </c>
      <c r="L7" s="58">
        <v>0.14133469775601201</v>
      </c>
      <c r="M7" s="51">
        <v>2</v>
      </c>
      <c r="N7" s="52" t="s">
        <v>60</v>
      </c>
      <c r="O7" s="59">
        <v>0.20846234247737</v>
      </c>
      <c r="P7" s="60">
        <v>2</v>
      </c>
      <c r="Q7" s="52" t="s">
        <v>61</v>
      </c>
      <c r="R7" s="59">
        <v>0.10725538100976199</v>
      </c>
    </row>
    <row r="8" spans="1:18" x14ac:dyDescent="0.25">
      <c r="A8" s="51">
        <v>3</v>
      </c>
      <c r="B8" s="52" t="s">
        <v>62</v>
      </c>
      <c r="C8" s="53">
        <v>0.39481599810029899</v>
      </c>
      <c r="D8" s="51">
        <v>3</v>
      </c>
      <c r="E8" s="52" t="s">
        <v>63</v>
      </c>
      <c r="F8" s="54">
        <v>0.42864143613507699</v>
      </c>
      <c r="G8" s="60">
        <v>3</v>
      </c>
      <c r="H8" s="52" t="s">
        <v>60</v>
      </c>
      <c r="I8" s="54">
        <v>0.29062062437138902</v>
      </c>
      <c r="J8" s="51">
        <v>3</v>
      </c>
      <c r="K8" s="52" t="s">
        <v>64</v>
      </c>
      <c r="L8" s="58">
        <v>0.11433455861377601</v>
      </c>
      <c r="M8" s="51">
        <v>3</v>
      </c>
      <c r="N8" s="52" t="s">
        <v>62</v>
      </c>
      <c r="O8" s="59">
        <v>0.19870655843190899</v>
      </c>
      <c r="P8" s="60">
        <v>3</v>
      </c>
      <c r="Q8" s="52" t="s">
        <v>65</v>
      </c>
      <c r="R8" s="59">
        <v>0.106982738286515</v>
      </c>
    </row>
    <row r="9" spans="1:18" x14ac:dyDescent="0.25">
      <c r="A9" s="51">
        <v>4</v>
      </c>
      <c r="B9" s="52" t="s">
        <v>66</v>
      </c>
      <c r="C9" s="53">
        <v>0.38629619909934798</v>
      </c>
      <c r="D9" s="51">
        <v>4</v>
      </c>
      <c r="E9" s="52" t="s">
        <v>54</v>
      </c>
      <c r="F9" s="54">
        <v>0.428326552976527</v>
      </c>
      <c r="G9" s="60">
        <v>4</v>
      </c>
      <c r="H9" s="52" t="s">
        <v>67</v>
      </c>
      <c r="I9" s="54">
        <v>0.28482271822963501</v>
      </c>
      <c r="J9" s="51">
        <v>4</v>
      </c>
      <c r="K9" s="52" t="s">
        <v>21</v>
      </c>
      <c r="L9" s="58">
        <v>0.11412397126682799</v>
      </c>
      <c r="M9" s="51">
        <v>4</v>
      </c>
      <c r="N9" s="52" t="s">
        <v>68</v>
      </c>
      <c r="O9" s="59">
        <v>0.19482775062582</v>
      </c>
      <c r="P9" s="60">
        <v>4</v>
      </c>
      <c r="Q9" s="52" t="s">
        <v>69</v>
      </c>
      <c r="R9" s="59">
        <v>0.102936429074154</v>
      </c>
    </row>
    <row r="10" spans="1:18" x14ac:dyDescent="0.25">
      <c r="A10" s="51">
        <v>5</v>
      </c>
      <c r="B10" s="52" t="s">
        <v>69</v>
      </c>
      <c r="C10" s="53">
        <v>0.370342966050068</v>
      </c>
      <c r="D10" s="51">
        <v>5</v>
      </c>
      <c r="E10" s="52" t="s">
        <v>58</v>
      </c>
      <c r="F10" s="54">
        <v>0.41451241633581398</v>
      </c>
      <c r="G10" s="60">
        <v>5</v>
      </c>
      <c r="H10" s="52" t="s">
        <v>70</v>
      </c>
      <c r="I10" s="54">
        <v>0.28439525297384</v>
      </c>
      <c r="J10" s="51">
        <v>5</v>
      </c>
      <c r="K10" s="52" t="s">
        <v>66</v>
      </c>
      <c r="L10" s="58">
        <v>0.104934974775529</v>
      </c>
      <c r="M10" s="51">
        <v>5</v>
      </c>
      <c r="N10" s="52" t="s">
        <v>71</v>
      </c>
      <c r="O10" s="59">
        <v>0.192967621030812</v>
      </c>
      <c r="P10" s="60">
        <v>5</v>
      </c>
      <c r="Q10" s="52" t="s">
        <v>56</v>
      </c>
      <c r="R10" s="59">
        <v>9.9758477987599098E-2</v>
      </c>
    </row>
    <row r="11" spans="1:18" x14ac:dyDescent="0.25">
      <c r="A11" s="51">
        <v>6</v>
      </c>
      <c r="B11" s="52" t="s">
        <v>34</v>
      </c>
      <c r="C11" s="53">
        <v>0.36201978136387303</v>
      </c>
      <c r="D11" s="51">
        <v>6</v>
      </c>
      <c r="E11" s="52" t="s">
        <v>72</v>
      </c>
      <c r="F11" s="54">
        <v>0.41427177103044499</v>
      </c>
      <c r="G11" s="60">
        <v>6</v>
      </c>
      <c r="H11" s="52" t="s">
        <v>73</v>
      </c>
      <c r="I11" s="54">
        <v>0.27178649237472802</v>
      </c>
      <c r="J11" s="51">
        <v>6</v>
      </c>
      <c r="K11" s="52" t="s">
        <v>74</v>
      </c>
      <c r="L11" s="58">
        <v>9.9088177733438504E-2</v>
      </c>
      <c r="M11" s="51">
        <v>6</v>
      </c>
      <c r="N11" s="52" t="s">
        <v>64</v>
      </c>
      <c r="O11" s="59">
        <v>0.18729725819728901</v>
      </c>
      <c r="P11" s="60">
        <v>6</v>
      </c>
      <c r="Q11" s="52" t="s">
        <v>75</v>
      </c>
      <c r="R11" s="59">
        <v>9.9574102920967203E-2</v>
      </c>
    </row>
    <row r="12" spans="1:18" x14ac:dyDescent="0.25">
      <c r="A12" s="51">
        <v>7</v>
      </c>
      <c r="B12" s="52" t="s">
        <v>57</v>
      </c>
      <c r="C12" s="53">
        <v>0.35767084148822698</v>
      </c>
      <c r="D12" s="51">
        <v>7</v>
      </c>
      <c r="E12" s="52" t="s">
        <v>76</v>
      </c>
      <c r="F12" s="54">
        <v>0.36911522256823598</v>
      </c>
      <c r="G12" s="60">
        <v>7</v>
      </c>
      <c r="H12" s="52" t="s">
        <v>65</v>
      </c>
      <c r="I12" s="54">
        <v>0.27132283103664501</v>
      </c>
      <c r="J12" s="51">
        <v>7</v>
      </c>
      <c r="K12" s="52" t="s">
        <v>63</v>
      </c>
      <c r="L12" s="58">
        <v>9.6987223627894498E-2</v>
      </c>
      <c r="M12" s="51">
        <v>7</v>
      </c>
      <c r="N12" s="52" t="s">
        <v>61</v>
      </c>
      <c r="O12" s="59">
        <v>0.179057452712338</v>
      </c>
      <c r="P12" s="60">
        <v>7</v>
      </c>
      <c r="Q12" s="52" t="s">
        <v>66</v>
      </c>
      <c r="R12" s="59">
        <v>9.6907748947548E-2</v>
      </c>
    </row>
    <row r="13" spans="1:18" x14ac:dyDescent="0.25">
      <c r="A13" s="51">
        <v>8</v>
      </c>
      <c r="B13" s="52" t="s">
        <v>68</v>
      </c>
      <c r="C13" s="53">
        <v>0.31844081535343899</v>
      </c>
      <c r="D13" s="51">
        <v>8</v>
      </c>
      <c r="E13" s="52" t="s">
        <v>77</v>
      </c>
      <c r="F13" s="54">
        <v>0.35657297028086099</v>
      </c>
      <c r="G13" s="60">
        <v>8</v>
      </c>
      <c r="H13" s="52" t="s">
        <v>55</v>
      </c>
      <c r="I13" s="54">
        <v>0.24481882604626301</v>
      </c>
      <c r="J13" s="51">
        <v>8</v>
      </c>
      <c r="K13" s="52" t="s">
        <v>68</v>
      </c>
      <c r="L13" s="58">
        <v>9.6493026582429406E-2</v>
      </c>
      <c r="M13" s="51">
        <v>8</v>
      </c>
      <c r="N13" s="52" t="s">
        <v>70</v>
      </c>
      <c r="O13" s="59">
        <v>0.17854628286652299</v>
      </c>
      <c r="P13" s="60">
        <v>8</v>
      </c>
      <c r="Q13" s="52" t="s">
        <v>78</v>
      </c>
      <c r="R13" s="59">
        <v>9.5102775877815501E-2</v>
      </c>
    </row>
    <row r="14" spans="1:18" x14ac:dyDescent="0.25">
      <c r="A14" s="51">
        <v>9</v>
      </c>
      <c r="B14" s="52" t="s">
        <v>67</v>
      </c>
      <c r="C14" s="53">
        <v>0.31656355889860899</v>
      </c>
      <c r="D14" s="51">
        <v>9</v>
      </c>
      <c r="E14" s="52" t="s">
        <v>74</v>
      </c>
      <c r="F14" s="54">
        <v>0.31551686169329102</v>
      </c>
      <c r="G14" s="60">
        <v>9</v>
      </c>
      <c r="H14" s="52" t="s">
        <v>74</v>
      </c>
      <c r="I14" s="54">
        <v>0.223874452621172</v>
      </c>
      <c r="J14" s="51">
        <v>9</v>
      </c>
      <c r="K14" s="52" t="s">
        <v>76</v>
      </c>
      <c r="L14" s="58">
        <v>9.6119121764844398E-2</v>
      </c>
      <c r="M14" s="51">
        <v>9</v>
      </c>
      <c r="N14" s="52" t="s">
        <v>73</v>
      </c>
      <c r="O14" s="59">
        <v>0.176107480029049</v>
      </c>
      <c r="P14" s="60">
        <v>9</v>
      </c>
      <c r="Q14" s="52" t="s">
        <v>70</v>
      </c>
      <c r="R14" s="59">
        <v>9.3113559291157499E-2</v>
      </c>
    </row>
    <row r="15" spans="1:18" x14ac:dyDescent="0.25">
      <c r="A15" s="51">
        <v>10</v>
      </c>
      <c r="B15" s="52" t="s">
        <v>61</v>
      </c>
      <c r="C15" s="53">
        <v>0.31288899698199102</v>
      </c>
      <c r="D15" s="51">
        <v>10</v>
      </c>
      <c r="E15" s="52" t="s">
        <v>21</v>
      </c>
      <c r="F15" s="54">
        <v>0.313543599257885</v>
      </c>
      <c r="G15" s="60">
        <v>10</v>
      </c>
      <c r="H15" s="52" t="s">
        <v>78</v>
      </c>
      <c r="I15" s="54">
        <v>0.22041998799211299</v>
      </c>
      <c r="J15" s="51">
        <v>10</v>
      </c>
      <c r="K15" s="52" t="s">
        <v>77</v>
      </c>
      <c r="L15" s="58">
        <v>8.8263058783446202E-2</v>
      </c>
      <c r="M15" s="51">
        <v>10</v>
      </c>
      <c r="N15" s="52" t="s">
        <v>75</v>
      </c>
      <c r="O15" s="59">
        <v>0.17395261228793699</v>
      </c>
      <c r="P15" s="60">
        <v>10</v>
      </c>
      <c r="Q15" s="52" t="s">
        <v>59</v>
      </c>
      <c r="R15" s="59">
        <v>8.6090198084935302E-2</v>
      </c>
    </row>
    <row r="16" spans="1:18" x14ac:dyDescent="0.25">
      <c r="A16" s="51">
        <v>11</v>
      </c>
      <c r="B16" s="52" t="s">
        <v>76</v>
      </c>
      <c r="C16" s="53">
        <v>0.28977049695129897</v>
      </c>
      <c r="D16" s="51">
        <v>11</v>
      </c>
      <c r="E16" s="52" t="s">
        <v>59</v>
      </c>
      <c r="F16" s="54">
        <v>0.27145676485636999</v>
      </c>
      <c r="G16" s="60">
        <v>11</v>
      </c>
      <c r="H16" s="52" t="s">
        <v>68</v>
      </c>
      <c r="I16" s="54">
        <v>0.21615210394564299</v>
      </c>
      <c r="J16" s="51">
        <v>11</v>
      </c>
      <c r="K16" s="52" t="s">
        <v>78</v>
      </c>
      <c r="L16" s="58">
        <v>8.6748935189604304E-2</v>
      </c>
      <c r="M16" s="61">
        <v>11</v>
      </c>
      <c r="N16" s="56" t="s">
        <v>53</v>
      </c>
      <c r="O16" s="62">
        <v>0.17263632582652999</v>
      </c>
      <c r="P16" s="60">
        <v>11</v>
      </c>
      <c r="Q16" s="52" t="s">
        <v>54</v>
      </c>
      <c r="R16" s="59">
        <v>8.0605481466937703E-2</v>
      </c>
    </row>
    <row r="17" spans="1:18" x14ac:dyDescent="0.25">
      <c r="A17" s="51">
        <v>12</v>
      </c>
      <c r="B17" s="52" t="s">
        <v>21</v>
      </c>
      <c r="C17" s="53">
        <v>0.282374088496538</v>
      </c>
      <c r="D17" s="51">
        <v>12</v>
      </c>
      <c r="E17" s="52" t="s">
        <v>71</v>
      </c>
      <c r="F17" s="54">
        <v>0.26984978059245901</v>
      </c>
      <c r="G17" s="60">
        <v>12</v>
      </c>
      <c r="H17" s="52" t="s">
        <v>77</v>
      </c>
      <c r="I17" s="54">
        <v>0.20433311650299499</v>
      </c>
      <c r="J17" s="51">
        <v>12</v>
      </c>
      <c r="K17" s="52" t="s">
        <v>67</v>
      </c>
      <c r="L17" s="58">
        <v>8.5874689995367001E-2</v>
      </c>
      <c r="M17" s="51">
        <v>12</v>
      </c>
      <c r="N17" s="52" t="s">
        <v>78</v>
      </c>
      <c r="O17" s="59">
        <v>0.16122183921744301</v>
      </c>
      <c r="P17" s="60">
        <v>12</v>
      </c>
      <c r="Q17" s="52" t="s">
        <v>60</v>
      </c>
      <c r="R17" s="59">
        <v>7.7015993847003403E-2</v>
      </c>
    </row>
    <row r="18" spans="1:18" x14ac:dyDescent="0.25">
      <c r="A18" s="51">
        <v>13</v>
      </c>
      <c r="B18" s="52" t="s">
        <v>65</v>
      </c>
      <c r="C18" s="53">
        <v>0.27242261011721303</v>
      </c>
      <c r="D18" s="51">
        <v>13</v>
      </c>
      <c r="E18" s="52" t="s">
        <v>34</v>
      </c>
      <c r="F18" s="54">
        <v>0.26947631441957298</v>
      </c>
      <c r="G18" s="60">
        <v>13</v>
      </c>
      <c r="H18" s="52" t="s">
        <v>64</v>
      </c>
      <c r="I18" s="54">
        <v>0.197543767778113</v>
      </c>
      <c r="J18" s="51">
        <v>13</v>
      </c>
      <c r="K18" s="52" t="s">
        <v>56</v>
      </c>
      <c r="L18" s="58">
        <v>8.5867431250971002E-2</v>
      </c>
      <c r="M18" s="51">
        <v>13</v>
      </c>
      <c r="N18" s="52" t="s">
        <v>66</v>
      </c>
      <c r="O18" s="59">
        <v>0.15079765001999701</v>
      </c>
      <c r="P18" s="60">
        <v>13</v>
      </c>
      <c r="Q18" s="52" t="s">
        <v>72</v>
      </c>
      <c r="R18" s="59">
        <v>7.6295420058078003E-2</v>
      </c>
    </row>
    <row r="19" spans="1:18" x14ac:dyDescent="0.25">
      <c r="A19" s="51">
        <v>14</v>
      </c>
      <c r="B19" s="52" t="s">
        <v>75</v>
      </c>
      <c r="C19" s="53">
        <v>0.27199259520617902</v>
      </c>
      <c r="D19" s="51">
        <v>14</v>
      </c>
      <c r="E19" s="52" t="s">
        <v>75</v>
      </c>
      <c r="F19" s="54">
        <v>0.25866518067062799</v>
      </c>
      <c r="G19" s="60">
        <v>14</v>
      </c>
      <c r="H19" s="52" t="s">
        <v>63</v>
      </c>
      <c r="I19" s="54">
        <v>0.19707740425816</v>
      </c>
      <c r="J19" s="51">
        <v>14</v>
      </c>
      <c r="K19" s="52" t="s">
        <v>62</v>
      </c>
      <c r="L19" s="58">
        <v>8.4791202992090794E-2</v>
      </c>
      <c r="M19" s="51">
        <v>14</v>
      </c>
      <c r="N19" s="52" t="s">
        <v>67</v>
      </c>
      <c r="O19" s="59">
        <v>0.141534715976708</v>
      </c>
      <c r="P19" s="60">
        <v>14</v>
      </c>
      <c r="Q19" s="52" t="s">
        <v>68</v>
      </c>
      <c r="R19" s="59">
        <v>7.6290380259864093E-2</v>
      </c>
    </row>
    <row r="20" spans="1:18" x14ac:dyDescent="0.25">
      <c r="A20" s="51">
        <v>15</v>
      </c>
      <c r="B20" s="52" t="s">
        <v>59</v>
      </c>
      <c r="C20" s="53">
        <v>0.269424749652803</v>
      </c>
      <c r="D20" s="51">
        <v>15</v>
      </c>
      <c r="E20" s="52" t="s">
        <v>52</v>
      </c>
      <c r="F20" s="54">
        <v>0.252255525979799</v>
      </c>
      <c r="G20" s="60">
        <v>15</v>
      </c>
      <c r="H20" s="52" t="s">
        <v>61</v>
      </c>
      <c r="I20" s="54">
        <v>0.19224603955470601</v>
      </c>
      <c r="J20" s="51">
        <v>15</v>
      </c>
      <c r="K20" s="52" t="s">
        <v>72</v>
      </c>
      <c r="L20" s="58">
        <v>8.1333416628210004E-2</v>
      </c>
      <c r="M20" s="51">
        <v>15</v>
      </c>
      <c r="N20" s="52" t="s">
        <v>59</v>
      </c>
      <c r="O20" s="59">
        <v>0.14069146992178899</v>
      </c>
      <c r="P20" s="60">
        <v>15</v>
      </c>
      <c r="Q20" s="52" t="s">
        <v>21</v>
      </c>
      <c r="R20" s="59">
        <v>7.1095571095571103E-2</v>
      </c>
    </row>
    <row r="21" spans="1:18" x14ac:dyDescent="0.25">
      <c r="A21" s="51">
        <v>16</v>
      </c>
      <c r="B21" s="52" t="s">
        <v>64</v>
      </c>
      <c r="C21" s="53">
        <v>0.255775798130293</v>
      </c>
      <c r="D21" s="51">
        <v>16</v>
      </c>
      <c r="E21" s="52" t="s">
        <v>78</v>
      </c>
      <c r="F21" s="54">
        <v>0.247843550674582</v>
      </c>
      <c r="G21" s="60">
        <v>16</v>
      </c>
      <c r="H21" s="52" t="s">
        <v>71</v>
      </c>
      <c r="I21" s="54">
        <v>0.188674895610763</v>
      </c>
      <c r="J21" s="51">
        <v>16</v>
      </c>
      <c r="K21" s="52" t="s">
        <v>71</v>
      </c>
      <c r="L21" s="58">
        <v>8.1022298835479498E-2</v>
      </c>
      <c r="M21" s="51">
        <v>16</v>
      </c>
      <c r="N21" s="52" t="s">
        <v>65</v>
      </c>
      <c r="O21" s="59">
        <v>0.13693276013545899</v>
      </c>
      <c r="P21" s="60">
        <v>16</v>
      </c>
      <c r="Q21" s="52" t="s">
        <v>74</v>
      </c>
      <c r="R21" s="59">
        <v>6.8398475044762597E-2</v>
      </c>
    </row>
    <row r="22" spans="1:18" x14ac:dyDescent="0.25">
      <c r="A22" s="51">
        <v>17</v>
      </c>
      <c r="B22" s="52" t="s">
        <v>72</v>
      </c>
      <c r="C22" s="53">
        <v>0.24527654234906299</v>
      </c>
      <c r="D22" s="51">
        <v>17</v>
      </c>
      <c r="E22" s="52" t="s">
        <v>69</v>
      </c>
      <c r="F22" s="54">
        <v>0.228366028841892</v>
      </c>
      <c r="G22" s="60">
        <v>17</v>
      </c>
      <c r="H22" s="52" t="s">
        <v>69</v>
      </c>
      <c r="I22" s="54">
        <v>0.178497940532023</v>
      </c>
      <c r="J22" s="51">
        <v>17</v>
      </c>
      <c r="K22" s="52" t="s">
        <v>70</v>
      </c>
      <c r="L22" s="58">
        <v>7.84477041911055E-2</v>
      </c>
      <c r="M22" s="51">
        <v>17</v>
      </c>
      <c r="N22" s="52" t="s">
        <v>21</v>
      </c>
      <c r="O22" s="59">
        <v>0.134457379355339</v>
      </c>
      <c r="P22" s="55">
        <v>17</v>
      </c>
      <c r="Q22" s="56" t="s">
        <v>53</v>
      </c>
      <c r="R22" s="62">
        <v>6.7801347911323001E-2</v>
      </c>
    </row>
    <row r="23" spans="1:18" x14ac:dyDescent="0.25">
      <c r="A23" s="51">
        <v>18</v>
      </c>
      <c r="B23" s="52" t="s">
        <v>55</v>
      </c>
      <c r="C23" s="53">
        <v>0.235125016713464</v>
      </c>
      <c r="D23" s="51">
        <v>18</v>
      </c>
      <c r="E23" s="52" t="s">
        <v>70</v>
      </c>
      <c r="F23" s="54">
        <v>0.22010989954140001</v>
      </c>
      <c r="G23" s="60">
        <v>18</v>
      </c>
      <c r="H23" s="52" t="s">
        <v>56</v>
      </c>
      <c r="I23" s="54">
        <v>0.15148091128656399</v>
      </c>
      <c r="J23" s="61">
        <v>18</v>
      </c>
      <c r="K23" s="56" t="s">
        <v>53</v>
      </c>
      <c r="L23" s="63">
        <v>7.6595204407621006E-2</v>
      </c>
      <c r="M23" s="51">
        <v>18</v>
      </c>
      <c r="N23" s="52" t="s">
        <v>34</v>
      </c>
      <c r="O23" s="59">
        <v>0.13426756897449199</v>
      </c>
      <c r="P23" s="60">
        <v>18</v>
      </c>
      <c r="Q23" s="52" t="s">
        <v>52</v>
      </c>
      <c r="R23" s="59">
        <v>6.7685789041390207E-2</v>
      </c>
    </row>
    <row r="24" spans="1:18" x14ac:dyDescent="0.25">
      <c r="A24" s="51">
        <v>19</v>
      </c>
      <c r="B24" s="52" t="s">
        <v>71</v>
      </c>
      <c r="C24" s="53">
        <v>0.208870120845393</v>
      </c>
      <c r="D24" s="51">
        <v>19</v>
      </c>
      <c r="E24" s="52" t="s">
        <v>73</v>
      </c>
      <c r="F24" s="54">
        <v>0.214960058097313</v>
      </c>
      <c r="G24" s="60">
        <v>19</v>
      </c>
      <c r="H24" s="52" t="s">
        <v>75</v>
      </c>
      <c r="I24" s="54">
        <v>0.14544725939648501</v>
      </c>
      <c r="J24" s="51">
        <v>19</v>
      </c>
      <c r="K24" s="52" t="s">
        <v>60</v>
      </c>
      <c r="L24" s="58">
        <v>7.5951052122981005E-2</v>
      </c>
      <c r="M24" s="51">
        <v>19</v>
      </c>
      <c r="N24" s="52" t="s">
        <v>74</v>
      </c>
      <c r="O24" s="59">
        <v>0.121767186332239</v>
      </c>
      <c r="P24" s="60">
        <v>19</v>
      </c>
      <c r="Q24" s="52" t="s">
        <v>73</v>
      </c>
      <c r="R24" s="59">
        <v>6.4996368917937503E-2</v>
      </c>
    </row>
    <row r="25" spans="1:18" x14ac:dyDescent="0.25">
      <c r="A25" s="61">
        <v>20</v>
      </c>
      <c r="B25" s="56" t="s">
        <v>53</v>
      </c>
      <c r="C25" s="64">
        <v>0.207548678337583</v>
      </c>
      <c r="D25" s="51">
        <v>20</v>
      </c>
      <c r="E25" s="52" t="s">
        <v>55</v>
      </c>
      <c r="F25" s="54">
        <v>0.21125818959754</v>
      </c>
      <c r="G25" s="60">
        <v>20</v>
      </c>
      <c r="H25" s="52" t="s">
        <v>66</v>
      </c>
      <c r="I25" s="54">
        <v>0.12629926779023201</v>
      </c>
      <c r="J25" s="51">
        <v>20</v>
      </c>
      <c r="K25" s="52" t="s">
        <v>41</v>
      </c>
      <c r="L25" s="58">
        <v>7.5466768453267996E-2</v>
      </c>
      <c r="M25" s="51">
        <v>20</v>
      </c>
      <c r="N25" s="52" t="s">
        <v>72</v>
      </c>
      <c r="O25" s="59">
        <v>0.108517774387766</v>
      </c>
      <c r="P25" s="60">
        <v>20</v>
      </c>
      <c r="Q25" s="52" t="s">
        <v>62</v>
      </c>
      <c r="R25" s="59">
        <v>6.3942702799203596E-2</v>
      </c>
    </row>
    <row r="26" spans="1:18" x14ac:dyDescent="0.25">
      <c r="A26" s="51">
        <v>21</v>
      </c>
      <c r="B26" s="52" t="s">
        <v>73</v>
      </c>
      <c r="C26" s="53">
        <v>0.20533769063180801</v>
      </c>
      <c r="D26" s="51">
        <v>21</v>
      </c>
      <c r="E26" s="52" t="s">
        <v>64</v>
      </c>
      <c r="F26" s="54">
        <v>0.19568628609619099</v>
      </c>
      <c r="G26" s="60">
        <v>21</v>
      </c>
      <c r="H26" s="52" t="s">
        <v>54</v>
      </c>
      <c r="I26" s="54">
        <v>0.113289898202868</v>
      </c>
      <c r="J26" s="51">
        <v>21</v>
      </c>
      <c r="K26" s="52" t="s">
        <v>73</v>
      </c>
      <c r="L26" s="58">
        <v>6.6811909949164805E-2</v>
      </c>
      <c r="M26" s="51">
        <v>21</v>
      </c>
      <c r="N26" s="52" t="s">
        <v>56</v>
      </c>
      <c r="O26" s="59">
        <v>0.10782333582858999</v>
      </c>
      <c r="P26" s="60">
        <v>21</v>
      </c>
      <c r="Q26" s="52" t="s">
        <v>71</v>
      </c>
      <c r="R26" s="59">
        <v>5.8617645099740802E-2</v>
      </c>
    </row>
    <row r="27" spans="1:18" x14ac:dyDescent="0.25">
      <c r="A27" s="51">
        <v>22</v>
      </c>
      <c r="B27" s="52" t="s">
        <v>60</v>
      </c>
      <c r="C27" s="53">
        <v>0.19702407951564899</v>
      </c>
      <c r="D27" s="51">
        <v>22</v>
      </c>
      <c r="E27" s="52" t="s">
        <v>68</v>
      </c>
      <c r="F27" s="54">
        <v>0.19566217665991201</v>
      </c>
      <c r="G27" s="60">
        <v>22</v>
      </c>
      <c r="H27" s="52" t="s">
        <v>76</v>
      </c>
      <c r="I27" s="54">
        <v>0.110616805799074</v>
      </c>
      <c r="J27" s="51">
        <v>22</v>
      </c>
      <c r="K27" s="52" t="s">
        <v>61</v>
      </c>
      <c r="L27" s="58">
        <v>5.8834584388162303E-2</v>
      </c>
      <c r="M27" s="51">
        <v>22</v>
      </c>
      <c r="N27" s="52" t="s">
        <v>41</v>
      </c>
      <c r="O27" s="59">
        <v>8.9628106153635298E-2</v>
      </c>
      <c r="P27" s="60">
        <v>22</v>
      </c>
      <c r="Q27" s="52" t="s">
        <v>55</v>
      </c>
      <c r="R27" s="59">
        <v>5.43521861211392E-2</v>
      </c>
    </row>
    <row r="28" spans="1:18" x14ac:dyDescent="0.25">
      <c r="A28" s="51">
        <v>23</v>
      </c>
      <c r="B28" s="52" t="s">
        <v>78</v>
      </c>
      <c r="C28" s="53">
        <v>0.18866305225125299</v>
      </c>
      <c r="D28" s="51">
        <v>23</v>
      </c>
      <c r="E28" s="52" t="s">
        <v>65</v>
      </c>
      <c r="F28" s="54">
        <v>0.152460383862701</v>
      </c>
      <c r="G28" s="60">
        <v>23</v>
      </c>
      <c r="H28" s="52" t="s">
        <v>62</v>
      </c>
      <c r="I28" s="54">
        <v>0.10593550668764</v>
      </c>
      <c r="J28" s="51">
        <v>23</v>
      </c>
      <c r="K28" s="52" t="s">
        <v>52</v>
      </c>
      <c r="L28" s="58">
        <v>5.6908293324738797E-2</v>
      </c>
      <c r="M28" s="51">
        <v>23</v>
      </c>
      <c r="N28" s="52" t="s">
        <v>54</v>
      </c>
      <c r="O28" s="59">
        <v>8.4962881626478706E-2</v>
      </c>
      <c r="P28" s="60">
        <v>23</v>
      </c>
      <c r="Q28" s="52" t="s">
        <v>76</v>
      </c>
      <c r="R28" s="59">
        <v>5.3999947661790497E-2</v>
      </c>
    </row>
    <row r="29" spans="1:18" x14ac:dyDescent="0.25">
      <c r="A29" s="51">
        <v>24</v>
      </c>
      <c r="B29" s="52" t="s">
        <v>74</v>
      </c>
      <c r="C29" s="53">
        <v>0.18007470237315901</v>
      </c>
      <c r="D29" s="51">
        <v>24</v>
      </c>
      <c r="E29" s="52" t="s">
        <v>62</v>
      </c>
      <c r="F29" s="54">
        <v>0.151808171849344</v>
      </c>
      <c r="G29" s="60">
        <v>24</v>
      </c>
      <c r="H29" s="52" t="s">
        <v>52</v>
      </c>
      <c r="I29" s="54">
        <v>0.10528106314074601</v>
      </c>
      <c r="J29" s="51">
        <v>24</v>
      </c>
      <c r="K29" s="52" t="s">
        <v>65</v>
      </c>
      <c r="L29" s="58">
        <v>5.6594422004295999E-2</v>
      </c>
      <c r="M29" s="51">
        <v>24</v>
      </c>
      <c r="N29" s="52" t="s">
        <v>76</v>
      </c>
      <c r="O29" s="59">
        <v>8.0391489807133704E-2</v>
      </c>
      <c r="P29" s="60">
        <v>24</v>
      </c>
      <c r="Q29" s="52" t="s">
        <v>64</v>
      </c>
      <c r="R29" s="59">
        <v>4.9362229304035297E-2</v>
      </c>
    </row>
    <row r="30" spans="1:18" x14ac:dyDescent="0.25">
      <c r="A30" s="51">
        <v>25</v>
      </c>
      <c r="B30" s="52" t="s">
        <v>77</v>
      </c>
      <c r="C30" s="53">
        <v>0.171801241629472</v>
      </c>
      <c r="D30" s="51">
        <v>25</v>
      </c>
      <c r="E30" s="52" t="s">
        <v>60</v>
      </c>
      <c r="F30" s="54">
        <v>0.15092590766560801</v>
      </c>
      <c r="G30" s="60">
        <v>25</v>
      </c>
      <c r="H30" s="52" t="s">
        <v>41</v>
      </c>
      <c r="I30" s="54">
        <v>9.9994689427049102E-2</v>
      </c>
      <c r="J30" s="51">
        <v>25</v>
      </c>
      <c r="K30" s="52" t="s">
        <v>75</v>
      </c>
      <c r="L30" s="58">
        <v>5.0368249517804602E-2</v>
      </c>
      <c r="M30" s="51">
        <v>25</v>
      </c>
      <c r="N30" s="52" t="s">
        <v>69</v>
      </c>
      <c r="O30" s="59">
        <v>7.5075039720777906E-2</v>
      </c>
      <c r="P30" s="60">
        <v>25</v>
      </c>
      <c r="Q30" s="52" t="s">
        <v>63</v>
      </c>
      <c r="R30" s="59">
        <v>3.7839988519618603E-2</v>
      </c>
    </row>
    <row r="31" spans="1:18" x14ac:dyDescent="0.25">
      <c r="A31" s="51">
        <v>26</v>
      </c>
      <c r="B31" s="52" t="s">
        <v>63</v>
      </c>
      <c r="C31" s="53">
        <v>0.16778478277299499</v>
      </c>
      <c r="D31" s="51">
        <v>26</v>
      </c>
      <c r="E31" s="52" t="s">
        <v>61</v>
      </c>
      <c r="F31" s="54">
        <v>0.14707540599400801</v>
      </c>
      <c r="G31" s="60">
        <v>26</v>
      </c>
      <c r="H31" s="52" t="s">
        <v>34</v>
      </c>
      <c r="I31" s="54">
        <v>8.8258198854763104E-2</v>
      </c>
      <c r="J31" s="51">
        <v>26</v>
      </c>
      <c r="K31" s="52" t="s">
        <v>69</v>
      </c>
      <c r="L31" s="58">
        <v>4.4781378567414203E-2</v>
      </c>
      <c r="M31" s="51">
        <v>26</v>
      </c>
      <c r="N31" s="52" t="s">
        <v>63</v>
      </c>
      <c r="O31" s="59">
        <v>7.1669164686255796E-2</v>
      </c>
      <c r="P31" s="60">
        <v>26</v>
      </c>
      <c r="Q31" s="52" t="s">
        <v>67</v>
      </c>
      <c r="R31" s="59">
        <v>3.7491256279580998E-2</v>
      </c>
    </row>
    <row r="32" spans="1:18" x14ac:dyDescent="0.25">
      <c r="A32" s="51">
        <v>27</v>
      </c>
      <c r="B32" s="52" t="s">
        <v>70</v>
      </c>
      <c r="C32" s="53">
        <v>0.14538748894065201</v>
      </c>
      <c r="D32" s="61">
        <v>27</v>
      </c>
      <c r="E32" s="56" t="s">
        <v>53</v>
      </c>
      <c r="F32" s="57">
        <v>0.13895636060092101</v>
      </c>
      <c r="G32" s="60">
        <v>27</v>
      </c>
      <c r="H32" s="52" t="s">
        <v>21</v>
      </c>
      <c r="I32" s="54">
        <v>8.4405390527839505E-2</v>
      </c>
      <c r="J32" s="51">
        <v>27</v>
      </c>
      <c r="K32" s="52" t="s">
        <v>57</v>
      </c>
      <c r="L32" s="58">
        <v>3.7929024001393502E-2</v>
      </c>
      <c r="M32" s="51">
        <v>27</v>
      </c>
      <c r="N32" s="52" t="s">
        <v>52</v>
      </c>
      <c r="O32" s="59">
        <v>7.0721869610146398E-2</v>
      </c>
      <c r="P32" s="60">
        <v>27</v>
      </c>
      <c r="Q32" s="52" t="s">
        <v>57</v>
      </c>
      <c r="R32" s="59">
        <v>3.2832628927957103E-2</v>
      </c>
    </row>
    <row r="33" spans="1:18" x14ac:dyDescent="0.25">
      <c r="A33" s="51">
        <v>28</v>
      </c>
      <c r="B33" s="52" t="s">
        <v>58</v>
      </c>
      <c r="C33" s="53">
        <v>0.13453712702790999</v>
      </c>
      <c r="D33" s="51">
        <v>28</v>
      </c>
      <c r="E33" s="52" t="s">
        <v>66</v>
      </c>
      <c r="F33" s="54">
        <v>0.13476415936734701</v>
      </c>
      <c r="G33" s="60">
        <v>28</v>
      </c>
      <c r="H33" s="52" t="s">
        <v>59</v>
      </c>
      <c r="I33" s="54">
        <v>8.2055405306629595E-2</v>
      </c>
      <c r="J33" s="51">
        <v>28</v>
      </c>
      <c r="K33" s="52" t="s">
        <v>34</v>
      </c>
      <c r="L33" s="58">
        <v>3.1437792816241497E-2</v>
      </c>
      <c r="M33" s="51">
        <v>28</v>
      </c>
      <c r="N33" s="52" t="s">
        <v>57</v>
      </c>
      <c r="O33" s="59">
        <v>5.44936385783511E-2</v>
      </c>
      <c r="P33" s="60">
        <v>28</v>
      </c>
      <c r="Q33" s="52" t="s">
        <v>41</v>
      </c>
      <c r="R33" s="59">
        <v>2.7823553949192299E-2</v>
      </c>
    </row>
    <row r="34" spans="1:18" x14ac:dyDescent="0.25">
      <c r="A34" s="51">
        <v>29</v>
      </c>
      <c r="B34" s="52" t="s">
        <v>41</v>
      </c>
      <c r="C34" s="53">
        <v>0.133313867539296</v>
      </c>
      <c r="D34" s="51">
        <v>29</v>
      </c>
      <c r="E34" s="52" t="s">
        <v>67</v>
      </c>
      <c r="F34" s="54">
        <v>0.13368580746554701</v>
      </c>
      <c r="G34" s="60">
        <v>29</v>
      </c>
      <c r="H34" s="52" t="s">
        <v>57</v>
      </c>
      <c r="I34" s="54">
        <v>8.0244634705129506E-2</v>
      </c>
      <c r="J34" s="51">
        <v>29</v>
      </c>
      <c r="K34" s="52" t="s">
        <v>58</v>
      </c>
      <c r="L34" s="58">
        <v>5.6751960525849802E-3</v>
      </c>
      <c r="M34" s="51">
        <v>29</v>
      </c>
      <c r="N34" s="52" t="s">
        <v>79</v>
      </c>
      <c r="O34" s="65" t="s">
        <v>80</v>
      </c>
      <c r="P34" s="60">
        <v>29</v>
      </c>
      <c r="Q34" s="52" t="s">
        <v>79</v>
      </c>
      <c r="R34" s="65" t="s">
        <v>80</v>
      </c>
    </row>
    <row r="35" spans="1:18" x14ac:dyDescent="0.25">
      <c r="A35" s="66">
        <v>30</v>
      </c>
      <c r="B35" s="67" t="s">
        <v>54</v>
      </c>
      <c r="C35" s="68">
        <v>0.11751197732169701</v>
      </c>
      <c r="D35" s="66">
        <v>30</v>
      </c>
      <c r="E35" s="67" t="s">
        <v>56</v>
      </c>
      <c r="F35" s="69">
        <v>0.13059137582802499</v>
      </c>
      <c r="G35" s="70">
        <v>30</v>
      </c>
      <c r="H35" s="67" t="s">
        <v>72</v>
      </c>
      <c r="I35" s="69">
        <v>7.4306419012189998E-2</v>
      </c>
      <c r="J35" s="66">
        <v>30</v>
      </c>
      <c r="K35" s="67" t="s">
        <v>55</v>
      </c>
      <c r="L35" s="71">
        <v>0</v>
      </c>
      <c r="M35" s="66">
        <v>30</v>
      </c>
      <c r="N35" s="67" t="s">
        <v>81</v>
      </c>
      <c r="O35" s="72" t="s">
        <v>80</v>
      </c>
      <c r="P35" s="70">
        <v>30</v>
      </c>
      <c r="Q35" s="67" t="s">
        <v>81</v>
      </c>
      <c r="R35" s="72" t="s">
        <v>80</v>
      </c>
    </row>
    <row r="36" spans="1:18" x14ac:dyDescent="0.25">
      <c r="A36" s="39" t="s">
        <v>83</v>
      </c>
    </row>
    <row r="37" spans="1:18" x14ac:dyDescent="0.25">
      <c r="A37" s="39" t="s">
        <v>84</v>
      </c>
    </row>
    <row r="38" spans="1:18" x14ac:dyDescent="0.25">
      <c r="A38" s="40" t="s">
        <v>85</v>
      </c>
    </row>
  </sheetData>
  <mergeCells count="6">
    <mergeCell ref="A4:C5"/>
    <mergeCell ref="D4:F5"/>
    <mergeCell ref="G4:I5"/>
    <mergeCell ref="J4:L5"/>
    <mergeCell ref="M4:O5"/>
    <mergeCell ref="P4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workbookViewId="0"/>
  </sheetViews>
  <sheetFormatPr defaultRowHeight="15" x14ac:dyDescent="0.25"/>
  <cols>
    <col min="1" max="1" width="9.140625" style="13"/>
    <col min="2" max="2" width="11.85546875" style="13" bestFit="1" customWidth="1"/>
    <col min="3" max="4" width="9.140625" style="13"/>
    <col min="5" max="5" width="11.85546875" style="13" bestFit="1" customWidth="1"/>
    <col min="6" max="16384" width="9.140625" style="13"/>
  </cols>
  <sheetData>
    <row r="3" spans="1:6" x14ac:dyDescent="0.25">
      <c r="A3" s="23" t="s">
        <v>93</v>
      </c>
    </row>
    <row r="4" spans="1:6" x14ac:dyDescent="0.25">
      <c r="A4" s="73" t="s">
        <v>86</v>
      </c>
      <c r="B4" s="74"/>
      <c r="C4" s="75"/>
      <c r="D4" s="76" t="s">
        <v>87</v>
      </c>
      <c r="E4" s="77"/>
      <c r="F4" s="78"/>
    </row>
    <row r="5" spans="1:6" x14ac:dyDescent="0.25">
      <c r="A5" s="79">
        <v>1</v>
      </c>
      <c r="B5" s="80" t="s">
        <v>7</v>
      </c>
      <c r="C5" s="81">
        <v>1757102</v>
      </c>
      <c r="D5" s="79">
        <v>1</v>
      </c>
      <c r="E5" s="80" t="s">
        <v>6</v>
      </c>
      <c r="F5" s="82">
        <v>14535.076690973096</v>
      </c>
    </row>
    <row r="6" spans="1:6" x14ac:dyDescent="0.25">
      <c r="A6" s="83">
        <v>2</v>
      </c>
      <c r="B6" s="84" t="s">
        <v>88</v>
      </c>
      <c r="C6" s="85">
        <v>724270</v>
      </c>
      <c r="D6" s="83">
        <v>2</v>
      </c>
      <c r="E6" s="84" t="s">
        <v>37</v>
      </c>
      <c r="F6" s="86">
        <v>12356.25</v>
      </c>
    </row>
    <row r="7" spans="1:6" x14ac:dyDescent="0.25">
      <c r="A7" s="83">
        <v>3</v>
      </c>
      <c r="B7" s="84" t="s">
        <v>3</v>
      </c>
      <c r="C7" s="85">
        <v>482731</v>
      </c>
      <c r="D7" s="87">
        <v>3</v>
      </c>
      <c r="E7" s="88" t="s">
        <v>11</v>
      </c>
      <c r="F7" s="89">
        <v>11140.834975810785</v>
      </c>
    </row>
    <row r="8" spans="1:6" x14ac:dyDescent="0.25">
      <c r="A8" s="83">
        <v>4</v>
      </c>
      <c r="B8" s="84" t="s">
        <v>36</v>
      </c>
      <c r="C8" s="85">
        <v>457878</v>
      </c>
      <c r="D8" s="83">
        <v>4</v>
      </c>
      <c r="E8" s="84" t="s">
        <v>38</v>
      </c>
      <c r="F8" s="86">
        <v>10797.614064462119</v>
      </c>
    </row>
    <row r="9" spans="1:6" x14ac:dyDescent="0.25">
      <c r="A9" s="83">
        <v>5</v>
      </c>
      <c r="B9" s="84" t="s">
        <v>39</v>
      </c>
      <c r="C9" s="85">
        <v>383433</v>
      </c>
      <c r="D9" s="83">
        <v>5</v>
      </c>
      <c r="E9" s="84" t="s">
        <v>28</v>
      </c>
      <c r="F9" s="86">
        <v>9864.4303294958318</v>
      </c>
    </row>
    <row r="10" spans="1:6" x14ac:dyDescent="0.25">
      <c r="A10" s="83">
        <v>6</v>
      </c>
      <c r="B10" s="84" t="s">
        <v>32</v>
      </c>
      <c r="C10" s="85">
        <v>327819</v>
      </c>
      <c r="D10" s="83">
        <v>6</v>
      </c>
      <c r="E10" s="84" t="s">
        <v>73</v>
      </c>
      <c r="F10" s="86">
        <v>9521.3680315148613</v>
      </c>
    </row>
    <row r="11" spans="1:6" x14ac:dyDescent="0.25">
      <c r="A11" s="83">
        <v>7</v>
      </c>
      <c r="B11" s="84" t="s">
        <v>10</v>
      </c>
      <c r="C11" s="85">
        <v>284194</v>
      </c>
      <c r="D11" s="83">
        <v>7</v>
      </c>
      <c r="E11" s="84" t="s">
        <v>40</v>
      </c>
      <c r="F11" s="86">
        <v>9491.0632025059895</v>
      </c>
    </row>
    <row r="12" spans="1:6" x14ac:dyDescent="0.25">
      <c r="A12" s="83">
        <v>8</v>
      </c>
      <c r="B12" s="84" t="s">
        <v>9</v>
      </c>
      <c r="C12" s="85">
        <v>265791</v>
      </c>
      <c r="D12" s="83">
        <v>8</v>
      </c>
      <c r="E12" s="84" t="s">
        <v>5</v>
      </c>
      <c r="F12" s="86">
        <v>9129.1801274775171</v>
      </c>
    </row>
    <row r="13" spans="1:6" x14ac:dyDescent="0.25">
      <c r="A13" s="83">
        <v>9</v>
      </c>
      <c r="B13" s="84" t="s">
        <v>8</v>
      </c>
      <c r="C13" s="85">
        <v>234830</v>
      </c>
      <c r="D13" s="83">
        <v>9</v>
      </c>
      <c r="E13" s="84" t="s">
        <v>34</v>
      </c>
      <c r="F13" s="86">
        <v>8554.6341463414647</v>
      </c>
    </row>
    <row r="14" spans="1:6" x14ac:dyDescent="0.25">
      <c r="A14" s="83">
        <v>10</v>
      </c>
      <c r="B14" s="84" t="s">
        <v>89</v>
      </c>
      <c r="C14" s="85">
        <v>215008</v>
      </c>
      <c r="D14" s="83">
        <v>10</v>
      </c>
      <c r="E14" s="84" t="s">
        <v>25</v>
      </c>
      <c r="F14" s="86">
        <v>8496.1711711711705</v>
      </c>
    </row>
    <row r="15" spans="1:6" x14ac:dyDescent="0.25">
      <c r="A15" s="83">
        <f>A14+1</f>
        <v>11</v>
      </c>
      <c r="B15" s="84" t="s">
        <v>5</v>
      </c>
      <c r="C15" s="85">
        <v>209113</v>
      </c>
      <c r="D15" s="83">
        <v>11</v>
      </c>
      <c r="E15" s="84" t="s">
        <v>10</v>
      </c>
      <c r="F15" s="86">
        <v>8160.1630918540213</v>
      </c>
    </row>
    <row r="16" spans="1:6" x14ac:dyDescent="0.25">
      <c r="A16" s="83">
        <f t="shared" ref="A16:A40" si="0">A15+1</f>
        <v>12</v>
      </c>
      <c r="B16" s="84" t="s">
        <v>41</v>
      </c>
      <c r="C16" s="85">
        <v>207936</v>
      </c>
      <c r="D16" s="83">
        <v>12</v>
      </c>
      <c r="E16" s="84" t="s">
        <v>31</v>
      </c>
      <c r="F16" s="86">
        <v>7988.1027489860289</v>
      </c>
    </row>
    <row r="17" spans="1:6" x14ac:dyDescent="0.25">
      <c r="A17" s="83">
        <f t="shared" si="0"/>
        <v>13</v>
      </c>
      <c r="B17" s="84" t="s">
        <v>90</v>
      </c>
      <c r="C17" s="85">
        <v>167076</v>
      </c>
      <c r="D17" s="83">
        <v>13</v>
      </c>
      <c r="E17" s="84" t="s">
        <v>42</v>
      </c>
      <c r="F17" s="86">
        <v>7945.3317750941442</v>
      </c>
    </row>
    <row r="18" spans="1:6" x14ac:dyDescent="0.25">
      <c r="A18" s="83">
        <f t="shared" si="0"/>
        <v>14</v>
      </c>
      <c r="B18" s="84" t="s">
        <v>73</v>
      </c>
      <c r="C18" s="85">
        <v>159521</v>
      </c>
      <c r="D18" s="83">
        <v>14</v>
      </c>
      <c r="E18" s="84" t="s">
        <v>3</v>
      </c>
      <c r="F18" s="86">
        <v>7753.220262760592</v>
      </c>
    </row>
    <row r="19" spans="1:6" x14ac:dyDescent="0.25">
      <c r="A19" s="83">
        <f t="shared" si="0"/>
        <v>15</v>
      </c>
      <c r="B19" s="84" t="s">
        <v>91</v>
      </c>
      <c r="C19" s="85">
        <v>140831</v>
      </c>
      <c r="D19" s="83">
        <v>15</v>
      </c>
      <c r="E19" s="84" t="s">
        <v>4</v>
      </c>
      <c r="F19" s="86">
        <v>7339.5856052344607</v>
      </c>
    </row>
    <row r="20" spans="1:6" x14ac:dyDescent="0.25">
      <c r="A20" s="83">
        <f t="shared" si="0"/>
        <v>16</v>
      </c>
      <c r="B20" s="84" t="s">
        <v>6</v>
      </c>
      <c r="C20" s="85">
        <v>115612</v>
      </c>
      <c r="D20" s="83">
        <v>16</v>
      </c>
      <c r="E20" s="84" t="s">
        <v>35</v>
      </c>
      <c r="F20" s="86">
        <v>7055.8705409874801</v>
      </c>
    </row>
    <row r="21" spans="1:6" x14ac:dyDescent="0.25">
      <c r="A21" s="83">
        <f t="shared" si="0"/>
        <v>17</v>
      </c>
      <c r="B21" s="84" t="s">
        <v>23</v>
      </c>
      <c r="C21" s="85">
        <v>113394</v>
      </c>
      <c r="D21" s="83">
        <v>17</v>
      </c>
      <c r="E21" s="84" t="s">
        <v>7</v>
      </c>
      <c r="F21" s="86">
        <v>5592.5890560945172</v>
      </c>
    </row>
    <row r="22" spans="1:6" x14ac:dyDescent="0.25">
      <c r="A22" s="83">
        <f t="shared" si="0"/>
        <v>18</v>
      </c>
      <c r="B22" s="84" t="s">
        <v>38</v>
      </c>
      <c r="C22" s="85">
        <v>103182</v>
      </c>
      <c r="D22" s="83">
        <v>18</v>
      </c>
      <c r="E22" s="84" t="s">
        <v>36</v>
      </c>
      <c r="F22" s="86">
        <v>5589.4675162967842</v>
      </c>
    </row>
    <row r="23" spans="1:6" x14ac:dyDescent="0.25">
      <c r="A23" s="83">
        <f t="shared" si="0"/>
        <v>19</v>
      </c>
      <c r="B23" s="84" t="s">
        <v>22</v>
      </c>
      <c r="C23" s="85">
        <v>101179</v>
      </c>
      <c r="D23" s="83">
        <v>19</v>
      </c>
      <c r="E23" s="84" t="s">
        <v>32</v>
      </c>
      <c r="F23" s="86">
        <v>5169.9127884054315</v>
      </c>
    </row>
    <row r="24" spans="1:6" x14ac:dyDescent="0.25">
      <c r="A24" s="83">
        <f t="shared" si="0"/>
        <v>20</v>
      </c>
      <c r="B24" s="84" t="s">
        <v>31</v>
      </c>
      <c r="C24" s="85">
        <v>88628</v>
      </c>
      <c r="D24" s="83">
        <v>20</v>
      </c>
      <c r="E24" s="84" t="s">
        <v>92</v>
      </c>
      <c r="F24" s="86">
        <v>5154.5623836126624</v>
      </c>
    </row>
    <row r="25" spans="1:6" x14ac:dyDescent="0.25">
      <c r="A25" s="87">
        <f t="shared" si="0"/>
        <v>21</v>
      </c>
      <c r="B25" s="88" t="s">
        <v>11</v>
      </c>
      <c r="C25" s="90">
        <v>62177</v>
      </c>
      <c r="D25" s="83">
        <v>21</v>
      </c>
      <c r="E25" s="84" t="s">
        <v>8</v>
      </c>
      <c r="F25" s="86">
        <v>5086.9744167406798</v>
      </c>
    </row>
    <row r="26" spans="1:6" x14ac:dyDescent="0.25">
      <c r="A26" s="83">
        <f t="shared" si="0"/>
        <v>22</v>
      </c>
      <c r="B26" s="84" t="s">
        <v>42</v>
      </c>
      <c r="C26" s="85">
        <v>61187</v>
      </c>
      <c r="D26" s="83">
        <v>22</v>
      </c>
      <c r="E26" s="84" t="s">
        <v>33</v>
      </c>
      <c r="F26" s="86">
        <v>5070.1492537313434</v>
      </c>
    </row>
    <row r="27" spans="1:6" x14ac:dyDescent="0.25">
      <c r="A27" s="83">
        <f t="shared" si="0"/>
        <v>23</v>
      </c>
      <c r="B27" s="84" t="s">
        <v>35</v>
      </c>
      <c r="C27" s="85">
        <v>59735</v>
      </c>
      <c r="D27" s="83">
        <v>23</v>
      </c>
      <c r="E27" s="84" t="s">
        <v>20</v>
      </c>
      <c r="F27" s="86">
        <v>4703.4543844109839</v>
      </c>
    </row>
    <row r="28" spans="1:6" x14ac:dyDescent="0.25">
      <c r="A28" s="83">
        <f t="shared" si="0"/>
        <v>24</v>
      </c>
      <c r="B28" s="84" t="s">
        <v>20</v>
      </c>
      <c r="C28" s="85">
        <v>53102</v>
      </c>
      <c r="D28" s="83">
        <v>24</v>
      </c>
      <c r="E28" s="84" t="s">
        <v>27</v>
      </c>
      <c r="F28" s="86">
        <v>4607.6212035465005</v>
      </c>
    </row>
    <row r="29" spans="1:6" x14ac:dyDescent="0.25">
      <c r="A29" s="83">
        <f t="shared" si="0"/>
        <v>25</v>
      </c>
      <c r="B29" s="84" t="s">
        <v>40</v>
      </c>
      <c r="C29" s="85">
        <v>51508</v>
      </c>
      <c r="D29" s="83">
        <v>25</v>
      </c>
      <c r="E29" s="84" t="s">
        <v>29</v>
      </c>
      <c r="F29" s="86">
        <v>4418.7529747739172</v>
      </c>
    </row>
    <row r="30" spans="1:6" x14ac:dyDescent="0.25">
      <c r="A30" s="83">
        <f t="shared" si="0"/>
        <v>26</v>
      </c>
      <c r="B30" s="84" t="s">
        <v>28</v>
      </c>
      <c r="C30" s="85">
        <v>49697</v>
      </c>
      <c r="D30" s="83">
        <v>26</v>
      </c>
      <c r="E30" s="84" t="s">
        <v>9</v>
      </c>
      <c r="F30" s="86">
        <v>4370.0531066572403</v>
      </c>
    </row>
    <row r="31" spans="1:6" x14ac:dyDescent="0.25">
      <c r="A31" s="83">
        <f t="shared" si="0"/>
        <v>27</v>
      </c>
      <c r="B31" s="84" t="s">
        <v>19</v>
      </c>
      <c r="C31" s="85">
        <v>49526</v>
      </c>
      <c r="D31" s="83">
        <v>27</v>
      </c>
      <c r="E31" s="84" t="s">
        <v>41</v>
      </c>
      <c r="F31" s="86">
        <v>4177.1831495208817</v>
      </c>
    </row>
    <row r="32" spans="1:6" x14ac:dyDescent="0.25">
      <c r="A32" s="83">
        <f t="shared" si="0"/>
        <v>28</v>
      </c>
      <c r="B32" s="84" t="s">
        <v>27</v>
      </c>
      <c r="C32" s="85">
        <v>48850</v>
      </c>
      <c r="D32" s="83">
        <v>28</v>
      </c>
      <c r="E32" s="84" t="s">
        <v>39</v>
      </c>
      <c r="F32" s="86">
        <v>3004.7017890307261</v>
      </c>
    </row>
    <row r="33" spans="1:6" x14ac:dyDescent="0.25">
      <c r="A33" s="83">
        <f t="shared" si="0"/>
        <v>29</v>
      </c>
      <c r="B33" s="84" t="s">
        <v>29</v>
      </c>
      <c r="C33" s="85">
        <v>46419</v>
      </c>
      <c r="D33" s="83">
        <v>29</v>
      </c>
      <c r="E33" s="84" t="s">
        <v>24</v>
      </c>
      <c r="F33" s="86">
        <v>2904.5663929501302</v>
      </c>
    </row>
    <row r="34" spans="1:6" x14ac:dyDescent="0.25">
      <c r="A34" s="83">
        <f t="shared" si="0"/>
        <v>30</v>
      </c>
      <c r="B34" s="84" t="s">
        <v>25</v>
      </c>
      <c r="C34" s="85">
        <v>37723</v>
      </c>
      <c r="D34" s="83">
        <v>30</v>
      </c>
      <c r="E34" s="84" t="s">
        <v>21</v>
      </c>
      <c r="F34" s="86">
        <v>2774.241302738712</v>
      </c>
    </row>
    <row r="35" spans="1:6" x14ac:dyDescent="0.25">
      <c r="A35" s="83">
        <f t="shared" si="0"/>
        <v>31</v>
      </c>
      <c r="B35" s="84" t="s">
        <v>4</v>
      </c>
      <c r="C35" s="85">
        <v>33652</v>
      </c>
      <c r="D35" s="83">
        <v>31</v>
      </c>
      <c r="E35" s="84" t="s">
        <v>22</v>
      </c>
      <c r="F35" s="86">
        <v>2625.4346359437441</v>
      </c>
    </row>
    <row r="36" spans="1:6" x14ac:dyDescent="0.25">
      <c r="A36" s="83">
        <f t="shared" si="0"/>
        <v>32</v>
      </c>
      <c r="B36" s="84" t="s">
        <v>24</v>
      </c>
      <c r="C36" s="85">
        <v>29005</v>
      </c>
      <c r="D36" s="83">
        <v>32</v>
      </c>
      <c r="E36" s="84" t="s">
        <v>18</v>
      </c>
      <c r="F36" s="86">
        <v>1545.986177565125</v>
      </c>
    </row>
    <row r="37" spans="1:6" x14ac:dyDescent="0.25">
      <c r="A37" s="83">
        <f t="shared" si="0"/>
        <v>33</v>
      </c>
      <c r="B37" s="84" t="s">
        <v>18</v>
      </c>
      <c r="C37" s="85">
        <v>26172</v>
      </c>
      <c r="D37" s="83">
        <v>33</v>
      </c>
      <c r="E37" s="84" t="s">
        <v>23</v>
      </c>
      <c r="F37" s="86">
        <v>1514.2418374841423</v>
      </c>
    </row>
    <row r="38" spans="1:6" x14ac:dyDescent="0.25">
      <c r="A38" s="83">
        <f t="shared" si="0"/>
        <v>34</v>
      </c>
      <c r="B38" s="84" t="s">
        <v>34</v>
      </c>
      <c r="C38" s="85">
        <v>17537</v>
      </c>
      <c r="D38" s="83">
        <v>34</v>
      </c>
      <c r="E38" s="84" t="s">
        <v>91</v>
      </c>
      <c r="F38" s="86">
        <v>992.29869507623789</v>
      </c>
    </row>
    <row r="39" spans="1:6" x14ac:dyDescent="0.25">
      <c r="A39" s="83">
        <f t="shared" si="0"/>
        <v>35</v>
      </c>
      <c r="B39" s="84" t="s">
        <v>21</v>
      </c>
      <c r="C39" s="85">
        <v>14992</v>
      </c>
      <c r="D39" s="83">
        <v>35</v>
      </c>
      <c r="E39" s="84" t="s">
        <v>90</v>
      </c>
      <c r="F39" s="86">
        <v>857.03293715727864</v>
      </c>
    </row>
    <row r="40" spans="1:6" x14ac:dyDescent="0.25">
      <c r="A40" s="83">
        <f t="shared" si="0"/>
        <v>36</v>
      </c>
      <c r="B40" s="84" t="s">
        <v>33</v>
      </c>
      <c r="C40" s="85">
        <v>6794</v>
      </c>
      <c r="D40" s="83">
        <v>36</v>
      </c>
      <c r="E40" s="84" t="s">
        <v>88</v>
      </c>
      <c r="F40" s="86">
        <v>534.89557177040558</v>
      </c>
    </row>
    <row r="41" spans="1:6" x14ac:dyDescent="0.25">
      <c r="A41" s="83">
        <v>37</v>
      </c>
      <c r="B41" s="84" t="s">
        <v>37</v>
      </c>
      <c r="C41" s="85">
        <v>3954</v>
      </c>
      <c r="D41" s="83">
        <v>37</v>
      </c>
      <c r="E41" s="84" t="s">
        <v>19</v>
      </c>
      <c r="F41" s="86">
        <v>423.10025201828199</v>
      </c>
    </row>
    <row r="42" spans="1:6" x14ac:dyDescent="0.25">
      <c r="A42" s="91">
        <v>38</v>
      </c>
      <c r="B42" s="92" t="s">
        <v>92</v>
      </c>
      <c r="C42" s="93">
        <v>2768</v>
      </c>
      <c r="D42" s="91">
        <v>38</v>
      </c>
      <c r="E42" s="92" t="s">
        <v>89</v>
      </c>
      <c r="F42" s="94">
        <v>175.20308541525253</v>
      </c>
    </row>
    <row r="43" spans="1:6" x14ac:dyDescent="0.25">
      <c r="A43" s="39" t="s">
        <v>94</v>
      </c>
    </row>
    <row r="44" spans="1:6" x14ac:dyDescent="0.25">
      <c r="A44" s="39" t="s">
        <v>95</v>
      </c>
    </row>
  </sheetData>
  <mergeCells count="2">
    <mergeCell ref="A4:C4"/>
    <mergeCell ref="D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workbookViewId="0"/>
  </sheetViews>
  <sheetFormatPr defaultRowHeight="15" x14ac:dyDescent="0.25"/>
  <cols>
    <col min="1" max="1" width="9.140625" style="13"/>
    <col min="2" max="2" width="11.85546875" style="13" bestFit="1" customWidth="1"/>
    <col min="3" max="3" width="10" style="13" bestFit="1" customWidth="1"/>
    <col min="4" max="4" width="9.140625" style="13"/>
    <col min="5" max="5" width="11.85546875" style="13" bestFit="1" customWidth="1"/>
    <col min="6" max="16384" width="9.140625" style="13"/>
  </cols>
  <sheetData>
    <row r="3" spans="1:6" x14ac:dyDescent="0.25">
      <c r="A3" s="23" t="s">
        <v>98</v>
      </c>
    </row>
    <row r="4" spans="1:6" x14ac:dyDescent="0.25">
      <c r="A4" s="103" t="s">
        <v>96</v>
      </c>
      <c r="B4" s="104"/>
      <c r="C4" s="105"/>
      <c r="D4" s="106" t="s">
        <v>97</v>
      </c>
      <c r="E4" s="107"/>
      <c r="F4" s="108"/>
    </row>
    <row r="5" spans="1:6" x14ac:dyDescent="0.25">
      <c r="A5" s="95">
        <v>1</v>
      </c>
      <c r="B5" s="80" t="s">
        <v>7</v>
      </c>
      <c r="C5" s="81">
        <v>13296325</v>
      </c>
      <c r="D5" s="95">
        <v>1</v>
      </c>
      <c r="E5" s="80" t="s">
        <v>37</v>
      </c>
      <c r="F5" s="96">
        <v>9.8715225088518004</v>
      </c>
    </row>
    <row r="6" spans="1:6" x14ac:dyDescent="0.25">
      <c r="A6" s="97">
        <v>2</v>
      </c>
      <c r="B6" s="84" t="s">
        <v>3</v>
      </c>
      <c r="C6" s="85">
        <v>3648078</v>
      </c>
      <c r="D6" s="97">
        <v>2</v>
      </c>
      <c r="E6" s="84" t="s">
        <v>6</v>
      </c>
      <c r="F6" s="98">
        <v>9.1841590838321299</v>
      </c>
    </row>
    <row r="7" spans="1:6" x14ac:dyDescent="0.25">
      <c r="A7" s="97">
        <v>3</v>
      </c>
      <c r="B7" s="84" t="s">
        <v>36</v>
      </c>
      <c r="C7" s="85">
        <v>3343814</v>
      </c>
      <c r="D7" s="99">
        <v>3</v>
      </c>
      <c r="E7" s="88" t="s">
        <v>11</v>
      </c>
      <c r="F7" s="100">
        <v>8.4190134615693903</v>
      </c>
    </row>
    <row r="8" spans="1:6" x14ac:dyDescent="0.25">
      <c r="A8" s="97">
        <v>4</v>
      </c>
      <c r="B8" s="84" t="s">
        <v>88</v>
      </c>
      <c r="C8" s="85">
        <v>3072708</v>
      </c>
      <c r="D8" s="97">
        <v>4</v>
      </c>
      <c r="E8" s="84" t="s">
        <v>73</v>
      </c>
      <c r="F8" s="98">
        <v>8.3358868111408508</v>
      </c>
    </row>
    <row r="9" spans="1:6" x14ac:dyDescent="0.25">
      <c r="A9" s="97">
        <v>5</v>
      </c>
      <c r="B9" s="84" t="s">
        <v>32</v>
      </c>
      <c r="C9" s="85">
        <v>2215751</v>
      </c>
      <c r="D9" s="97">
        <v>5</v>
      </c>
      <c r="E9" s="84" t="s">
        <v>38</v>
      </c>
      <c r="F9" s="98">
        <v>7.7052392859219596</v>
      </c>
    </row>
    <row r="10" spans="1:6" x14ac:dyDescent="0.25">
      <c r="A10" s="97">
        <v>6</v>
      </c>
      <c r="B10" s="84" t="s">
        <v>39</v>
      </c>
      <c r="C10" s="85">
        <v>2054830</v>
      </c>
      <c r="D10" s="97">
        <v>6</v>
      </c>
      <c r="E10" s="84" t="s">
        <v>31</v>
      </c>
      <c r="F10" s="98">
        <v>7.6565983662048103</v>
      </c>
    </row>
    <row r="11" spans="1:6" x14ac:dyDescent="0.25">
      <c r="A11" s="97">
        <v>7</v>
      </c>
      <c r="B11" s="84" t="s">
        <v>10</v>
      </c>
      <c r="C11" s="85">
        <v>1964412</v>
      </c>
      <c r="D11" s="97">
        <v>7</v>
      </c>
      <c r="E11" s="84" t="s">
        <v>7</v>
      </c>
      <c r="F11" s="98">
        <v>7.5671901801944301</v>
      </c>
    </row>
    <row r="12" spans="1:6" x14ac:dyDescent="0.25">
      <c r="A12" s="97">
        <v>8</v>
      </c>
      <c r="B12" s="84" t="s">
        <v>9</v>
      </c>
      <c r="C12" s="85">
        <v>1760872</v>
      </c>
      <c r="D12" s="97">
        <v>8</v>
      </c>
      <c r="E12" s="84" t="s">
        <v>3</v>
      </c>
      <c r="F12" s="98">
        <v>7.5571653778191203</v>
      </c>
    </row>
    <row r="13" spans="1:6" x14ac:dyDescent="0.25">
      <c r="A13" s="97">
        <v>9</v>
      </c>
      <c r="B13" s="84" t="s">
        <v>8</v>
      </c>
      <c r="C13" s="85">
        <v>1394753</v>
      </c>
      <c r="D13" s="97">
        <v>9</v>
      </c>
      <c r="E13" s="84" t="s">
        <v>36</v>
      </c>
      <c r="F13" s="98">
        <v>7.3028492305810699</v>
      </c>
    </row>
    <row r="14" spans="1:6" x14ac:dyDescent="0.25">
      <c r="A14" s="97">
        <v>10</v>
      </c>
      <c r="B14" s="84" t="s">
        <v>5</v>
      </c>
      <c r="C14" s="85">
        <v>1347060</v>
      </c>
      <c r="D14" s="97">
        <v>10</v>
      </c>
      <c r="E14" s="84" t="s">
        <v>40</v>
      </c>
      <c r="F14" s="98">
        <v>7.29191581890192</v>
      </c>
    </row>
    <row r="15" spans="1:6" x14ac:dyDescent="0.25">
      <c r="A15" s="97">
        <v>11</v>
      </c>
      <c r="B15" s="84" t="s">
        <v>73</v>
      </c>
      <c r="C15" s="85">
        <v>1329749</v>
      </c>
      <c r="D15" s="97">
        <f t="shared" ref="D15:D42" si="0">D14+1</f>
        <v>11</v>
      </c>
      <c r="E15" s="84" t="s">
        <v>35</v>
      </c>
      <c r="F15" s="98">
        <v>7.1542646689545499</v>
      </c>
    </row>
    <row r="16" spans="1:6" x14ac:dyDescent="0.25">
      <c r="A16" s="97">
        <v>12</v>
      </c>
      <c r="B16" s="84" t="s">
        <v>6</v>
      </c>
      <c r="C16" s="85">
        <v>1061799</v>
      </c>
      <c r="D16" s="97">
        <f t="shared" si="0"/>
        <v>12</v>
      </c>
      <c r="E16" s="84" t="s">
        <v>4</v>
      </c>
      <c r="F16" s="98">
        <v>6.9681445382146698</v>
      </c>
    </row>
    <row r="17" spans="1:6" x14ac:dyDescent="0.25">
      <c r="A17" s="97">
        <v>13</v>
      </c>
      <c r="B17" s="84" t="s">
        <v>41</v>
      </c>
      <c r="C17" s="85">
        <v>889105</v>
      </c>
      <c r="D17" s="97">
        <f t="shared" si="0"/>
        <v>13</v>
      </c>
      <c r="E17" s="84" t="s">
        <v>10</v>
      </c>
      <c r="F17" s="98">
        <v>6.9122219329049903</v>
      </c>
    </row>
    <row r="18" spans="1:6" x14ac:dyDescent="0.25">
      <c r="A18" s="97">
        <v>14</v>
      </c>
      <c r="B18" s="84" t="s">
        <v>38</v>
      </c>
      <c r="C18" s="85">
        <v>795042</v>
      </c>
      <c r="D18" s="97">
        <f t="shared" si="0"/>
        <v>14</v>
      </c>
      <c r="E18" s="84" t="s">
        <v>32</v>
      </c>
      <c r="F18" s="98">
        <v>6.7590682663299004</v>
      </c>
    </row>
    <row r="19" spans="1:6" x14ac:dyDescent="0.25">
      <c r="A19" s="97">
        <v>15</v>
      </c>
      <c r="B19" s="84" t="s">
        <v>89</v>
      </c>
      <c r="C19" s="85">
        <v>759447</v>
      </c>
      <c r="D19" s="97">
        <f t="shared" si="0"/>
        <v>15</v>
      </c>
      <c r="E19" s="84" t="s">
        <v>42</v>
      </c>
      <c r="F19" s="98">
        <v>6.6342033438475498</v>
      </c>
    </row>
    <row r="20" spans="1:6" x14ac:dyDescent="0.25">
      <c r="A20" s="97">
        <v>16</v>
      </c>
      <c r="B20" s="84" t="s">
        <v>31</v>
      </c>
      <c r="C20" s="85">
        <v>678589</v>
      </c>
      <c r="D20" s="97">
        <f t="shared" si="0"/>
        <v>16</v>
      </c>
      <c r="E20" s="84" t="s">
        <v>9</v>
      </c>
      <c r="F20" s="98">
        <v>6.6250249255994396</v>
      </c>
    </row>
    <row r="21" spans="1:6" x14ac:dyDescent="0.25">
      <c r="A21" s="97">
        <v>17</v>
      </c>
      <c r="B21" s="84" t="s">
        <v>90</v>
      </c>
      <c r="C21" s="85">
        <v>563622</v>
      </c>
      <c r="D21" s="97">
        <f t="shared" si="0"/>
        <v>17</v>
      </c>
      <c r="E21" s="84" t="s">
        <v>28</v>
      </c>
      <c r="F21" s="98">
        <v>6.5339758939171402</v>
      </c>
    </row>
    <row r="22" spans="1:6" x14ac:dyDescent="0.25">
      <c r="A22" s="99">
        <v>18</v>
      </c>
      <c r="B22" s="88" t="s">
        <v>11</v>
      </c>
      <c r="C22" s="90">
        <v>523469</v>
      </c>
      <c r="D22" s="97">
        <f t="shared" si="0"/>
        <v>18</v>
      </c>
      <c r="E22" s="84" t="s">
        <v>5</v>
      </c>
      <c r="F22" s="98">
        <v>6.4417802814746103</v>
      </c>
    </row>
    <row r="23" spans="1:6" x14ac:dyDescent="0.25">
      <c r="A23" s="97">
        <v>19</v>
      </c>
      <c r="B23" s="84" t="s">
        <v>35</v>
      </c>
      <c r="C23" s="85">
        <v>427360</v>
      </c>
      <c r="D23" s="97">
        <f t="shared" si="0"/>
        <v>19</v>
      </c>
      <c r="E23" s="84" t="s">
        <v>33</v>
      </c>
      <c r="F23" s="98">
        <v>5.9689431851633801</v>
      </c>
    </row>
    <row r="24" spans="1:6" x14ac:dyDescent="0.25">
      <c r="A24" s="97">
        <v>20</v>
      </c>
      <c r="B24" s="84" t="s">
        <v>42</v>
      </c>
      <c r="C24" s="85">
        <v>405927</v>
      </c>
      <c r="D24" s="97">
        <f t="shared" si="0"/>
        <v>20</v>
      </c>
      <c r="E24" s="84" t="s">
        <v>8</v>
      </c>
      <c r="F24" s="98">
        <v>5.9394157475620704</v>
      </c>
    </row>
    <row r="25" spans="1:6" x14ac:dyDescent="0.25">
      <c r="A25" s="97">
        <v>21</v>
      </c>
      <c r="B25" s="84" t="s">
        <v>91</v>
      </c>
      <c r="C25" s="85">
        <v>391611</v>
      </c>
      <c r="D25" s="97">
        <f t="shared" si="0"/>
        <v>21</v>
      </c>
      <c r="E25" s="84" t="s">
        <v>25</v>
      </c>
      <c r="F25" s="98">
        <v>5.8794104392545696</v>
      </c>
    </row>
    <row r="26" spans="1:6" x14ac:dyDescent="0.25">
      <c r="A26" s="97">
        <v>22</v>
      </c>
      <c r="B26" s="84" t="s">
        <v>22</v>
      </c>
      <c r="C26" s="85">
        <v>375757</v>
      </c>
      <c r="D26" s="97">
        <f t="shared" si="0"/>
        <v>22</v>
      </c>
      <c r="E26" s="84" t="s">
        <v>24</v>
      </c>
      <c r="F26" s="98">
        <v>5.5407343561454896</v>
      </c>
    </row>
    <row r="27" spans="1:6" x14ac:dyDescent="0.25">
      <c r="A27" s="97">
        <v>23</v>
      </c>
      <c r="B27" s="84" t="s">
        <v>40</v>
      </c>
      <c r="C27" s="85">
        <v>375592</v>
      </c>
      <c r="D27" s="97">
        <f t="shared" si="0"/>
        <v>23</v>
      </c>
      <c r="E27" s="84" t="s">
        <v>20</v>
      </c>
      <c r="F27" s="98">
        <v>5.5396971865466504</v>
      </c>
    </row>
    <row r="28" spans="1:6" x14ac:dyDescent="0.25">
      <c r="A28" s="97">
        <v>24</v>
      </c>
      <c r="B28" s="84" t="s">
        <v>23</v>
      </c>
      <c r="C28" s="85">
        <v>330877</v>
      </c>
      <c r="D28" s="97">
        <f t="shared" si="0"/>
        <v>24</v>
      </c>
      <c r="E28" s="84" t="s">
        <v>27</v>
      </c>
      <c r="F28" s="98">
        <v>5.5240122824974396</v>
      </c>
    </row>
    <row r="29" spans="1:6" x14ac:dyDescent="0.25">
      <c r="A29" s="97">
        <v>25</v>
      </c>
      <c r="B29" s="84" t="s">
        <v>28</v>
      </c>
      <c r="C29" s="85">
        <v>324719</v>
      </c>
      <c r="D29" s="97">
        <f t="shared" si="0"/>
        <v>25</v>
      </c>
      <c r="E29" s="84" t="s">
        <v>92</v>
      </c>
      <c r="F29" s="98">
        <v>5.4393063583814998</v>
      </c>
    </row>
    <row r="30" spans="1:6" x14ac:dyDescent="0.25">
      <c r="A30" s="97">
        <v>26</v>
      </c>
      <c r="B30" s="84" t="s">
        <v>20</v>
      </c>
      <c r="C30" s="85">
        <v>294169</v>
      </c>
      <c r="D30" s="97">
        <f t="shared" si="0"/>
        <v>26</v>
      </c>
      <c r="E30" s="84" t="s">
        <v>39</v>
      </c>
      <c r="F30" s="98">
        <v>5.3590327384445304</v>
      </c>
    </row>
    <row r="31" spans="1:6" x14ac:dyDescent="0.25">
      <c r="A31" s="97">
        <v>27</v>
      </c>
      <c r="B31" s="84" t="s">
        <v>27</v>
      </c>
      <c r="C31" s="85">
        <v>269848</v>
      </c>
      <c r="D31" s="97">
        <f t="shared" si="0"/>
        <v>27</v>
      </c>
      <c r="E31" s="84" t="s">
        <v>29</v>
      </c>
      <c r="F31" s="98">
        <v>5.0790624528748998</v>
      </c>
    </row>
    <row r="32" spans="1:6" x14ac:dyDescent="0.25">
      <c r="A32" s="97">
        <v>28</v>
      </c>
      <c r="B32" s="84" t="s">
        <v>29</v>
      </c>
      <c r="C32" s="85">
        <v>235765</v>
      </c>
      <c r="D32" s="97">
        <f t="shared" si="0"/>
        <v>28</v>
      </c>
      <c r="E32" s="84" t="s">
        <v>18</v>
      </c>
      <c r="F32" s="98">
        <v>4.6423276784349703</v>
      </c>
    </row>
    <row r="33" spans="1:6" x14ac:dyDescent="0.25">
      <c r="A33" s="97">
        <v>29</v>
      </c>
      <c r="B33" s="84" t="s">
        <v>4</v>
      </c>
      <c r="C33" s="85">
        <v>234492</v>
      </c>
      <c r="D33" s="97">
        <f t="shared" si="0"/>
        <v>29</v>
      </c>
      <c r="E33" s="84" t="s">
        <v>34</v>
      </c>
      <c r="F33" s="98">
        <v>4.3244568626332898</v>
      </c>
    </row>
    <row r="34" spans="1:6" x14ac:dyDescent="0.25">
      <c r="A34" s="97">
        <v>30</v>
      </c>
      <c r="B34" s="84" t="s">
        <v>25</v>
      </c>
      <c r="C34" s="85">
        <v>221789</v>
      </c>
      <c r="D34" s="97">
        <f t="shared" si="0"/>
        <v>30</v>
      </c>
      <c r="E34" s="84" t="s">
        <v>41</v>
      </c>
      <c r="F34" s="98">
        <v>4.2758589181286597</v>
      </c>
    </row>
    <row r="35" spans="1:6" x14ac:dyDescent="0.25">
      <c r="A35" s="97">
        <v>31</v>
      </c>
      <c r="B35" s="84" t="s">
        <v>19</v>
      </c>
      <c r="C35" s="85">
        <v>204172</v>
      </c>
      <c r="D35" s="97">
        <f t="shared" si="0"/>
        <v>31</v>
      </c>
      <c r="E35" s="84" t="s">
        <v>88</v>
      </c>
      <c r="F35" s="98">
        <v>4.2424896792632598</v>
      </c>
    </row>
    <row r="36" spans="1:6" x14ac:dyDescent="0.25">
      <c r="A36" s="97">
        <v>32</v>
      </c>
      <c r="B36" s="84" t="s">
        <v>24</v>
      </c>
      <c r="C36" s="85">
        <v>160709</v>
      </c>
      <c r="D36" s="97">
        <f t="shared" si="0"/>
        <v>32</v>
      </c>
      <c r="E36" s="84" t="s">
        <v>19</v>
      </c>
      <c r="F36" s="98">
        <v>4.1225215038565599</v>
      </c>
    </row>
    <row r="37" spans="1:6" x14ac:dyDescent="0.25">
      <c r="A37" s="97">
        <v>33</v>
      </c>
      <c r="B37" s="84" t="s">
        <v>18</v>
      </c>
      <c r="C37" s="85">
        <v>121499</v>
      </c>
      <c r="D37" s="97">
        <f t="shared" si="0"/>
        <v>33</v>
      </c>
      <c r="E37" s="84" t="s">
        <v>21</v>
      </c>
      <c r="F37" s="98">
        <v>4.0973852721451403</v>
      </c>
    </row>
    <row r="38" spans="1:6" x14ac:dyDescent="0.25">
      <c r="A38" s="97">
        <v>34</v>
      </c>
      <c r="B38" s="84" t="s">
        <v>34</v>
      </c>
      <c r="C38" s="85">
        <v>75838</v>
      </c>
      <c r="D38" s="97">
        <f t="shared" si="0"/>
        <v>34</v>
      </c>
      <c r="E38" s="84" t="s">
        <v>22</v>
      </c>
      <c r="F38" s="98">
        <v>3.7137844809693701</v>
      </c>
    </row>
    <row r="39" spans="1:6" x14ac:dyDescent="0.25">
      <c r="A39" s="97">
        <v>35</v>
      </c>
      <c r="B39" s="84" t="s">
        <v>21</v>
      </c>
      <c r="C39" s="85">
        <v>61428</v>
      </c>
      <c r="D39" s="97">
        <f t="shared" si="0"/>
        <v>35</v>
      </c>
      <c r="E39" s="84" t="s">
        <v>89</v>
      </c>
      <c r="F39" s="98">
        <v>3.5321801979461198</v>
      </c>
    </row>
    <row r="40" spans="1:6" x14ac:dyDescent="0.25">
      <c r="A40" s="97">
        <v>36</v>
      </c>
      <c r="B40" s="84" t="s">
        <v>33</v>
      </c>
      <c r="C40" s="85">
        <v>40553</v>
      </c>
      <c r="D40" s="97">
        <f t="shared" si="0"/>
        <v>36</v>
      </c>
      <c r="E40" s="84" t="s">
        <v>90</v>
      </c>
      <c r="F40" s="98">
        <v>3.3734468146232901</v>
      </c>
    </row>
    <row r="41" spans="1:6" x14ac:dyDescent="0.25">
      <c r="A41" s="97">
        <v>37</v>
      </c>
      <c r="B41" s="84" t="s">
        <v>37</v>
      </c>
      <c r="C41" s="85">
        <v>39032</v>
      </c>
      <c r="D41" s="97">
        <f t="shared" si="0"/>
        <v>37</v>
      </c>
      <c r="E41" s="84" t="s">
        <v>23</v>
      </c>
      <c r="F41" s="98">
        <v>2.9179409845318101</v>
      </c>
    </row>
    <row r="42" spans="1:6" x14ac:dyDescent="0.25">
      <c r="A42" s="101">
        <v>38</v>
      </c>
      <c r="B42" s="92" t="s">
        <v>92</v>
      </c>
      <c r="C42" s="93">
        <v>15056</v>
      </c>
      <c r="D42" s="101">
        <f t="shared" si="0"/>
        <v>38</v>
      </c>
      <c r="E42" s="92" t="s">
        <v>91</v>
      </c>
      <c r="F42" s="102">
        <v>2.7807158935177601</v>
      </c>
    </row>
    <row r="43" spans="1:6" x14ac:dyDescent="0.25">
      <c r="A43" s="39" t="s">
        <v>95</v>
      </c>
    </row>
  </sheetData>
  <mergeCells count="2">
    <mergeCell ref="A4:C4"/>
    <mergeCell ref="D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workbookViewId="0"/>
  </sheetViews>
  <sheetFormatPr defaultRowHeight="15" x14ac:dyDescent="0.25"/>
  <cols>
    <col min="1" max="16384" width="9.140625" style="13"/>
  </cols>
  <sheetData>
    <row r="3" spans="1:9" x14ac:dyDescent="0.25">
      <c r="A3" s="23" t="s">
        <v>43</v>
      </c>
    </row>
    <row r="4" spans="1:9" x14ac:dyDescent="0.25">
      <c r="A4" s="1" t="s">
        <v>0</v>
      </c>
      <c r="B4" s="2"/>
      <c r="C4" s="3"/>
      <c r="D4" s="7" t="s">
        <v>1</v>
      </c>
      <c r="E4" s="8"/>
      <c r="F4" s="9"/>
      <c r="G4" s="7" t="s">
        <v>2</v>
      </c>
      <c r="H4" s="8"/>
      <c r="I4" s="9"/>
    </row>
    <row r="5" spans="1:9" x14ac:dyDescent="0.25">
      <c r="A5" s="4"/>
      <c r="B5" s="5"/>
      <c r="C5" s="6"/>
      <c r="D5" s="10"/>
      <c r="E5" s="11"/>
      <c r="F5" s="12"/>
      <c r="G5" s="10"/>
      <c r="H5" s="11"/>
      <c r="I5" s="12"/>
    </row>
    <row r="6" spans="1:9" x14ac:dyDescent="0.25">
      <c r="A6" s="14">
        <v>1</v>
      </c>
      <c r="B6" s="15" t="s">
        <v>3</v>
      </c>
      <c r="C6" s="20">
        <v>227.6062540915824</v>
      </c>
      <c r="D6" s="14">
        <v>1</v>
      </c>
      <c r="E6" s="15" t="s">
        <v>3</v>
      </c>
      <c r="F6" s="20">
        <v>158.76583490928169</v>
      </c>
      <c r="G6" s="14">
        <v>1</v>
      </c>
      <c r="H6" s="15" t="s">
        <v>4</v>
      </c>
      <c r="I6" s="20">
        <v>31.625135934920426</v>
      </c>
    </row>
    <row r="7" spans="1:9" x14ac:dyDescent="0.25">
      <c r="A7" s="14">
        <v>2</v>
      </c>
      <c r="B7" s="15" t="s">
        <v>4</v>
      </c>
      <c r="C7" s="20">
        <v>94.875407804761267</v>
      </c>
      <c r="D7" s="14">
        <v>2</v>
      </c>
      <c r="E7" s="15" t="s">
        <v>5</v>
      </c>
      <c r="F7" s="20">
        <v>138.04292813708869</v>
      </c>
      <c r="G7" s="14">
        <v>2</v>
      </c>
      <c r="H7" s="15" t="s">
        <v>6</v>
      </c>
      <c r="I7" s="20">
        <v>14.221512637321599</v>
      </c>
    </row>
    <row r="8" spans="1:9" x14ac:dyDescent="0.25">
      <c r="A8" s="14">
        <v>3</v>
      </c>
      <c r="B8" s="15" t="s">
        <v>6</v>
      </c>
      <c r="C8" s="20">
        <v>67.138768962239183</v>
      </c>
      <c r="D8" s="14">
        <v>3</v>
      </c>
      <c r="E8" s="15" t="s">
        <v>7</v>
      </c>
      <c r="F8" s="20">
        <v>116.87979990135983</v>
      </c>
      <c r="G8" s="14">
        <v>3</v>
      </c>
      <c r="H8" s="15" t="s">
        <v>3</v>
      </c>
      <c r="I8" s="20">
        <v>13.33521304647001</v>
      </c>
    </row>
    <row r="9" spans="1:9" x14ac:dyDescent="0.25">
      <c r="A9" s="14">
        <v>4</v>
      </c>
      <c r="B9" s="15" t="s">
        <v>5</v>
      </c>
      <c r="C9" s="20">
        <v>62.486519319042849</v>
      </c>
      <c r="D9" s="14">
        <v>4</v>
      </c>
      <c r="E9" s="15" t="s">
        <v>4</v>
      </c>
      <c r="F9" s="20">
        <v>103.03673320732138</v>
      </c>
      <c r="G9" s="14">
        <v>4</v>
      </c>
      <c r="H9" s="15" t="s">
        <v>8</v>
      </c>
      <c r="I9" s="20">
        <v>11.777292839533461</v>
      </c>
    </row>
    <row r="10" spans="1:9" x14ac:dyDescent="0.25">
      <c r="A10" s="14">
        <v>5</v>
      </c>
      <c r="B10" s="15" t="s">
        <v>7</v>
      </c>
      <c r="C10" s="20">
        <v>53.292115831748049</v>
      </c>
      <c r="D10" s="14">
        <v>5</v>
      </c>
      <c r="E10" s="15" t="s">
        <v>6</v>
      </c>
      <c r="F10" s="20">
        <v>79.375884487376368</v>
      </c>
      <c r="G10" s="14">
        <v>5</v>
      </c>
      <c r="H10" s="15" t="s">
        <v>9</v>
      </c>
      <c r="I10" s="20">
        <v>8.5768130605991733</v>
      </c>
    </row>
    <row r="11" spans="1:9" x14ac:dyDescent="0.25">
      <c r="A11" s="14">
        <v>6</v>
      </c>
      <c r="B11" s="15" t="s">
        <v>10</v>
      </c>
      <c r="C11" s="20">
        <v>49.332464914238258</v>
      </c>
      <c r="D11" s="18">
        <v>6</v>
      </c>
      <c r="E11" s="19" t="s">
        <v>11</v>
      </c>
      <c r="F11" s="21">
        <v>75.751034753382868</v>
      </c>
      <c r="G11" s="14">
        <v>6</v>
      </c>
      <c r="H11" s="15" t="s">
        <v>7</v>
      </c>
      <c r="I11" s="20">
        <v>5.909603325583034</v>
      </c>
    </row>
    <row r="12" spans="1:9" x14ac:dyDescent="0.25">
      <c r="A12" s="18">
        <v>7</v>
      </c>
      <c r="B12" s="19" t="s">
        <v>11</v>
      </c>
      <c r="C12" s="21">
        <v>47.3997702842805</v>
      </c>
      <c r="D12" s="14">
        <v>7</v>
      </c>
      <c r="E12" s="15" t="s">
        <v>10</v>
      </c>
      <c r="F12" s="20">
        <v>72.462392235619873</v>
      </c>
      <c r="G12" s="14">
        <v>7</v>
      </c>
      <c r="H12" s="15" t="s">
        <v>10</v>
      </c>
      <c r="I12" s="20">
        <v>5.8038194016750886</v>
      </c>
    </row>
    <row r="13" spans="1:9" x14ac:dyDescent="0.25">
      <c r="A13" s="14">
        <v>8</v>
      </c>
      <c r="B13" s="15" t="s">
        <v>8</v>
      </c>
      <c r="C13" s="20">
        <v>22.49356830613598</v>
      </c>
      <c r="D13" s="14">
        <v>8</v>
      </c>
      <c r="E13" s="15" t="s">
        <v>8</v>
      </c>
      <c r="F13" s="20">
        <v>64.934263223373677</v>
      </c>
      <c r="G13" s="18">
        <v>8</v>
      </c>
      <c r="H13" s="19" t="s">
        <v>11</v>
      </c>
      <c r="I13" s="21">
        <v>3.1009195513080701</v>
      </c>
    </row>
    <row r="14" spans="1:9" x14ac:dyDescent="0.25">
      <c r="A14" s="16">
        <v>9</v>
      </c>
      <c r="B14" s="17" t="s">
        <v>9</v>
      </c>
      <c r="C14" s="22">
        <v>6.2896629111060607</v>
      </c>
      <c r="D14" s="16">
        <v>9</v>
      </c>
      <c r="E14" s="17" t="s">
        <v>9</v>
      </c>
      <c r="F14" s="22">
        <v>30.400037403679292</v>
      </c>
      <c r="G14" s="16">
        <v>9</v>
      </c>
      <c r="H14" s="17" t="s">
        <v>5</v>
      </c>
      <c r="I14" s="22">
        <v>2.1160773474576264</v>
      </c>
    </row>
    <row r="15" spans="1:9" x14ac:dyDescent="0.25">
      <c r="A15" s="24" t="s">
        <v>12</v>
      </c>
    </row>
    <row r="16" spans="1:9" x14ac:dyDescent="0.25">
      <c r="A16" s="25" t="s">
        <v>13</v>
      </c>
    </row>
  </sheetData>
  <mergeCells count="3">
    <mergeCell ref="A4:C5"/>
    <mergeCell ref="D4:F5"/>
    <mergeCell ref="G4:I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workbookViewId="0"/>
  </sheetViews>
  <sheetFormatPr defaultRowHeight="15" x14ac:dyDescent="0.25"/>
  <cols>
    <col min="1" max="1" width="9.140625" style="13"/>
    <col min="2" max="2" width="11.85546875" style="13" bestFit="1" customWidth="1"/>
    <col min="3" max="3" width="10.28515625" style="13" customWidth="1"/>
    <col min="4" max="4" width="10.42578125" style="13" customWidth="1"/>
    <col min="5" max="5" width="11.85546875" style="13" bestFit="1" customWidth="1"/>
    <col min="6" max="7" width="9.140625" style="13"/>
    <col min="8" max="8" width="11" style="13" customWidth="1"/>
    <col min="9" max="9" width="9.85546875" style="13" customWidth="1"/>
    <col min="10" max="16384" width="9.140625" style="13"/>
  </cols>
  <sheetData>
    <row r="3" spans="1:6" x14ac:dyDescent="0.25">
      <c r="A3" s="23" t="s">
        <v>109</v>
      </c>
    </row>
    <row r="4" spans="1:6" x14ac:dyDescent="0.25">
      <c r="A4" s="109" t="s">
        <v>107</v>
      </c>
      <c r="B4" s="110"/>
      <c r="C4" s="110"/>
      <c r="D4" s="109" t="s">
        <v>108</v>
      </c>
      <c r="E4" s="110"/>
      <c r="F4" s="111"/>
    </row>
    <row r="5" spans="1:6" x14ac:dyDescent="0.25">
      <c r="A5" s="112">
        <v>1</v>
      </c>
      <c r="B5" s="15" t="s">
        <v>37</v>
      </c>
      <c r="C5" s="113">
        <v>0.26348547717842324</v>
      </c>
      <c r="D5" s="112">
        <v>1</v>
      </c>
      <c r="E5" s="15" t="s">
        <v>32</v>
      </c>
      <c r="F5" s="114">
        <v>0.28072357612137605</v>
      </c>
    </row>
    <row r="6" spans="1:6" x14ac:dyDescent="0.25">
      <c r="A6" s="115">
        <v>2</v>
      </c>
      <c r="B6" s="19" t="s">
        <v>11</v>
      </c>
      <c r="C6" s="116">
        <v>0.26179894179894181</v>
      </c>
      <c r="D6" s="112">
        <v>2</v>
      </c>
      <c r="E6" s="15" t="s">
        <v>73</v>
      </c>
      <c r="F6" s="114">
        <v>0.26964265264186932</v>
      </c>
    </row>
    <row r="7" spans="1:6" x14ac:dyDescent="0.25">
      <c r="A7" s="112">
        <v>3</v>
      </c>
      <c r="B7" s="15" t="s">
        <v>31</v>
      </c>
      <c r="C7" s="113">
        <v>0.25952566096423019</v>
      </c>
      <c r="D7" s="115">
        <v>3</v>
      </c>
      <c r="E7" s="19" t="s">
        <v>11</v>
      </c>
      <c r="F7" s="117">
        <v>0.26858207606519319</v>
      </c>
    </row>
    <row r="8" spans="1:6" x14ac:dyDescent="0.25">
      <c r="A8" s="112">
        <v>4</v>
      </c>
      <c r="B8" s="15" t="s">
        <v>73</v>
      </c>
      <c r="C8" s="113">
        <v>0.25545094152626363</v>
      </c>
      <c r="D8" s="112">
        <v>4</v>
      </c>
      <c r="E8" s="15" t="s">
        <v>31</v>
      </c>
      <c r="F8" s="114">
        <v>0.26855599599896018</v>
      </c>
    </row>
    <row r="9" spans="1:6" x14ac:dyDescent="0.25">
      <c r="A9" s="112">
        <v>5</v>
      </c>
      <c r="B9" s="15" t="s">
        <v>6</v>
      </c>
      <c r="C9" s="113">
        <v>0.24531408308004052</v>
      </c>
      <c r="D9" s="112">
        <v>5</v>
      </c>
      <c r="E9" s="15" t="s">
        <v>36</v>
      </c>
      <c r="F9" s="114">
        <v>0.2556733035986728</v>
      </c>
    </row>
    <row r="10" spans="1:6" x14ac:dyDescent="0.25">
      <c r="A10" s="112">
        <v>6</v>
      </c>
      <c r="B10" s="15" t="s">
        <v>38</v>
      </c>
      <c r="C10" s="113">
        <v>0.24463572854291418</v>
      </c>
      <c r="D10" s="112">
        <v>6</v>
      </c>
      <c r="E10" s="15" t="s">
        <v>38</v>
      </c>
      <c r="F10" s="114">
        <v>0.24599600612353531</v>
      </c>
    </row>
    <row r="11" spans="1:6" x14ac:dyDescent="0.25">
      <c r="A11" s="112">
        <v>7</v>
      </c>
      <c r="B11" s="15" t="s">
        <v>99</v>
      </c>
      <c r="C11" s="113">
        <v>0.24276343503640849</v>
      </c>
      <c r="D11" s="112">
        <v>7</v>
      </c>
      <c r="E11" s="15" t="s">
        <v>6</v>
      </c>
      <c r="F11" s="114">
        <v>0.24251573598466858</v>
      </c>
    </row>
    <row r="12" spans="1:6" x14ac:dyDescent="0.25">
      <c r="A12" s="112">
        <v>8</v>
      </c>
      <c r="B12" s="15" t="s">
        <v>28</v>
      </c>
      <c r="C12" s="113">
        <v>0.24015151515151514</v>
      </c>
      <c r="D12" s="112">
        <v>8</v>
      </c>
      <c r="E12" s="15" t="s">
        <v>35</v>
      </c>
      <c r="F12" s="114">
        <v>0.23684077464227621</v>
      </c>
    </row>
    <row r="13" spans="1:6" x14ac:dyDescent="0.25">
      <c r="A13" s="112">
        <v>9</v>
      </c>
      <c r="B13" s="15" t="s">
        <v>4</v>
      </c>
      <c r="C13" s="113">
        <v>0.22772536687631026</v>
      </c>
      <c r="D13" s="112">
        <v>9</v>
      </c>
      <c r="E13" s="15" t="s">
        <v>28</v>
      </c>
      <c r="F13" s="114">
        <v>0.22502329873387616</v>
      </c>
    </row>
    <row r="14" spans="1:6" x14ac:dyDescent="0.25">
      <c r="A14" s="112">
        <v>10</v>
      </c>
      <c r="B14" s="15" t="s">
        <v>35</v>
      </c>
      <c r="C14" s="113">
        <v>0.22260845383759734</v>
      </c>
      <c r="D14" s="112">
        <v>10</v>
      </c>
      <c r="E14" s="15" t="s">
        <v>3</v>
      </c>
      <c r="F14" s="114">
        <v>0.22448853568949451</v>
      </c>
    </row>
    <row r="15" spans="1:6" x14ac:dyDescent="0.25">
      <c r="A15" s="112">
        <v>11</v>
      </c>
      <c r="B15" s="15" t="s">
        <v>40</v>
      </c>
      <c r="C15" s="113">
        <v>0.22207958921694479</v>
      </c>
      <c r="D15" s="112">
        <v>11</v>
      </c>
      <c r="E15" s="15" t="s">
        <v>37</v>
      </c>
      <c r="F15" s="114">
        <v>0.21640827213391703</v>
      </c>
    </row>
    <row r="16" spans="1:6" x14ac:dyDescent="0.25">
      <c r="A16" s="112">
        <v>12</v>
      </c>
      <c r="B16" s="15" t="s">
        <v>36</v>
      </c>
      <c r="C16" s="113">
        <v>0.22177105122841556</v>
      </c>
      <c r="D16" s="112">
        <v>12</v>
      </c>
      <c r="E16" s="15" t="s">
        <v>40</v>
      </c>
      <c r="F16" s="114">
        <v>0.21299199538307548</v>
      </c>
    </row>
    <row r="17" spans="1:6" x14ac:dyDescent="0.25">
      <c r="A17" s="112">
        <v>13</v>
      </c>
      <c r="B17" s="15" t="s">
        <v>3</v>
      </c>
      <c r="C17" s="113">
        <v>0.20992989108867233</v>
      </c>
      <c r="D17" s="112">
        <v>13</v>
      </c>
      <c r="E17" s="15" t="s">
        <v>4</v>
      </c>
      <c r="F17" s="114">
        <v>0.21293416161006301</v>
      </c>
    </row>
    <row r="18" spans="1:6" x14ac:dyDescent="0.25">
      <c r="A18" s="112">
        <v>14</v>
      </c>
      <c r="B18" s="15" t="s">
        <v>29</v>
      </c>
      <c r="C18" s="113">
        <v>0.20923994038748137</v>
      </c>
      <c r="D18" s="112">
        <v>14</v>
      </c>
      <c r="E18" s="15" t="s">
        <v>8</v>
      </c>
      <c r="F18" s="114">
        <v>0.18757455501214329</v>
      </c>
    </row>
    <row r="19" spans="1:6" x14ac:dyDescent="0.25">
      <c r="A19" s="112">
        <v>15</v>
      </c>
      <c r="B19" s="15" t="s">
        <v>100</v>
      </c>
      <c r="C19" s="113">
        <v>0.20906432748538012</v>
      </c>
      <c r="D19" s="112">
        <v>15</v>
      </c>
      <c r="E19" s="15" t="s">
        <v>9</v>
      </c>
      <c r="F19" s="114">
        <v>0.18428639616132877</v>
      </c>
    </row>
    <row r="20" spans="1:6" x14ac:dyDescent="0.25">
      <c r="A20" s="112">
        <v>16</v>
      </c>
      <c r="B20" s="15" t="s">
        <v>33</v>
      </c>
      <c r="C20" s="113">
        <v>0.19829787234042554</v>
      </c>
      <c r="D20" s="112">
        <v>16</v>
      </c>
      <c r="E20" s="15" t="s">
        <v>29</v>
      </c>
      <c r="F20" s="114">
        <v>0.17471952053223211</v>
      </c>
    </row>
    <row r="21" spans="1:6" x14ac:dyDescent="0.25">
      <c r="A21" s="112">
        <v>17</v>
      </c>
      <c r="B21" s="15" t="s">
        <v>9</v>
      </c>
      <c r="C21" s="113">
        <v>0.19414958665557894</v>
      </c>
      <c r="D21" s="112">
        <v>17</v>
      </c>
      <c r="E21" s="15" t="s">
        <v>100</v>
      </c>
      <c r="F21" s="114">
        <v>0.16777775929934108</v>
      </c>
    </row>
    <row r="22" spans="1:6" x14ac:dyDescent="0.25">
      <c r="A22" s="112">
        <v>18</v>
      </c>
      <c r="B22" s="15" t="s">
        <v>8</v>
      </c>
      <c r="C22" s="113">
        <v>0.1938240970499035</v>
      </c>
      <c r="D22" s="112">
        <v>18</v>
      </c>
      <c r="E22" s="15" t="s">
        <v>42</v>
      </c>
      <c r="F22" s="114">
        <v>0.16045794301881663</v>
      </c>
    </row>
    <row r="23" spans="1:6" x14ac:dyDescent="0.25">
      <c r="A23" s="112">
        <v>19</v>
      </c>
      <c r="B23" s="15" t="s">
        <v>22</v>
      </c>
      <c r="C23" s="113">
        <v>0.18752221827230714</v>
      </c>
      <c r="D23" s="112">
        <v>19</v>
      </c>
      <c r="E23" s="15" t="s">
        <v>33</v>
      </c>
      <c r="F23" s="114">
        <v>0.15697726654470107</v>
      </c>
    </row>
    <row r="24" spans="1:6" x14ac:dyDescent="0.25">
      <c r="A24" s="112">
        <v>20</v>
      </c>
      <c r="B24" s="15" t="s">
        <v>92</v>
      </c>
      <c r="C24" s="113">
        <v>0.18741058655221746</v>
      </c>
      <c r="D24" s="112">
        <v>20</v>
      </c>
      <c r="E24" s="15" t="s">
        <v>20</v>
      </c>
      <c r="F24" s="114">
        <v>0.15473143946709469</v>
      </c>
    </row>
    <row r="25" spans="1:6" x14ac:dyDescent="0.25">
      <c r="A25" s="112">
        <v>21</v>
      </c>
      <c r="B25" s="15" t="s">
        <v>27</v>
      </c>
      <c r="C25" s="113">
        <v>0.18667164457718871</v>
      </c>
      <c r="D25" s="112">
        <v>21</v>
      </c>
      <c r="E25" s="15" t="s">
        <v>27</v>
      </c>
      <c r="F25" s="114">
        <v>0.15401254976546705</v>
      </c>
    </row>
    <row r="26" spans="1:6" x14ac:dyDescent="0.25">
      <c r="A26" s="112">
        <v>22</v>
      </c>
      <c r="B26" s="15" t="s">
        <v>24</v>
      </c>
      <c r="C26" s="113">
        <v>0.18501362397820165</v>
      </c>
      <c r="D26" s="112">
        <v>22</v>
      </c>
      <c r="E26" s="15" t="s">
        <v>22</v>
      </c>
      <c r="F26" s="114">
        <v>0.15173634252134754</v>
      </c>
    </row>
    <row r="27" spans="1:6" x14ac:dyDescent="0.25">
      <c r="A27" s="112">
        <v>23</v>
      </c>
      <c r="B27" s="15" t="s">
        <v>42</v>
      </c>
      <c r="C27" s="113">
        <v>0.18049297641134376</v>
      </c>
      <c r="D27" s="112">
        <v>23</v>
      </c>
      <c r="E27" s="15" t="s">
        <v>92</v>
      </c>
      <c r="F27" s="114">
        <v>0.14760110215222239</v>
      </c>
    </row>
    <row r="28" spans="1:6" x14ac:dyDescent="0.25">
      <c r="A28" s="112">
        <v>24</v>
      </c>
      <c r="B28" s="15" t="s">
        <v>101</v>
      </c>
      <c r="C28" s="113">
        <v>0.1746341463414634</v>
      </c>
      <c r="D28" s="112">
        <v>24</v>
      </c>
      <c r="E28" s="15" t="s">
        <v>24</v>
      </c>
      <c r="F28" s="114">
        <v>0.14677297528206679</v>
      </c>
    </row>
    <row r="29" spans="1:6" x14ac:dyDescent="0.25">
      <c r="A29" s="112">
        <v>25</v>
      </c>
      <c r="B29" s="15" t="s">
        <v>20</v>
      </c>
      <c r="C29" s="113">
        <v>0.16626226395189367</v>
      </c>
      <c r="D29" s="112">
        <v>25</v>
      </c>
      <c r="E29" s="15" t="s">
        <v>101</v>
      </c>
      <c r="F29" s="114">
        <v>0.14008415925151432</v>
      </c>
    </row>
    <row r="30" spans="1:6" x14ac:dyDescent="0.25">
      <c r="A30" s="112">
        <v>26</v>
      </c>
      <c r="B30" s="15" t="s">
        <v>21</v>
      </c>
      <c r="C30" s="113">
        <v>0.16565349544072949</v>
      </c>
      <c r="D30" s="112">
        <v>26</v>
      </c>
      <c r="E30" s="15" t="s">
        <v>21</v>
      </c>
      <c r="F30" s="114">
        <v>0.13368869721731158</v>
      </c>
    </row>
    <row r="31" spans="1:6" x14ac:dyDescent="0.25">
      <c r="A31" s="112">
        <v>27</v>
      </c>
      <c r="B31" s="15" t="s">
        <v>34</v>
      </c>
      <c r="C31" s="113">
        <v>0.16465422612513722</v>
      </c>
      <c r="D31" s="112">
        <v>27</v>
      </c>
      <c r="E31" s="15" t="s">
        <v>34</v>
      </c>
      <c r="F31" s="114">
        <v>0.1272391734906172</v>
      </c>
    </row>
    <row r="32" spans="1:6" x14ac:dyDescent="0.25">
      <c r="A32" s="112">
        <v>28</v>
      </c>
      <c r="B32" s="15" t="s">
        <v>23</v>
      </c>
      <c r="C32" s="113">
        <v>0.161364507474128</v>
      </c>
      <c r="D32" s="112">
        <v>28</v>
      </c>
      <c r="E32" s="15" t="s">
        <v>103</v>
      </c>
      <c r="F32" s="114">
        <v>0.11195817017862413</v>
      </c>
    </row>
    <row r="33" spans="1:6" x14ac:dyDescent="0.25">
      <c r="A33" s="112">
        <v>29</v>
      </c>
      <c r="B33" s="15" t="s">
        <v>104</v>
      </c>
      <c r="C33" s="113">
        <v>0.15307004900547708</v>
      </c>
      <c r="D33" s="112">
        <v>29</v>
      </c>
      <c r="E33" s="15" t="s">
        <v>23</v>
      </c>
      <c r="F33" s="114">
        <v>0.10905659795038346</v>
      </c>
    </row>
    <row r="34" spans="1:6" x14ac:dyDescent="0.25">
      <c r="A34" s="112">
        <v>30</v>
      </c>
      <c r="B34" s="15" t="s">
        <v>103</v>
      </c>
      <c r="C34" s="113">
        <v>0.1505114466634194</v>
      </c>
      <c r="D34" s="112">
        <v>30</v>
      </c>
      <c r="E34" s="15" t="s">
        <v>105</v>
      </c>
      <c r="F34" s="114">
        <v>0.10764151339426895</v>
      </c>
    </row>
    <row r="35" spans="1:6" x14ac:dyDescent="0.25">
      <c r="A35" s="112">
        <v>31</v>
      </c>
      <c r="B35" s="15" t="s">
        <v>102</v>
      </c>
      <c r="C35" s="113">
        <v>0.14663951120162932</v>
      </c>
      <c r="D35" s="112">
        <v>31</v>
      </c>
      <c r="E35" s="15" t="s">
        <v>104</v>
      </c>
      <c r="F35" s="114">
        <v>0.10746756413182702</v>
      </c>
    </row>
    <row r="36" spans="1:6" x14ac:dyDescent="0.25">
      <c r="A36" s="118">
        <v>32</v>
      </c>
      <c r="B36" s="17" t="s">
        <v>105</v>
      </c>
      <c r="C36" s="119">
        <v>0.13904899135446686</v>
      </c>
      <c r="D36" s="118">
        <v>32</v>
      </c>
      <c r="E36" s="17" t="s">
        <v>102</v>
      </c>
      <c r="F36" s="120">
        <v>8.9058214904677635E-2</v>
      </c>
    </row>
    <row r="37" spans="1:6" x14ac:dyDescent="0.25">
      <c r="A37" s="38" t="s">
        <v>110</v>
      </c>
    </row>
    <row r="38" spans="1:6" x14ac:dyDescent="0.25">
      <c r="A38" s="24" t="s">
        <v>106</v>
      </c>
    </row>
  </sheetData>
  <mergeCells count="2">
    <mergeCell ref="A4:C4"/>
    <mergeCell ref="D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/>
  </sheetViews>
  <sheetFormatPr defaultRowHeight="15" x14ac:dyDescent="0.25"/>
  <cols>
    <col min="1" max="1" width="5.7109375" style="13" customWidth="1"/>
    <col min="2" max="2" width="11.85546875" style="13" bestFit="1" customWidth="1"/>
    <col min="3" max="3" width="11.85546875" style="13" customWidth="1"/>
    <col min="4" max="4" width="5.7109375" style="13" customWidth="1"/>
    <col min="5" max="5" width="11.85546875" style="13" bestFit="1" customWidth="1"/>
    <col min="6" max="16384" width="9.140625" style="13"/>
  </cols>
  <sheetData>
    <row r="3" spans="1:6" x14ac:dyDescent="0.25">
      <c r="A3" s="23" t="s">
        <v>114</v>
      </c>
    </row>
    <row r="4" spans="1:6" x14ac:dyDescent="0.25">
      <c r="A4" s="121" t="s">
        <v>111</v>
      </c>
      <c r="B4" s="122"/>
      <c r="C4" s="122"/>
      <c r="D4" s="122"/>
      <c r="E4" s="122"/>
      <c r="F4" s="123"/>
    </row>
    <row r="5" spans="1:6" x14ac:dyDescent="0.25">
      <c r="A5" s="124" t="s">
        <v>112</v>
      </c>
      <c r="B5" s="125"/>
      <c r="C5" s="126"/>
      <c r="D5" s="125" t="s">
        <v>113</v>
      </c>
      <c r="E5" s="125"/>
      <c r="F5" s="126"/>
    </row>
    <row r="6" spans="1:6" x14ac:dyDescent="0.25">
      <c r="A6" s="112">
        <v>1</v>
      </c>
      <c r="B6" s="15" t="s">
        <v>32</v>
      </c>
      <c r="C6" s="127">
        <f>250295+260000+3395618+337051+1045000+2328819+155637172</f>
        <v>163253955</v>
      </c>
      <c r="D6" s="112">
        <v>1</v>
      </c>
      <c r="E6" s="15" t="s">
        <v>32</v>
      </c>
      <c r="F6" s="128">
        <v>2574.6180352946744</v>
      </c>
    </row>
    <row r="7" spans="1:6" x14ac:dyDescent="0.25">
      <c r="A7" s="112">
        <v>2</v>
      </c>
      <c r="B7" s="15" t="s">
        <v>90</v>
      </c>
      <c r="C7" s="127">
        <f>4091000+820000+1524000+2757237</f>
        <v>9192237</v>
      </c>
      <c r="D7" s="112">
        <v>2</v>
      </c>
      <c r="E7" s="15" t="s">
        <v>35</v>
      </c>
      <c r="F7" s="128">
        <v>634.89251122135602</v>
      </c>
    </row>
    <row r="8" spans="1:6" x14ac:dyDescent="0.25">
      <c r="A8" s="112">
        <v>3</v>
      </c>
      <c r="B8" s="15" t="s">
        <v>10</v>
      </c>
      <c r="C8" s="127">
        <f>2764314+140000+124000+4680000+150000</f>
        <v>7858314</v>
      </c>
      <c r="D8" s="112">
        <v>3</v>
      </c>
      <c r="E8" s="15" t="s">
        <v>10</v>
      </c>
      <c r="F8" s="128">
        <v>225.63855629253166</v>
      </c>
    </row>
    <row r="9" spans="1:6" x14ac:dyDescent="0.25">
      <c r="A9" s="112">
        <v>4</v>
      </c>
      <c r="B9" s="15" t="s">
        <v>35</v>
      </c>
      <c r="C9" s="127">
        <v>5375000</v>
      </c>
      <c r="D9" s="112">
        <v>4</v>
      </c>
      <c r="E9" s="15" t="s">
        <v>38</v>
      </c>
      <c r="F9" s="128">
        <v>224.17842193386355</v>
      </c>
    </row>
    <row r="10" spans="1:6" x14ac:dyDescent="0.25">
      <c r="A10" s="112">
        <v>5</v>
      </c>
      <c r="B10" s="15" t="s">
        <v>36</v>
      </c>
      <c r="C10" s="127">
        <f>850000+708000+3000000+216730</f>
        <v>4774730</v>
      </c>
      <c r="D10" s="112">
        <v>5</v>
      </c>
      <c r="E10" s="15" t="s">
        <v>6</v>
      </c>
      <c r="F10" s="128">
        <v>212.33517726929847</v>
      </c>
    </row>
    <row r="11" spans="1:6" x14ac:dyDescent="0.25">
      <c r="A11" s="112">
        <v>6</v>
      </c>
      <c r="B11" s="15" t="s">
        <v>3</v>
      </c>
      <c r="C11" s="127">
        <f>1010111+157084+114500+126500+257000+115429+101500+41500+450000+150000+41500</f>
        <v>2565124</v>
      </c>
      <c r="D11" s="112">
        <v>6</v>
      </c>
      <c r="E11" s="15" t="s">
        <v>36</v>
      </c>
      <c r="F11" s="128">
        <v>58.286701335481823</v>
      </c>
    </row>
    <row r="12" spans="1:6" x14ac:dyDescent="0.25">
      <c r="A12" s="112">
        <v>7</v>
      </c>
      <c r="B12" s="15" t="s">
        <v>38</v>
      </c>
      <c r="C12" s="127">
        <f>1092249+1050000</f>
        <v>2142249</v>
      </c>
      <c r="D12" s="112">
        <v>7</v>
      </c>
      <c r="E12" s="15" t="s">
        <v>90</v>
      </c>
      <c r="F12" s="128">
        <v>47.152492728792957</v>
      </c>
    </row>
    <row r="13" spans="1:6" x14ac:dyDescent="0.25">
      <c r="A13" s="112">
        <v>8</v>
      </c>
      <c r="B13" s="15" t="s">
        <v>6</v>
      </c>
      <c r="C13" s="127">
        <f>1454882+95000+139032</f>
        <v>1688914</v>
      </c>
      <c r="D13" s="112">
        <v>8</v>
      </c>
      <c r="E13" s="15" t="s">
        <v>3</v>
      </c>
      <c r="F13" s="128">
        <v>41.19886929427259</v>
      </c>
    </row>
    <row r="14" spans="1:6" x14ac:dyDescent="0.25">
      <c r="A14" s="112">
        <v>9</v>
      </c>
      <c r="B14" s="15" t="s">
        <v>39</v>
      </c>
      <c r="C14" s="127">
        <v>488000</v>
      </c>
      <c r="D14" s="112">
        <v>9</v>
      </c>
      <c r="E14" s="15" t="s">
        <v>25</v>
      </c>
      <c r="F14" s="128">
        <v>38.288288288288285</v>
      </c>
    </row>
    <row r="15" spans="1:6" x14ac:dyDescent="0.25">
      <c r="A15" s="112">
        <v>10</v>
      </c>
      <c r="B15" s="15" t="s">
        <v>25</v>
      </c>
      <c r="C15" s="127">
        <v>170000</v>
      </c>
      <c r="D15" s="115">
        <v>10</v>
      </c>
      <c r="E15" s="19" t="s">
        <v>11</v>
      </c>
      <c r="F15" s="129">
        <v>15.946962909872783</v>
      </c>
    </row>
    <row r="16" spans="1:6" x14ac:dyDescent="0.25">
      <c r="A16" s="112">
        <v>11</v>
      </c>
      <c r="B16" s="15" t="s">
        <v>8</v>
      </c>
      <c r="C16" s="127">
        <v>140000</v>
      </c>
      <c r="D16" s="112">
        <v>11</v>
      </c>
      <c r="E16" s="15" t="s">
        <v>39</v>
      </c>
      <c r="F16" s="128">
        <v>3.8241217449906357</v>
      </c>
    </row>
    <row r="17" spans="1:6" x14ac:dyDescent="0.25">
      <c r="A17" s="130">
        <v>12</v>
      </c>
      <c r="B17" s="131" t="s">
        <v>11</v>
      </c>
      <c r="C17" s="132">
        <v>89000</v>
      </c>
      <c r="D17" s="118">
        <v>12</v>
      </c>
      <c r="E17" s="17" t="s">
        <v>8</v>
      </c>
      <c r="F17" s="133">
        <v>3.0327318415180988</v>
      </c>
    </row>
    <row r="18" spans="1:6" x14ac:dyDescent="0.25">
      <c r="A18" s="38" t="s">
        <v>115</v>
      </c>
    </row>
    <row r="19" spans="1:6" x14ac:dyDescent="0.25">
      <c r="A19" s="39" t="s">
        <v>116</v>
      </c>
    </row>
  </sheetData>
  <mergeCells count="3">
    <mergeCell ref="A4:F4"/>
    <mergeCell ref="A5:C5"/>
    <mergeCell ref="D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7"/>
  <sheetViews>
    <sheetView workbookViewId="0"/>
  </sheetViews>
  <sheetFormatPr defaultRowHeight="15" x14ac:dyDescent="0.25"/>
  <cols>
    <col min="1" max="1" width="16.85546875" style="13" customWidth="1"/>
    <col min="2" max="2" width="17.7109375" style="13" customWidth="1"/>
    <col min="3" max="3" width="18.42578125" style="13" customWidth="1"/>
    <col min="4" max="5" width="17.7109375" style="13" customWidth="1"/>
    <col min="6" max="16384" width="9.140625" style="13"/>
  </cols>
  <sheetData>
    <row r="3" spans="1:5" ht="14.25" customHeight="1" x14ac:dyDescent="0.25">
      <c r="A3" s="23" t="s">
        <v>123</v>
      </c>
    </row>
    <row r="4" spans="1:5" ht="29.25" customHeight="1" x14ac:dyDescent="0.25">
      <c r="A4" s="140" t="s">
        <v>14</v>
      </c>
      <c r="B4" s="141" t="s">
        <v>117</v>
      </c>
      <c r="C4" s="142" t="s">
        <v>118</v>
      </c>
      <c r="D4" s="141" t="s">
        <v>119</v>
      </c>
      <c r="E4" s="143" t="s">
        <v>17</v>
      </c>
    </row>
    <row r="5" spans="1:5" x14ac:dyDescent="0.25">
      <c r="A5" s="26" t="s">
        <v>42</v>
      </c>
      <c r="B5" s="138">
        <v>9.6559680968768824E-2</v>
      </c>
      <c r="C5" s="134">
        <v>8.7008113723180916E-2</v>
      </c>
      <c r="D5" s="138">
        <v>0.20424804842600169</v>
      </c>
      <c r="E5" s="135">
        <v>0.38781584311795142</v>
      </c>
    </row>
    <row r="6" spans="1:5" x14ac:dyDescent="0.25">
      <c r="A6" s="26" t="s">
        <v>88</v>
      </c>
      <c r="B6" s="138">
        <v>0.35262744009554459</v>
      </c>
      <c r="C6" s="134">
        <v>0</v>
      </c>
      <c r="D6" s="138">
        <v>8.6391674485240717E-3</v>
      </c>
      <c r="E6" s="135">
        <v>0.36126660754406864</v>
      </c>
    </row>
    <row r="7" spans="1:5" x14ac:dyDescent="0.25">
      <c r="A7" s="26" t="s">
        <v>104</v>
      </c>
      <c r="B7" s="138">
        <v>5.6819751164454944E-2</v>
      </c>
      <c r="C7" s="134">
        <v>9.227756085924847E-4</v>
      </c>
      <c r="D7" s="138">
        <v>0.22918732972592937</v>
      </c>
      <c r="E7" s="135">
        <v>0.28692985649897679</v>
      </c>
    </row>
    <row r="8" spans="1:5" x14ac:dyDescent="0.25">
      <c r="A8" s="26" t="s">
        <v>3</v>
      </c>
      <c r="B8" s="138">
        <v>4.5984805502124186E-2</v>
      </c>
      <c r="C8" s="134">
        <v>0.13932441221648698</v>
      </c>
      <c r="D8" s="138">
        <v>9.536000442826896E-2</v>
      </c>
      <c r="E8" s="135">
        <v>0.28066922214688012</v>
      </c>
    </row>
    <row r="9" spans="1:5" x14ac:dyDescent="0.25">
      <c r="A9" s="26" t="s">
        <v>91</v>
      </c>
      <c r="B9" s="138">
        <v>0.23985896410440574</v>
      </c>
      <c r="C9" s="134">
        <v>1.6976542988198036E-3</v>
      </c>
      <c r="D9" s="138">
        <v>1.3390792401908772E-2</v>
      </c>
      <c r="E9" s="135">
        <v>0.25494741080513433</v>
      </c>
    </row>
    <row r="10" spans="1:5" x14ac:dyDescent="0.25">
      <c r="A10" s="26" t="s">
        <v>29</v>
      </c>
      <c r="B10" s="138">
        <v>1.0202963671609607E-2</v>
      </c>
      <c r="C10" s="134">
        <v>4.9841706794582381E-5</v>
      </c>
      <c r="D10" s="138">
        <v>0.23815368265131193</v>
      </c>
      <c r="E10" s="135">
        <v>0.24840648802971613</v>
      </c>
    </row>
    <row r="11" spans="1:5" x14ac:dyDescent="0.25">
      <c r="A11" s="26" t="s">
        <v>34</v>
      </c>
      <c r="B11" s="138">
        <v>0.12531656375380587</v>
      </c>
      <c r="C11" s="134">
        <v>3.1300685769570044E-4</v>
      </c>
      <c r="D11" s="138">
        <v>0.12180709292509652</v>
      </c>
      <c r="E11" s="135">
        <v>0.2474366635365981</v>
      </c>
    </row>
    <row r="12" spans="1:5" x14ac:dyDescent="0.25">
      <c r="A12" s="26" t="s">
        <v>24</v>
      </c>
      <c r="B12" s="138">
        <v>0.11286829602955054</v>
      </c>
      <c r="C12" s="134">
        <v>4.3912119815736041E-2</v>
      </c>
      <c r="D12" s="138">
        <v>8.9587967781780589E-2</v>
      </c>
      <c r="E12" s="135">
        <v>0.24636838362706714</v>
      </c>
    </row>
    <row r="13" spans="1:5" x14ac:dyDescent="0.25">
      <c r="A13" s="26" t="s">
        <v>23</v>
      </c>
      <c r="B13" s="138">
        <v>0.16223553575775601</v>
      </c>
      <c r="C13" s="134">
        <v>7.7094079312419947E-2</v>
      </c>
      <c r="D13" s="138">
        <v>3.4704519092175938E-3</v>
      </c>
      <c r="E13" s="135">
        <v>0.24280006697939358</v>
      </c>
    </row>
    <row r="14" spans="1:5" x14ac:dyDescent="0.25">
      <c r="A14" s="26" t="s">
        <v>122</v>
      </c>
      <c r="B14" s="138">
        <v>0.11943212060478034</v>
      </c>
      <c r="C14" s="134">
        <v>2.4742493174187214E-2</v>
      </c>
      <c r="D14" s="138">
        <v>8.6863270462147896E-2</v>
      </c>
      <c r="E14" s="135">
        <v>0.23103788424111546</v>
      </c>
    </row>
    <row r="15" spans="1:5" x14ac:dyDescent="0.25">
      <c r="A15" s="26" t="s">
        <v>37</v>
      </c>
      <c r="B15" s="138">
        <v>0.13740954340266584</v>
      </c>
      <c r="C15" s="134">
        <v>4.0194131675053346E-3</v>
      </c>
      <c r="D15" s="138">
        <v>8.0863692005091414E-2</v>
      </c>
      <c r="E15" s="135">
        <v>0.2222926485752626</v>
      </c>
    </row>
    <row r="16" spans="1:5" x14ac:dyDescent="0.25">
      <c r="A16" s="26" t="s">
        <v>33</v>
      </c>
      <c r="B16" s="138">
        <v>3.4754735671498123E-2</v>
      </c>
      <c r="C16" s="134">
        <v>1.4111226368368423E-3</v>
      </c>
      <c r="D16" s="138">
        <v>0.17862382834767818</v>
      </c>
      <c r="E16" s="135">
        <v>0.21478968665601314</v>
      </c>
    </row>
    <row r="17" spans="1:5" x14ac:dyDescent="0.25">
      <c r="A17" s="26" t="s">
        <v>21</v>
      </c>
      <c r="B17" s="138">
        <v>3.489664777169664E-2</v>
      </c>
      <c r="C17" s="134">
        <v>8.5271696637998443E-3</v>
      </c>
      <c r="D17" s="138">
        <v>0.17089767396403444</v>
      </c>
      <c r="E17" s="135">
        <v>0.21432149139953091</v>
      </c>
    </row>
    <row r="18" spans="1:5" x14ac:dyDescent="0.25">
      <c r="A18" s="26" t="s">
        <v>22</v>
      </c>
      <c r="B18" s="138">
        <v>2.5692903980693758E-2</v>
      </c>
      <c r="C18" s="134">
        <v>2.0963849547814637E-3</v>
      </c>
      <c r="D18" s="138">
        <v>0.18355556638958631</v>
      </c>
      <c r="E18" s="135">
        <v>0.21134485532506153</v>
      </c>
    </row>
    <row r="19" spans="1:5" x14ac:dyDescent="0.25">
      <c r="A19" s="35" t="s">
        <v>11</v>
      </c>
      <c r="B19" s="144">
        <v>3.4169531536248604E-2</v>
      </c>
      <c r="C19" s="145">
        <v>9.6680990766943087E-2</v>
      </c>
      <c r="D19" s="144">
        <v>6.863901632923658E-2</v>
      </c>
      <c r="E19" s="146">
        <v>0.19948953863242827</v>
      </c>
    </row>
    <row r="20" spans="1:5" x14ac:dyDescent="0.25">
      <c r="A20" s="26" t="s">
        <v>31</v>
      </c>
      <c r="B20" s="138">
        <v>0.10990409034353626</v>
      </c>
      <c r="C20" s="134">
        <v>2.2228566419689361E-2</v>
      </c>
      <c r="D20" s="138">
        <v>6.5641747362423578E-2</v>
      </c>
      <c r="E20" s="135">
        <v>0.19777440412564923</v>
      </c>
    </row>
    <row r="21" spans="1:5" x14ac:dyDescent="0.25">
      <c r="A21" s="26" t="s">
        <v>30</v>
      </c>
      <c r="B21" s="138">
        <v>8.2276967232719447E-2</v>
      </c>
      <c r="C21" s="134">
        <v>6.0751016503228894E-2</v>
      </c>
      <c r="D21" s="138">
        <v>4.8552977756517582E-2</v>
      </c>
      <c r="E21" s="135">
        <v>0.1915809614924659</v>
      </c>
    </row>
    <row r="22" spans="1:5" x14ac:dyDescent="0.25">
      <c r="A22" s="26" t="s">
        <v>38</v>
      </c>
      <c r="B22" s="138">
        <v>4.0699564397633441E-2</v>
      </c>
      <c r="C22" s="134">
        <v>8.0098823223457516E-2</v>
      </c>
      <c r="D22" s="138">
        <v>6.8396073077173131E-2</v>
      </c>
      <c r="E22" s="135">
        <v>0.18919446069826409</v>
      </c>
    </row>
    <row r="23" spans="1:5" x14ac:dyDescent="0.25">
      <c r="A23" s="26" t="s">
        <v>40</v>
      </c>
      <c r="B23" s="138">
        <v>5.4686408716301156E-2</v>
      </c>
      <c r="C23" s="134">
        <v>3.5898868557061044E-2</v>
      </c>
      <c r="D23" s="138">
        <v>9.7010755692135783E-2</v>
      </c>
      <c r="E23" s="135">
        <v>0.18759603296549798</v>
      </c>
    </row>
    <row r="24" spans="1:5" x14ac:dyDescent="0.25">
      <c r="A24" s="26" t="s">
        <v>36</v>
      </c>
      <c r="B24" s="138">
        <v>0.13943062341493304</v>
      </c>
      <c r="C24" s="134">
        <v>0</v>
      </c>
      <c r="D24" s="138">
        <v>4.8069495020955255E-2</v>
      </c>
      <c r="E24" s="135">
        <v>0.18750011843588829</v>
      </c>
    </row>
    <row r="25" spans="1:5" x14ac:dyDescent="0.25">
      <c r="A25" s="26" t="s">
        <v>10</v>
      </c>
      <c r="B25" s="138">
        <v>7.4820396004906253E-2</v>
      </c>
      <c r="C25" s="134">
        <v>8.9801997546872264E-2</v>
      </c>
      <c r="D25" s="138">
        <v>1.2528473804100227E-2</v>
      </c>
      <c r="E25" s="135">
        <v>0.17715086735587873</v>
      </c>
    </row>
    <row r="26" spans="1:5" x14ac:dyDescent="0.25">
      <c r="A26" s="26" t="s">
        <v>19</v>
      </c>
      <c r="B26" s="138">
        <v>0.13967710997211336</v>
      </c>
      <c r="C26" s="134">
        <v>2.4676118550261933E-3</v>
      </c>
      <c r="D26" s="138">
        <v>1.9993400160270556E-3</v>
      </c>
      <c r="E26" s="135">
        <v>0.14414406184316661</v>
      </c>
    </row>
    <row r="27" spans="1:5" x14ac:dyDescent="0.25">
      <c r="A27" s="26" t="s">
        <v>4</v>
      </c>
      <c r="B27" s="138">
        <v>4.3766578249336871E-2</v>
      </c>
      <c r="C27" s="134">
        <v>1.7241379310344827E-2</v>
      </c>
      <c r="D27" s="138">
        <v>7.9575596816976124E-2</v>
      </c>
      <c r="E27" s="135">
        <v>0.14058355437665782</v>
      </c>
    </row>
    <row r="28" spans="1:5" x14ac:dyDescent="0.25">
      <c r="A28" s="26" t="s">
        <v>8</v>
      </c>
      <c r="B28" s="138">
        <v>7.8810133029358631E-2</v>
      </c>
      <c r="C28" s="134">
        <v>1.2104337702969818E-2</v>
      </c>
      <c r="D28" s="138">
        <v>4.5254235232771063E-2</v>
      </c>
      <c r="E28" s="135">
        <v>0.1361687059650995</v>
      </c>
    </row>
    <row r="29" spans="1:5" x14ac:dyDescent="0.25">
      <c r="A29" s="26" t="s">
        <v>41</v>
      </c>
      <c r="B29" s="138">
        <v>0.1128150051731996</v>
      </c>
      <c r="C29" s="134">
        <v>1.3259026591636587E-2</v>
      </c>
      <c r="D29" s="138">
        <v>4.2261583752869055E-3</v>
      </c>
      <c r="E29" s="135">
        <v>0.13030019014012309</v>
      </c>
    </row>
    <row r="30" spans="1:5" x14ac:dyDescent="0.25">
      <c r="A30" s="26" t="s">
        <v>7</v>
      </c>
      <c r="B30" s="138">
        <v>5.0283667712592309E-2</v>
      </c>
      <c r="C30" s="134">
        <v>7.763620804411904E-2</v>
      </c>
      <c r="D30" s="138">
        <v>0</v>
      </c>
      <c r="E30" s="135">
        <v>0.12791987575671135</v>
      </c>
    </row>
    <row r="31" spans="1:5" x14ac:dyDescent="0.25">
      <c r="A31" s="26" t="s">
        <v>6</v>
      </c>
      <c r="B31" s="138">
        <v>9.1422121896162528E-2</v>
      </c>
      <c r="C31" s="134">
        <v>3.3860045146726862E-3</v>
      </c>
      <c r="D31" s="138">
        <v>3.160270880361174E-2</v>
      </c>
      <c r="E31" s="135">
        <v>0.12641083521444696</v>
      </c>
    </row>
    <row r="32" spans="1:5" x14ac:dyDescent="0.25">
      <c r="A32" s="26" t="s">
        <v>25</v>
      </c>
      <c r="B32" s="138">
        <v>5.2369077306733167E-2</v>
      </c>
      <c r="C32" s="134">
        <v>3.366583541147132E-2</v>
      </c>
      <c r="D32" s="138">
        <v>2.9925187032418952E-2</v>
      </c>
      <c r="E32" s="135">
        <v>0.11596009975062344</v>
      </c>
    </row>
    <row r="33" spans="1:5" x14ac:dyDescent="0.25">
      <c r="A33" s="26" t="s">
        <v>35</v>
      </c>
      <c r="B33" s="138">
        <v>5.1995932054030927E-2</v>
      </c>
      <c r="C33" s="134">
        <v>9.0862747810405015E-3</v>
      </c>
      <c r="D33" s="138">
        <v>4.4268371720090481E-2</v>
      </c>
      <c r="E33" s="135">
        <v>0.10535057855516192</v>
      </c>
    </row>
    <row r="34" spans="1:5" x14ac:dyDescent="0.25">
      <c r="A34" s="26" t="s">
        <v>18</v>
      </c>
      <c r="B34" s="138">
        <v>6.3887725404458987E-2</v>
      </c>
      <c r="C34" s="134">
        <v>5.6276075212032452E-3</v>
      </c>
      <c r="D34" s="138">
        <v>2.7187958933321994E-2</v>
      </c>
      <c r="E34" s="135">
        <v>9.6703291858984214E-2</v>
      </c>
    </row>
    <row r="35" spans="1:5" x14ac:dyDescent="0.25">
      <c r="A35" s="26" t="s">
        <v>5</v>
      </c>
      <c r="B35" s="138">
        <v>4.893331707911739E-2</v>
      </c>
      <c r="C35" s="134">
        <v>1.9407533829086918E-2</v>
      </c>
      <c r="D35" s="138">
        <v>2.182128489576984E-2</v>
      </c>
      <c r="E35" s="135">
        <v>9.0162135803974156E-2</v>
      </c>
    </row>
    <row r="36" spans="1:5" x14ac:dyDescent="0.25">
      <c r="A36" s="26" t="s">
        <v>28</v>
      </c>
      <c r="B36" s="138">
        <v>3.8099283170146492E-2</v>
      </c>
      <c r="C36" s="134">
        <v>2.6653850166167416E-2</v>
      </c>
      <c r="D36" s="138">
        <v>2.4507831477921339E-2</v>
      </c>
      <c r="E36" s="135">
        <v>8.9260964814235247E-2</v>
      </c>
    </row>
    <row r="37" spans="1:5" x14ac:dyDescent="0.25">
      <c r="A37" s="26" t="s">
        <v>121</v>
      </c>
      <c r="B37" s="138">
        <v>6.666074078941274E-2</v>
      </c>
      <c r="C37" s="134">
        <v>8.2796276386639649E-3</v>
      </c>
      <c r="D37" s="138">
        <v>1.8255217999668713E-3</v>
      </c>
      <c r="E37" s="135">
        <v>7.6765890228043573E-2</v>
      </c>
    </row>
    <row r="38" spans="1:5" x14ac:dyDescent="0.25">
      <c r="A38" s="26" t="s">
        <v>61</v>
      </c>
      <c r="B38" s="138">
        <v>1.2707809010669598E-2</v>
      </c>
      <c r="C38" s="134">
        <v>1.6837403849562227E-2</v>
      </c>
      <c r="D38" s="138">
        <v>4.5602779057814333E-2</v>
      </c>
      <c r="E38" s="135">
        <v>7.5147991918046164E-2</v>
      </c>
    </row>
    <row r="39" spans="1:5" x14ac:dyDescent="0.25">
      <c r="A39" s="26" t="s">
        <v>26</v>
      </c>
      <c r="B39" s="138">
        <v>2.012072434607646E-3</v>
      </c>
      <c r="C39" s="134">
        <v>0</v>
      </c>
      <c r="D39" s="138">
        <v>5.6338028169014079E-2</v>
      </c>
      <c r="E39" s="135">
        <v>5.8350100603621724E-2</v>
      </c>
    </row>
    <row r="40" spans="1:5" x14ac:dyDescent="0.25">
      <c r="A40" s="26" t="s">
        <v>32</v>
      </c>
      <c r="B40" s="138">
        <v>1.9666914268695618E-2</v>
      </c>
      <c r="C40" s="134">
        <v>8.8539156210273983E-3</v>
      </c>
      <c r="D40" s="138">
        <v>2.7205099527585572E-2</v>
      </c>
      <c r="E40" s="135">
        <v>5.5725929417308584E-2</v>
      </c>
    </row>
    <row r="41" spans="1:5" x14ac:dyDescent="0.25">
      <c r="A41" s="26" t="s">
        <v>39</v>
      </c>
      <c r="B41" s="138">
        <v>2.6300811479093376E-2</v>
      </c>
      <c r="C41" s="134">
        <v>9.84554379393697E-3</v>
      </c>
      <c r="D41" s="138">
        <v>6.1321212289186685E-4</v>
      </c>
      <c r="E41" s="135">
        <v>3.6759567395922212E-2</v>
      </c>
    </row>
    <row r="42" spans="1:5" x14ac:dyDescent="0.25">
      <c r="A42" s="26" t="s">
        <v>58</v>
      </c>
      <c r="B42" s="138">
        <v>2.499571991097415E-2</v>
      </c>
      <c r="C42" s="134">
        <v>0</v>
      </c>
      <c r="D42" s="138">
        <v>1.1010529019003595E-2</v>
      </c>
      <c r="E42" s="135">
        <v>3.6006248929977745E-2</v>
      </c>
    </row>
    <row r="43" spans="1:5" x14ac:dyDescent="0.25">
      <c r="A43" s="26" t="s">
        <v>27</v>
      </c>
      <c r="B43" s="138">
        <v>6.4288259106097456E-3</v>
      </c>
      <c r="C43" s="134">
        <v>4.2286550177690844E-3</v>
      </c>
      <c r="D43" s="138">
        <v>2.4207834275625739E-2</v>
      </c>
      <c r="E43" s="135">
        <v>3.4865315204004571E-2</v>
      </c>
    </row>
    <row r="44" spans="1:5" x14ac:dyDescent="0.25">
      <c r="A44" s="28" t="s">
        <v>120</v>
      </c>
      <c r="B44" s="139">
        <v>3.2016299206868953E-3</v>
      </c>
      <c r="C44" s="136">
        <v>2.3648402823255475E-3</v>
      </c>
      <c r="D44" s="139">
        <v>4.5841519318926003E-3</v>
      </c>
      <c r="E44" s="137">
        <v>1.0150622134905044E-2</v>
      </c>
    </row>
    <row r="45" spans="1:5" x14ac:dyDescent="0.25">
      <c r="A45" s="39" t="s">
        <v>124</v>
      </c>
    </row>
    <row r="46" spans="1:5" x14ac:dyDescent="0.25">
      <c r="A46" s="39" t="s">
        <v>126</v>
      </c>
    </row>
    <row r="47" spans="1:5" x14ac:dyDescent="0.25">
      <c r="A47" s="39" t="s">
        <v>125</v>
      </c>
    </row>
  </sheetData>
  <sortState ref="A5:E44">
    <sortCondition descending="1" ref="E5:E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Indholdsfortegnelse</vt:lpstr>
      <vt:lpstr>Figur 1.1</vt:lpstr>
      <vt:lpstr>Tabel 1.1</vt:lpstr>
      <vt:lpstr>Tabel 2.1</vt:lpstr>
      <vt:lpstr>Tabel 2.2</vt:lpstr>
      <vt:lpstr>Tabel 2.3</vt:lpstr>
      <vt:lpstr>Tabel 3.1</vt:lpstr>
      <vt:lpstr>Tabel 3.2</vt:lpstr>
      <vt:lpstr>Figur 3.1</vt:lpstr>
      <vt:lpstr>Tabel 4.1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Strømberg Rasmussen</dc:creator>
  <cp:lastModifiedBy>Malene Strømberg Rasmussen</cp:lastModifiedBy>
  <dcterms:created xsi:type="dcterms:W3CDTF">2014-01-13T10:34:33Z</dcterms:created>
  <dcterms:modified xsi:type="dcterms:W3CDTF">2014-01-13T12:57:46Z</dcterms:modified>
</cp:coreProperties>
</file>