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250" windowHeight="8655"/>
  </bookViews>
  <sheets>
    <sheet name="Generelle bemærkninger" sheetId="4" r:id="rId1"/>
    <sheet name="Rådata 2007-2013" sheetId="1" r:id="rId2"/>
    <sheet name="Institutionsdata" sheetId="2" r:id="rId3"/>
  </sheets>
  <calcPr calcId="145621"/>
</workbook>
</file>

<file path=xl/calcChain.xml><?xml version="1.0" encoding="utf-8"?>
<calcChain xmlns="http://schemas.openxmlformats.org/spreadsheetml/2006/main">
  <c r="AE138" i="1" l="1"/>
  <c r="AN65" i="1" l="1"/>
  <c r="AN66" i="1"/>
  <c r="AF129" i="1" l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E129" i="1"/>
  <c r="AD129" i="1"/>
  <c r="AC129" i="1"/>
  <c r="AB129" i="1"/>
  <c r="AA129" i="1"/>
  <c r="Y129" i="1"/>
  <c r="X129" i="1"/>
  <c r="W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AJ138" i="1" l="1"/>
  <c r="D138" i="1"/>
  <c r="AW138" i="1"/>
  <c r="AX68" i="1"/>
  <c r="AX69" i="1"/>
  <c r="AX138" i="1" s="1"/>
  <c r="AW69" i="1"/>
  <c r="AV69" i="1"/>
  <c r="AV138" i="1" s="1"/>
  <c r="AU69" i="1"/>
  <c r="AU138" i="1" s="1"/>
  <c r="AT69" i="1"/>
  <c r="AT138" i="1" s="1"/>
  <c r="AS69" i="1"/>
  <c r="AS138" i="1" s="1"/>
  <c r="AR69" i="1"/>
  <c r="AR138" i="1" s="1"/>
  <c r="AP69" i="1"/>
  <c r="AP138" i="1" s="1"/>
  <c r="AO69" i="1"/>
  <c r="AO138" i="1" s="1"/>
  <c r="AN69" i="1"/>
  <c r="AN138" i="1" s="1"/>
  <c r="AM69" i="1"/>
  <c r="AM138" i="1" s="1"/>
  <c r="AL69" i="1"/>
  <c r="AL138" i="1" s="1"/>
  <c r="AK69" i="1"/>
  <c r="AK138" i="1" s="1"/>
  <c r="AJ69" i="1"/>
  <c r="AI69" i="1"/>
  <c r="AI138" i="1" s="1"/>
  <c r="AH69" i="1"/>
  <c r="AH138" i="1" s="1"/>
  <c r="AG69" i="1"/>
  <c r="AG138" i="1" s="1"/>
  <c r="AF69" i="1"/>
  <c r="AE69" i="1"/>
  <c r="AC69" i="1"/>
  <c r="AC138" i="1" s="1"/>
  <c r="AB69" i="1"/>
  <c r="AA69" i="1"/>
  <c r="AA138" i="1" s="1"/>
  <c r="Y69" i="1"/>
  <c r="Y138" i="1" s="1"/>
  <c r="X69" i="1"/>
  <c r="X138" i="1" s="1"/>
  <c r="W69" i="1"/>
  <c r="W138" i="1" s="1"/>
  <c r="U69" i="1"/>
  <c r="U138" i="1" s="1"/>
  <c r="T69" i="1"/>
  <c r="T138" i="1" s="1"/>
  <c r="S69" i="1"/>
  <c r="S138" i="1" s="1"/>
  <c r="R69" i="1"/>
  <c r="R138" i="1" s="1"/>
  <c r="Q69" i="1"/>
  <c r="Q138" i="1" s="1"/>
  <c r="P69" i="1"/>
  <c r="P138" i="1" s="1"/>
  <c r="O69" i="1"/>
  <c r="O138" i="1" s="1"/>
  <c r="N69" i="1"/>
  <c r="N138" i="1" s="1"/>
  <c r="M69" i="1"/>
  <c r="M138" i="1" s="1"/>
  <c r="L69" i="1"/>
  <c r="L138" i="1" s="1"/>
  <c r="K69" i="1"/>
  <c r="K138" i="1" s="1"/>
  <c r="J69" i="1"/>
  <c r="J138" i="1" s="1"/>
  <c r="I69" i="1"/>
  <c r="I138" i="1" s="1"/>
  <c r="H69" i="1"/>
  <c r="H138" i="1" s="1"/>
  <c r="G69" i="1"/>
  <c r="G138" i="1" s="1"/>
  <c r="F69" i="1"/>
  <c r="F138" i="1" s="1"/>
  <c r="E69" i="1"/>
  <c r="E138" i="1" s="1"/>
  <c r="D69" i="1"/>
  <c r="C69" i="1"/>
  <c r="Z108" i="1"/>
  <c r="Z129" i="1" s="1"/>
  <c r="V108" i="1"/>
  <c r="V129" i="1" s="1"/>
  <c r="AQ69" i="1"/>
  <c r="AD62" i="1"/>
  <c r="AD69" i="1" s="1"/>
  <c r="Z62" i="1"/>
  <c r="Z69" i="1" s="1"/>
  <c r="V62" i="1"/>
  <c r="V69" i="1" s="1"/>
  <c r="V138" i="1" l="1"/>
  <c r="Z138" i="1"/>
  <c r="C138" i="1"/>
  <c r="AQ138" i="1"/>
  <c r="AF138" i="1"/>
  <c r="AQ91" i="1" l="1"/>
  <c r="J30" i="2" l="1"/>
  <c r="AX128" i="1"/>
  <c r="AW128" i="1"/>
  <c r="AV128" i="1"/>
  <c r="AU128" i="1"/>
  <c r="AT128" i="1"/>
  <c r="AS128" i="1"/>
  <c r="AR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V127" i="1"/>
  <c r="U127" i="1"/>
  <c r="T127" i="1"/>
  <c r="S127" i="1"/>
  <c r="R127" i="1"/>
  <c r="Q127" i="1"/>
  <c r="P127" i="1"/>
  <c r="O127" i="1"/>
  <c r="N127" i="1"/>
  <c r="M127" i="1"/>
  <c r="K127" i="1"/>
  <c r="G127" i="1"/>
  <c r="F127" i="1"/>
  <c r="E127" i="1"/>
  <c r="D127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V126" i="1"/>
  <c r="U126" i="1"/>
  <c r="T126" i="1"/>
  <c r="S126" i="1"/>
  <c r="R126" i="1"/>
  <c r="Q126" i="1"/>
  <c r="P126" i="1"/>
  <c r="O126" i="1"/>
  <c r="N126" i="1"/>
  <c r="M126" i="1"/>
  <c r="K126" i="1"/>
  <c r="G126" i="1"/>
  <c r="F126" i="1"/>
  <c r="E126" i="1"/>
  <c r="D126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V125" i="1"/>
  <c r="U125" i="1"/>
  <c r="T125" i="1"/>
  <c r="S125" i="1"/>
  <c r="R125" i="1"/>
  <c r="Q125" i="1"/>
  <c r="P125" i="1"/>
  <c r="O125" i="1"/>
  <c r="N125" i="1"/>
  <c r="M125" i="1"/>
  <c r="K125" i="1"/>
  <c r="G125" i="1"/>
  <c r="F125" i="1"/>
  <c r="E125" i="1"/>
  <c r="D125" i="1"/>
  <c r="AU124" i="1"/>
  <c r="AT124" i="1"/>
  <c r="AS124" i="1"/>
  <c r="AR124" i="1"/>
  <c r="AQ124" i="1"/>
  <c r="AP124" i="1"/>
  <c r="AM124" i="1"/>
  <c r="AJ124" i="1"/>
  <c r="AI124" i="1"/>
  <c r="AH124" i="1"/>
  <c r="AG124" i="1"/>
  <c r="AF124" i="1"/>
  <c r="AE124" i="1"/>
  <c r="AD124" i="1"/>
  <c r="AC124" i="1"/>
  <c r="AB124" i="1"/>
  <c r="AA124" i="1"/>
  <c r="Z124" i="1"/>
  <c r="V124" i="1"/>
  <c r="U124" i="1"/>
  <c r="T124" i="1"/>
  <c r="S124" i="1"/>
  <c r="R124" i="1"/>
  <c r="Q124" i="1"/>
  <c r="P124" i="1"/>
  <c r="O124" i="1"/>
  <c r="N124" i="1"/>
  <c r="M124" i="1"/>
  <c r="K124" i="1"/>
  <c r="G124" i="1"/>
  <c r="F124" i="1"/>
  <c r="E124" i="1"/>
  <c r="D124" i="1"/>
  <c r="AU123" i="1"/>
  <c r="AT123" i="1"/>
  <c r="AS123" i="1"/>
  <c r="AR123" i="1"/>
  <c r="AQ123" i="1"/>
  <c r="AP123" i="1"/>
  <c r="AN123" i="1"/>
  <c r="AI123" i="1"/>
  <c r="AH123" i="1"/>
  <c r="AG123" i="1"/>
  <c r="AF123" i="1"/>
  <c r="AE123" i="1"/>
  <c r="AD123" i="1"/>
  <c r="AC123" i="1"/>
  <c r="AB123" i="1"/>
  <c r="AA123" i="1"/>
  <c r="Z123" i="1"/>
  <c r="V123" i="1"/>
  <c r="U123" i="1"/>
  <c r="T123" i="1"/>
  <c r="S123" i="1"/>
  <c r="R123" i="1"/>
  <c r="Q123" i="1"/>
  <c r="P123" i="1"/>
  <c r="O123" i="1"/>
  <c r="N123" i="1"/>
  <c r="M123" i="1"/>
  <c r="K123" i="1"/>
  <c r="G123" i="1"/>
  <c r="F123" i="1"/>
  <c r="E123" i="1"/>
  <c r="D123" i="1"/>
  <c r="C123" i="1"/>
  <c r="AX91" i="1"/>
  <c r="AW91" i="1"/>
  <c r="AV91" i="1"/>
  <c r="AU91" i="1"/>
  <c r="AT91" i="1"/>
  <c r="AS91" i="1"/>
  <c r="AR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V90" i="1"/>
  <c r="U90" i="1"/>
  <c r="T90" i="1"/>
  <c r="S90" i="1"/>
  <c r="R90" i="1"/>
  <c r="Q90" i="1"/>
  <c r="P90" i="1"/>
  <c r="O90" i="1"/>
  <c r="N90" i="1"/>
  <c r="M90" i="1"/>
  <c r="K90" i="1"/>
  <c r="G90" i="1"/>
  <c r="F90" i="1"/>
  <c r="E90" i="1"/>
  <c r="D90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V89" i="1"/>
  <c r="U89" i="1"/>
  <c r="T89" i="1"/>
  <c r="S89" i="1"/>
  <c r="R89" i="1"/>
  <c r="Q89" i="1"/>
  <c r="P89" i="1"/>
  <c r="O89" i="1"/>
  <c r="N89" i="1"/>
  <c r="M89" i="1"/>
  <c r="K89" i="1"/>
  <c r="G89" i="1"/>
  <c r="F89" i="1"/>
  <c r="E89" i="1"/>
  <c r="D89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V88" i="1"/>
  <c r="U88" i="1"/>
  <c r="T88" i="1"/>
  <c r="S88" i="1"/>
  <c r="R88" i="1"/>
  <c r="Q88" i="1"/>
  <c r="P88" i="1"/>
  <c r="O88" i="1"/>
  <c r="N88" i="1"/>
  <c r="M88" i="1"/>
  <c r="K88" i="1"/>
  <c r="G88" i="1"/>
  <c r="F88" i="1"/>
  <c r="E88" i="1"/>
  <c r="D88" i="1"/>
  <c r="AU87" i="1"/>
  <c r="AT87" i="1"/>
  <c r="AS87" i="1"/>
  <c r="AR87" i="1"/>
  <c r="AQ87" i="1"/>
  <c r="AP87" i="1"/>
  <c r="AM87" i="1"/>
  <c r="AJ87" i="1"/>
  <c r="AI87" i="1"/>
  <c r="AH87" i="1"/>
  <c r="AG87" i="1"/>
  <c r="AF87" i="1"/>
  <c r="AE87" i="1"/>
  <c r="AD87" i="1"/>
  <c r="AC87" i="1"/>
  <c r="AB87" i="1"/>
  <c r="AA87" i="1"/>
  <c r="Z87" i="1"/>
  <c r="V87" i="1"/>
  <c r="U87" i="1"/>
  <c r="T87" i="1"/>
  <c r="S87" i="1"/>
  <c r="R87" i="1"/>
  <c r="Q87" i="1"/>
  <c r="P87" i="1"/>
  <c r="O87" i="1"/>
  <c r="N87" i="1"/>
  <c r="M87" i="1"/>
  <c r="K87" i="1"/>
  <c r="G87" i="1"/>
  <c r="F87" i="1"/>
  <c r="E87" i="1"/>
  <c r="D87" i="1"/>
  <c r="AU86" i="1"/>
  <c r="AT86" i="1"/>
  <c r="AS86" i="1"/>
  <c r="AR86" i="1"/>
  <c r="AQ86" i="1"/>
  <c r="AP86" i="1"/>
  <c r="AO86" i="1"/>
  <c r="AN86" i="1"/>
  <c r="AI86" i="1"/>
  <c r="AH86" i="1"/>
  <c r="AG86" i="1"/>
  <c r="AF86" i="1"/>
  <c r="AE86" i="1"/>
  <c r="AD86" i="1"/>
  <c r="AC86" i="1"/>
  <c r="AB86" i="1"/>
  <c r="AA86" i="1"/>
  <c r="Z86" i="1"/>
  <c r="V86" i="1"/>
  <c r="U86" i="1"/>
  <c r="T86" i="1"/>
  <c r="S86" i="1"/>
  <c r="R86" i="1"/>
  <c r="Q86" i="1"/>
  <c r="P86" i="1"/>
  <c r="O86" i="1"/>
  <c r="N86" i="1"/>
  <c r="M86" i="1"/>
  <c r="K86" i="1"/>
  <c r="G86" i="1"/>
  <c r="F86" i="1"/>
  <c r="E86" i="1"/>
  <c r="D86" i="1"/>
  <c r="C86" i="1"/>
  <c r="AW68" i="1"/>
  <c r="AV68" i="1"/>
  <c r="AU68" i="1"/>
  <c r="AT68" i="1"/>
  <c r="AS68" i="1"/>
  <c r="AR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V67" i="1"/>
  <c r="U67" i="1"/>
  <c r="T67" i="1"/>
  <c r="S67" i="1"/>
  <c r="R67" i="1"/>
  <c r="Q67" i="1"/>
  <c r="P67" i="1"/>
  <c r="O67" i="1"/>
  <c r="N67" i="1"/>
  <c r="M67" i="1"/>
  <c r="K67" i="1"/>
  <c r="G67" i="1"/>
  <c r="F67" i="1"/>
  <c r="E67" i="1"/>
  <c r="D67" i="1"/>
  <c r="AX66" i="1"/>
  <c r="AW66" i="1"/>
  <c r="AV66" i="1"/>
  <c r="AU66" i="1"/>
  <c r="AT66" i="1"/>
  <c r="AS66" i="1"/>
  <c r="AR66" i="1"/>
  <c r="AQ66" i="1"/>
  <c r="AP66" i="1"/>
  <c r="AO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V66" i="1"/>
  <c r="U66" i="1"/>
  <c r="T66" i="1"/>
  <c r="S66" i="1"/>
  <c r="R66" i="1"/>
  <c r="Q66" i="1"/>
  <c r="P66" i="1"/>
  <c r="O66" i="1"/>
  <c r="N66" i="1"/>
  <c r="M66" i="1"/>
  <c r="K66" i="1"/>
  <c r="G66" i="1"/>
  <c r="F66" i="1"/>
  <c r="E66" i="1"/>
  <c r="D66" i="1"/>
  <c r="AU65" i="1"/>
  <c r="AT65" i="1"/>
  <c r="AS65" i="1"/>
  <c r="AR65" i="1"/>
  <c r="AQ65" i="1"/>
  <c r="AP65" i="1"/>
  <c r="AO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V65" i="1"/>
  <c r="U65" i="1"/>
  <c r="T65" i="1"/>
  <c r="S65" i="1"/>
  <c r="R65" i="1"/>
  <c r="Q65" i="1"/>
  <c r="P65" i="1"/>
  <c r="O65" i="1"/>
  <c r="N65" i="1"/>
  <c r="M65" i="1"/>
  <c r="K65" i="1"/>
  <c r="G65" i="1"/>
  <c r="F65" i="1"/>
  <c r="E65" i="1"/>
  <c r="D65" i="1"/>
  <c r="AU64" i="1"/>
  <c r="AT64" i="1"/>
  <c r="AS64" i="1"/>
  <c r="AR64" i="1"/>
  <c r="AQ64" i="1"/>
  <c r="AP64" i="1"/>
  <c r="AM64" i="1"/>
  <c r="AJ64" i="1"/>
  <c r="AI64" i="1"/>
  <c r="AH64" i="1"/>
  <c r="AG64" i="1"/>
  <c r="AF64" i="1"/>
  <c r="AE64" i="1"/>
  <c r="AD64" i="1"/>
  <c r="AC64" i="1"/>
  <c r="AB64" i="1"/>
  <c r="AA64" i="1"/>
  <c r="Z64" i="1"/>
  <c r="V64" i="1"/>
  <c r="U64" i="1"/>
  <c r="T64" i="1"/>
  <c r="S64" i="1"/>
  <c r="R64" i="1"/>
  <c r="Q64" i="1"/>
  <c r="P64" i="1"/>
  <c r="O64" i="1"/>
  <c r="N64" i="1"/>
  <c r="M64" i="1"/>
  <c r="K64" i="1"/>
  <c r="G64" i="1"/>
  <c r="F64" i="1"/>
  <c r="E64" i="1"/>
  <c r="D64" i="1"/>
  <c r="AU63" i="1"/>
  <c r="AT63" i="1"/>
  <c r="AS63" i="1"/>
  <c r="AR63" i="1"/>
  <c r="AQ63" i="1"/>
  <c r="AP63" i="1"/>
  <c r="AN63" i="1"/>
  <c r="AI63" i="1"/>
  <c r="AH63" i="1"/>
  <c r="AG63" i="1"/>
  <c r="AF63" i="1"/>
  <c r="AE63" i="1"/>
  <c r="AD63" i="1"/>
  <c r="AC63" i="1"/>
  <c r="AB63" i="1"/>
  <c r="AA63" i="1"/>
  <c r="Z63" i="1"/>
  <c r="V63" i="1"/>
  <c r="U63" i="1"/>
  <c r="T63" i="1"/>
  <c r="S63" i="1"/>
  <c r="R63" i="1"/>
  <c r="Q63" i="1"/>
  <c r="P63" i="1"/>
  <c r="O63" i="1"/>
  <c r="N63" i="1"/>
  <c r="M63" i="1"/>
  <c r="K63" i="1"/>
  <c r="G63" i="1"/>
  <c r="F63" i="1"/>
  <c r="E63" i="1"/>
  <c r="D63" i="1"/>
  <c r="C66" i="1"/>
  <c r="C63" i="1"/>
  <c r="AQ128" i="1"/>
  <c r="C68" i="1"/>
  <c r="U137" i="1" l="1"/>
  <c r="Y137" i="1"/>
  <c r="R132" i="1"/>
  <c r="AC132" i="1"/>
  <c r="F133" i="1"/>
  <c r="R133" i="1"/>
  <c r="AC133" i="1"/>
  <c r="AM133" i="1"/>
  <c r="E134" i="1"/>
  <c r="Q134" i="1"/>
  <c r="AB134" i="1"/>
  <c r="AJ134" i="1"/>
  <c r="AR134" i="1"/>
  <c r="K135" i="1"/>
  <c r="AF137" i="1"/>
  <c r="AJ137" i="1"/>
  <c r="S137" i="1"/>
  <c r="W137" i="1"/>
  <c r="AA137" i="1"/>
  <c r="AE137" i="1"/>
  <c r="AM137" i="1"/>
  <c r="AI132" i="1"/>
  <c r="AI133" i="1"/>
  <c r="AH134" i="1"/>
  <c r="AO135" i="1"/>
  <c r="F132" i="1"/>
  <c r="AP132" i="1"/>
  <c r="AO137" i="1"/>
  <c r="D132" i="1"/>
  <c r="K132" i="1"/>
  <c r="P132" i="1"/>
  <c r="T132" i="1"/>
  <c r="AA132" i="1"/>
  <c r="AE132" i="1"/>
  <c r="D133" i="1"/>
  <c r="P133" i="1"/>
  <c r="AA133" i="1"/>
  <c r="AU133" i="1"/>
  <c r="O134" i="1"/>
  <c r="Z134" i="1"/>
  <c r="AP134" i="1"/>
  <c r="F135" i="1"/>
  <c r="N135" i="1"/>
  <c r="R135" i="1"/>
  <c r="V135" i="1"/>
  <c r="AC135" i="1"/>
  <c r="AG135" i="1"/>
  <c r="AK135" i="1"/>
  <c r="AS135" i="1"/>
  <c r="AW135" i="1"/>
  <c r="F136" i="1"/>
  <c r="N136" i="1"/>
  <c r="R136" i="1"/>
  <c r="V136" i="1"/>
  <c r="AC136" i="1"/>
  <c r="AG136" i="1"/>
  <c r="AK136" i="1"/>
  <c r="AO136" i="1"/>
  <c r="AS136" i="1"/>
  <c r="AW136" i="1"/>
  <c r="F137" i="1"/>
  <c r="J137" i="1"/>
  <c r="N137" i="1"/>
  <c r="V137" i="1"/>
  <c r="Z137" i="1"/>
  <c r="AH137" i="1"/>
  <c r="AU137" i="1"/>
  <c r="AS132" i="1"/>
  <c r="E133" i="1"/>
  <c r="M133" i="1"/>
  <c r="Q133" i="1"/>
  <c r="U133" i="1"/>
  <c r="AB133" i="1"/>
  <c r="AF133" i="1"/>
  <c r="AJ133" i="1"/>
  <c r="AR133" i="1"/>
  <c r="D134" i="1"/>
  <c r="K134" i="1"/>
  <c r="P134" i="1"/>
  <c r="T134" i="1"/>
  <c r="AA134" i="1"/>
  <c r="AE134" i="1"/>
  <c r="AI134" i="1"/>
  <c r="AM134" i="1"/>
  <c r="AQ134" i="1"/>
  <c r="AU134" i="1"/>
  <c r="K133" i="1"/>
  <c r="T133" i="1"/>
  <c r="AQ133" i="1"/>
  <c r="G134" i="1"/>
  <c r="AL134" i="1"/>
  <c r="E132" i="1"/>
  <c r="M132" i="1"/>
  <c r="Q132" i="1"/>
  <c r="U132" i="1"/>
  <c r="AB132" i="1"/>
  <c r="AF132" i="1"/>
  <c r="AN132" i="1"/>
  <c r="G135" i="1"/>
  <c r="O135" i="1"/>
  <c r="S135" i="1"/>
  <c r="Z135" i="1"/>
  <c r="AD135" i="1"/>
  <c r="AH135" i="1"/>
  <c r="AL135" i="1"/>
  <c r="AP135" i="1"/>
  <c r="AT135" i="1"/>
  <c r="AX135" i="1"/>
  <c r="G136" i="1"/>
  <c r="O136" i="1"/>
  <c r="S136" i="1"/>
  <c r="Z136" i="1"/>
  <c r="AD136" i="1"/>
  <c r="AR132" i="1"/>
  <c r="AE133" i="1"/>
  <c r="S134" i="1"/>
  <c r="AD134" i="1"/>
  <c r="AT134" i="1"/>
  <c r="N132" i="1"/>
  <c r="V132" i="1"/>
  <c r="AG132" i="1"/>
  <c r="AT132" i="1"/>
  <c r="N133" i="1"/>
  <c r="V133" i="1"/>
  <c r="AG133" i="1"/>
  <c r="AS133" i="1"/>
  <c r="M134" i="1"/>
  <c r="U134" i="1"/>
  <c r="AF134" i="1"/>
  <c r="AN134" i="1"/>
  <c r="D135" i="1"/>
  <c r="AH136" i="1"/>
  <c r="AP136" i="1"/>
  <c r="AX136" i="1"/>
  <c r="K137" i="1"/>
  <c r="AR137" i="1"/>
  <c r="AV137" i="1"/>
  <c r="R137" i="1"/>
  <c r="AP137" i="1"/>
  <c r="P135" i="1"/>
  <c r="T135" i="1"/>
  <c r="AA135" i="1"/>
  <c r="AE135" i="1"/>
  <c r="AI135" i="1"/>
  <c r="AM135" i="1"/>
  <c r="AQ135" i="1"/>
  <c r="AU135" i="1"/>
  <c r="D136" i="1"/>
  <c r="K136" i="1"/>
  <c r="P136" i="1"/>
  <c r="T136" i="1"/>
  <c r="AA136" i="1"/>
  <c r="AE136" i="1"/>
  <c r="AI136" i="1"/>
  <c r="AM136" i="1"/>
  <c r="AQ136" i="1"/>
  <c r="AU136" i="1"/>
  <c r="D137" i="1"/>
  <c r="H137" i="1"/>
  <c r="L137" i="1"/>
  <c r="P137" i="1"/>
  <c r="T137" i="1"/>
  <c r="X137" i="1"/>
  <c r="AN137" i="1"/>
  <c r="AS137" i="1"/>
  <c r="AW137" i="1"/>
  <c r="AL136" i="1"/>
  <c r="AT136" i="1"/>
  <c r="G137" i="1"/>
  <c r="O137" i="1"/>
  <c r="G132" i="1"/>
  <c r="O132" i="1"/>
  <c r="S132" i="1"/>
  <c r="Z132" i="1"/>
  <c r="AD132" i="1"/>
  <c r="AH132" i="1"/>
  <c r="AQ132" i="1"/>
  <c r="AU132" i="1"/>
  <c r="G133" i="1"/>
  <c r="O133" i="1"/>
  <c r="S133" i="1"/>
  <c r="Z133" i="1"/>
  <c r="AD133" i="1"/>
  <c r="AH133" i="1"/>
  <c r="AP133" i="1"/>
  <c r="AT133" i="1"/>
  <c r="F134" i="1"/>
  <c r="N134" i="1"/>
  <c r="R134" i="1"/>
  <c r="V134" i="1"/>
  <c r="AC134" i="1"/>
  <c r="AG134" i="1"/>
  <c r="AK134" i="1"/>
  <c r="AO134" i="1"/>
  <c r="AS134" i="1"/>
  <c r="E135" i="1"/>
  <c r="M135" i="1"/>
  <c r="Q135" i="1"/>
  <c r="U135" i="1"/>
  <c r="AB135" i="1"/>
  <c r="AF135" i="1"/>
  <c r="AJ135" i="1"/>
  <c r="AN135" i="1"/>
  <c r="AR135" i="1"/>
  <c r="AV135" i="1"/>
  <c r="E136" i="1"/>
  <c r="M136" i="1"/>
  <c r="Q136" i="1"/>
  <c r="U136" i="1"/>
  <c r="AB136" i="1"/>
  <c r="AF136" i="1"/>
  <c r="AJ136" i="1"/>
  <c r="AN136" i="1"/>
  <c r="AR136" i="1"/>
  <c r="AV136" i="1"/>
  <c r="E137" i="1"/>
  <c r="I137" i="1"/>
  <c r="M137" i="1"/>
  <c r="Q137" i="1"/>
  <c r="AC137" i="1"/>
  <c r="AK137" i="1"/>
  <c r="AT137" i="1"/>
  <c r="AX137" i="1"/>
  <c r="AG137" i="1"/>
  <c r="AI137" i="1"/>
  <c r="C132" i="1"/>
  <c r="AL137" i="1"/>
  <c r="AQ68" i="1"/>
  <c r="AQ137" i="1" s="1"/>
  <c r="C128" i="1" l="1"/>
  <c r="C127" i="1"/>
  <c r="C126" i="1"/>
  <c r="C125" i="1"/>
  <c r="C124" i="1"/>
  <c r="C91" i="1"/>
  <c r="C90" i="1"/>
  <c r="C89" i="1"/>
  <c r="C88" i="1"/>
  <c r="C87" i="1"/>
  <c r="C67" i="1"/>
  <c r="C65" i="1"/>
  <c r="C64" i="1"/>
  <c r="C134" i="1" l="1"/>
  <c r="C133" i="1"/>
  <c r="C135" i="1"/>
  <c r="C136" i="1"/>
  <c r="C137" i="1"/>
</calcChain>
</file>

<file path=xl/comments1.xml><?xml version="1.0" encoding="utf-8"?>
<comments xmlns="http://schemas.openxmlformats.org/spreadsheetml/2006/main">
  <authors>
    <author>Daniel Hansen</author>
    <author>Inie Nør Madsen</author>
    <author>Peter Rasmussen</author>
    <author>Malene Strømberg Rasmussen</author>
  </authors>
  <commentList>
    <comment ref="R12" authorId="0">
      <text>
        <r>
          <rPr>
            <sz val="8"/>
            <color indexed="81"/>
            <rFont val="Tahoma"/>
            <family val="2"/>
          </rPr>
          <t xml:space="preserve">N/A
</t>
        </r>
      </text>
    </comment>
    <comment ref="D26" authorId="0">
      <text>
        <r>
          <rPr>
            <sz val="8"/>
            <color indexed="81"/>
            <rFont val="Tahoma"/>
            <family val="2"/>
          </rPr>
          <t xml:space="preserve">N/A
</t>
        </r>
      </text>
    </comment>
    <comment ref="E26" authorId="0">
      <text>
        <r>
          <rPr>
            <sz val="8"/>
            <color indexed="81"/>
            <rFont val="Tahoma"/>
            <family val="2"/>
          </rPr>
          <t>N/A</t>
        </r>
      </text>
    </comment>
    <comment ref="F26" authorId="0">
      <text>
        <r>
          <rPr>
            <sz val="8"/>
            <color indexed="81"/>
            <rFont val="Tahoma"/>
            <family val="2"/>
          </rPr>
          <t>N/A</t>
        </r>
      </text>
    </comment>
    <comment ref="G26" authorId="0">
      <text>
        <r>
          <rPr>
            <sz val="8"/>
            <color indexed="81"/>
            <rFont val="Tahoma"/>
            <family val="2"/>
          </rPr>
          <t>N/A</t>
        </r>
      </text>
    </comment>
    <comment ref="H26" authorId="0">
      <text>
        <r>
          <rPr>
            <sz val="8"/>
            <color indexed="81"/>
            <rFont val="Tahoma"/>
            <family val="2"/>
          </rPr>
          <t>N/A</t>
        </r>
      </text>
    </comment>
    <comment ref="I26" authorId="0">
      <text>
        <r>
          <rPr>
            <sz val="8"/>
            <color indexed="81"/>
            <rFont val="Tahoma"/>
            <family val="2"/>
          </rPr>
          <t>N/A</t>
        </r>
      </text>
    </comment>
    <comment ref="J26" authorId="0">
      <text>
        <r>
          <rPr>
            <sz val="8"/>
            <color indexed="81"/>
            <rFont val="Tahoma"/>
            <family val="2"/>
          </rPr>
          <t>N/A</t>
        </r>
      </text>
    </comment>
    <comment ref="O26" authorId="0">
      <text>
        <r>
          <rPr>
            <sz val="8"/>
            <color indexed="81"/>
            <rFont val="Tahoma"/>
            <family val="2"/>
          </rPr>
          <t>N/A</t>
        </r>
      </text>
    </comment>
    <comment ref="P26" authorId="0">
      <text>
        <r>
          <rPr>
            <sz val="8"/>
            <color indexed="81"/>
            <rFont val="Tahoma"/>
            <family val="2"/>
          </rPr>
          <t>N/A</t>
        </r>
      </text>
    </comment>
    <comment ref="Q26" authorId="0">
      <text>
        <r>
          <rPr>
            <sz val="8"/>
            <color indexed="81"/>
            <rFont val="Tahoma"/>
            <family val="2"/>
          </rPr>
          <t>N/A</t>
        </r>
      </text>
    </comment>
    <comment ref="AE26" authorId="0">
      <text>
        <r>
          <rPr>
            <sz val="8"/>
            <color indexed="81"/>
            <rFont val="Tahoma"/>
            <family val="2"/>
          </rPr>
          <t>N/A</t>
        </r>
      </text>
    </comment>
    <comment ref="F27" authorId="1">
      <text>
        <r>
          <rPr>
            <sz val="9"/>
            <color indexed="81"/>
            <rFont val="Tahoma"/>
            <family val="2"/>
          </rPr>
          <t xml:space="preserve">Patentansøgning for den ene overtagne opfindelse er indgivet i 2014.
</t>
        </r>
      </text>
    </comment>
    <comment ref="N54" authorId="2">
      <text>
        <r>
          <rPr>
            <sz val="9"/>
            <color indexed="81"/>
            <rFont val="Tahoma"/>
            <family val="2"/>
          </rPr>
          <t>Stigning i juridisk årsværk er udelukkede et udtryk for at aktiviteten omkring udarbejdelse af aftaler i indikator 18-20 nu er inkluderet.</t>
        </r>
      </text>
    </comment>
    <comment ref="F55" authorId="1">
      <text>
        <r>
          <rPr>
            <sz val="9"/>
            <color indexed="81"/>
            <rFont val="Tahoma"/>
            <family val="2"/>
          </rPr>
          <t xml:space="preserve">Hertil kommer 21 prioritetsskabende patentansøgninger hvor virksomheder har forestået indlevering 
</t>
        </r>
      </text>
    </comment>
    <comment ref="N55" authorId="1">
      <text>
        <r>
          <rPr>
            <sz val="9"/>
            <color indexed="81"/>
            <rFont val="Tahoma"/>
            <family val="2"/>
          </rPr>
          <t xml:space="preserve">Heri indgår overvejende juridiske årsværk relateret til udarbejdelse af forskningsaftaler med offentlig og private organisationer
</t>
        </r>
      </text>
    </comment>
    <comment ref="AB55" author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AB61" authorId="0">
      <text>
        <r>
          <rPr>
            <sz val="9"/>
            <color indexed="81"/>
            <rFont val="Tahoma"/>
            <family val="2"/>
          </rPr>
          <t>Heraf 1 med Region Midtjylland</t>
        </r>
      </text>
    </comment>
    <comment ref="AB62" authorId="0">
      <text>
        <r>
          <rPr>
            <sz val="9"/>
            <color indexed="81"/>
            <rFont val="Tahoma"/>
            <family val="2"/>
          </rPr>
          <t>Heraf 1 med Region Midtjylland og 1 med Aalborg Universitet</t>
        </r>
      </text>
    </comment>
    <comment ref="R78" authorId="3">
      <text>
        <r>
          <rPr>
            <b/>
            <sz val="9"/>
            <color indexed="81"/>
            <rFont val="Tahoma"/>
            <family val="2"/>
          </rPr>
          <t>Malene Strømberg Rasmussen:</t>
        </r>
        <r>
          <rPr>
            <sz val="9"/>
            <color indexed="81"/>
            <rFont val="Tahoma"/>
            <family val="2"/>
          </rPr>
          <t xml:space="preserve">
Rettet fra 110.000 til 89.159 efter aftale med Marianne Simonsen, jf. mail d. 22/4-14</t>
        </r>
      </text>
    </comment>
    <comment ref="M100" authorId="1">
      <text>
        <r>
          <rPr>
            <sz val="9"/>
            <color indexed="81"/>
            <rFont val="Tahoma"/>
            <family val="2"/>
          </rPr>
          <t>Antal årsværk har været markant reduceret i 2012 grundet en række barsler</t>
        </r>
      </text>
    </comment>
    <comment ref="AF100" authorId="1">
      <text>
        <r>
          <rPr>
            <sz val="9"/>
            <color indexed="81"/>
            <rFont val="Tahoma"/>
            <family val="2"/>
          </rPr>
          <t>Fra probiotika</t>
        </r>
      </text>
    </comment>
    <comment ref="AB107" author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AB108" author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AB137" authorId="0">
      <text>
        <r>
          <rPr>
            <sz val="9"/>
            <color indexed="81"/>
            <rFont val="Tahoma"/>
            <family val="2"/>
          </rPr>
          <t>Heraf ekskluderende dobbelttælling af RM/AU samarbejdet</t>
        </r>
      </text>
    </comment>
    <comment ref="AB138" authorId="0">
      <text>
        <r>
          <rPr>
            <sz val="9"/>
            <color indexed="81"/>
            <rFont val="Tahoma"/>
            <family val="2"/>
          </rPr>
          <t>Heraf ekskluderende dobbelttælling af AU/RM samt AU/AAU samarbejdet</t>
        </r>
      </text>
    </comment>
  </commentList>
</comments>
</file>

<file path=xl/comments2.xml><?xml version="1.0" encoding="utf-8"?>
<comments xmlns="http://schemas.openxmlformats.org/spreadsheetml/2006/main">
  <authors>
    <author>Daniel Hansen</author>
  </authors>
  <commentList>
    <comment ref="J16" authorId="0">
      <text>
        <r>
          <rPr>
            <sz val="8"/>
            <color indexed="81"/>
            <rFont val="Tahoma"/>
            <family val="2"/>
          </rPr>
          <t>N/A</t>
        </r>
      </text>
    </comment>
    <comment ref="H114" authorId="0">
      <text>
        <r>
          <rPr>
            <sz val="9"/>
            <color indexed="81"/>
            <rFont val="Tahoma"/>
            <family val="2"/>
          </rPr>
          <t>Heraf 1 med Region Midtjylland</t>
        </r>
      </text>
    </comment>
    <comment ref="H201" author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H260" authorId="0">
      <text>
        <r>
          <rPr>
            <sz val="9"/>
            <color indexed="81"/>
            <rFont val="Tahoma"/>
            <family val="2"/>
          </rPr>
          <t>Heraf ekskluderende dobbelttælling af RM/AU samarbejdet</t>
        </r>
      </text>
    </comment>
    <comment ref="H261" authorId="0">
      <text>
        <r>
          <rPr>
            <sz val="9"/>
            <color indexed="81"/>
            <rFont val="Tahoma"/>
            <family val="2"/>
          </rPr>
          <t>Heraf ekskluderende dobbelttælling af AU/RM samt AU/AAU samarbejdet</t>
        </r>
      </text>
    </comment>
  </commentList>
</comments>
</file>

<file path=xl/sharedStrings.xml><?xml version="1.0" encoding="utf-8"?>
<sst xmlns="http://schemas.openxmlformats.org/spreadsheetml/2006/main" count="1504" uniqueCount="108">
  <si>
    <t>Institutionens navn</t>
  </si>
  <si>
    <t>År</t>
  </si>
  <si>
    <t>4. Hvor mange patenter er der udstedt i alt til institutionen?</t>
  </si>
  <si>
    <t>I alt</t>
  </si>
  <si>
    <t>Universiteter (8)</t>
  </si>
  <si>
    <t>CBS</t>
  </si>
  <si>
    <t>.</t>
  </si>
  <si>
    <t>Danmarks Tekniske Universitet</t>
  </si>
  <si>
    <t>IT-Universitetet</t>
  </si>
  <si>
    <t>Københavns Universitet</t>
  </si>
  <si>
    <t>Roskilde Universitet</t>
  </si>
  <si>
    <t>Syddansk Universitet</t>
  </si>
  <si>
    <t>Aalborg Universitet</t>
  </si>
  <si>
    <t>Aarhus Universitet</t>
  </si>
  <si>
    <t>Universiteter i alt</t>
  </si>
  <si>
    <t>Sektorforskningsinstitutioner (2)</t>
  </si>
  <si>
    <t>GEUS</t>
  </si>
  <si>
    <t>Statens Serum Institut</t>
  </si>
  <si>
    <t>Sektorforskningsinstitutioner i alt</t>
  </si>
  <si>
    <t>Sygehusforvaltninger (4)</t>
  </si>
  <si>
    <t>Region Hovedstaden (Tectra)</t>
  </si>
  <si>
    <t>Region Midtjylland</t>
  </si>
  <si>
    <t>Region Nordjylland (Aalborg Sygehus)</t>
  </si>
  <si>
    <t>Region Syddanmark (Odense Univ.hospital)</t>
  </si>
  <si>
    <t>Sygehusforvaltninger i alt</t>
  </si>
  <si>
    <t>Totalt (14 institutioner)</t>
  </si>
  <si>
    <t xml:space="preserve">1. Samlet antal anmeldte opfindelser fra institutionens forskere </t>
  </si>
  <si>
    <t xml:space="preserve">1A. Hvor mange af de anmeldte opfindelser er fællesopfindelser, hvor den samme opfindelse samtidig er anmeldt til en eller flere andre institutioner omfattet af forskerpatentloven? </t>
  </si>
  <si>
    <t xml:space="preserve">2. Hvor mange opfindelser har institutionen overtaget rettighederne til? </t>
  </si>
  <si>
    <t>3. For hvor mange opfindelser har institutionen indgivet en prioritetsskabende patentansøgning?</t>
  </si>
  <si>
    <t>3 A. Heraf antallet af prioritetsskabende patentansøgninger (angivet under 3) indgivet sammen med en anden dansk institution omfattet af forskerpatentloven?</t>
  </si>
  <si>
    <t>6. Antal årsværk beskæftiget med teknologioverførsel</t>
  </si>
  <si>
    <t>7. Hvilken primær uddannelsesmæssig baggrund har medarbejderne i institutionens teknologioverførselsenhed (angives i årsværk)?</t>
  </si>
  <si>
    <t>7A. Juridisk i alt</t>
  </si>
  <si>
    <t>7B. Økonomisk i alt (forretningsorienteret tilgang)</t>
  </si>
  <si>
    <t>7C. Teknisk/Naturvidenskabelig i alt</t>
  </si>
  <si>
    <t>7D. Andet i alt (Herunder HK)</t>
  </si>
  <si>
    <t xml:space="preserve">9. Antal licensaftaler indgået </t>
  </si>
  <si>
    <t>9A. Patentrettigheder</t>
  </si>
  <si>
    <t>9B. Softwarerettigheder</t>
  </si>
  <si>
    <t>9C. Brugsmodelrettigheder</t>
  </si>
  <si>
    <t>Antal licensaftaler i alt (9A - 9C)</t>
  </si>
  <si>
    <t>10. Samlet antal salgsaftaler</t>
  </si>
  <si>
    <t>Antal salgsaftaler i alt (10A - 10C)</t>
  </si>
  <si>
    <t>12. Samlet antal spinouts etableret på baggrund af aftaler</t>
  </si>
  <si>
    <t>12B. Hvor mange virksomheder er der stiftet på baggrund af aftaler med institutionen  efter forskerpatentlovens § 12, stk. 2?</t>
  </si>
  <si>
    <t>12A. Hvor mange virksomheder er der stiftet på baggrund af aftaler med institutionen  efter forskerpatentlovens § 14, stk. 1.</t>
  </si>
  <si>
    <t>Antal spinouts i alt (12A-12B)</t>
  </si>
  <si>
    <t>13. I hvor mange tilfælde har institutionen erhvervet ejerandele som betaling for immaterielle rettigheder?</t>
  </si>
  <si>
    <t>14A. Fra licensaftaler (patentrettigheder)</t>
  </si>
  <si>
    <t>14B. Fra licensaftaler (softwarerettigheder)</t>
  </si>
  <si>
    <t>14C. Fra licensaftaler (brugsmodelrettigheder)</t>
  </si>
  <si>
    <t>14D. Fra salgsaftaler (patentrettigheder)</t>
  </si>
  <si>
    <t>14E. Fra salgsaftaler (softwarerettigheder)</t>
  </si>
  <si>
    <t>14F. Fra salgsaftaler (brugsmodelrettigheder)</t>
  </si>
  <si>
    <t>14G. Fra opfindervederlag jf. § 12, stk. 2 i forskerpatentloven</t>
  </si>
  <si>
    <t>14H. Realiseret ved salg af ejerandele i spinout(s) mv.</t>
  </si>
  <si>
    <t>14I. Afkast fra ejerandele i spinout(s) mv. (udbytte af ejerandele)</t>
  </si>
  <si>
    <t>14J. Afkast fra ejerandele i § 4 selskaber efter lov om teknologioverførsel ved offentlige forskningsinstitutioner (udbytte af ejerandele)</t>
  </si>
  <si>
    <t>14K. Refusion af afholdte udgifter til rettighedsbeskyttelse</t>
  </si>
  <si>
    <t>Indtægter fra kommercialisering i alt 14A - 14K</t>
  </si>
  <si>
    <t>15. Samlet patentportefølje</t>
  </si>
  <si>
    <t>14. Institutionens bruttoindtægter fra kommercialisering (1000 kr.)</t>
  </si>
  <si>
    <t>3 B.* Heraf antallet af prioritetsskabende patentansøgninger (angivet under 3) indgivet sammen med danske virksomheder?</t>
  </si>
  <si>
    <t>3 C.* Heraf antallet af prioritetsskabende patentansøgninger (angivet under 3) indgivet sammen med et eller flere udenlandske universiteter eller en eller flere udenlandske forskningsinstitutioner?*</t>
  </si>
  <si>
    <t>3 D.* Heraf antallet af prioritetsskabende patentansøgninger (angivet under 3) indgivet sammen med en eller flere udenlandske virksomheder?</t>
  </si>
  <si>
    <t>5.* For hvor mange opfindelser har institutionen indgivet ansøgning om brugsmodelrettigheder?</t>
  </si>
  <si>
    <t>10A.* Patentrettigheder</t>
  </si>
  <si>
    <t>10B.* Softwarerettigheder</t>
  </si>
  <si>
    <t>10C.* Brugsmodelrettigheder</t>
  </si>
  <si>
    <t>Indberettede 
opfindelser</t>
  </si>
  <si>
    <t>Patentan-
søgninger</t>
  </si>
  <si>
    <t>Udstedte patenter</t>
  </si>
  <si>
    <t>Licens-, salgs- og optionsaftaler (inkl. software)</t>
  </si>
  <si>
    <t>Samlet licensporte-
følje (eksl. software)</t>
  </si>
  <si>
    <t>Spinoutvirk-
somheder etableret</t>
  </si>
  <si>
    <t>Personale til teknologiover-
førsel (fuldtid årsværk)</t>
  </si>
  <si>
    <t>Udgifter til rettigheds-
beskyttelse mv. (i 1.000 kr.)</t>
  </si>
  <si>
    <t>Indtægter fra kommerciali-
sering 
(i 1.000 kr.)</t>
  </si>
  <si>
    <t>Forsknings-
aftaler</t>
  </si>
  <si>
    <r>
      <t>Danmarks Tekniske Universitet</t>
    </r>
    <r>
      <rPr>
        <vertAlign val="superscript"/>
        <sz val="8"/>
        <rFont val="Arial"/>
        <family val="2"/>
      </rPr>
      <t>1</t>
    </r>
  </si>
  <si>
    <r>
      <t>Københavns Universitet</t>
    </r>
    <r>
      <rPr>
        <vertAlign val="superscript"/>
        <sz val="8"/>
        <rFont val="Arial"/>
        <family val="2"/>
      </rPr>
      <t>2</t>
    </r>
  </si>
  <si>
    <r>
      <t>Aalborg Universitet</t>
    </r>
    <r>
      <rPr>
        <vertAlign val="superscript"/>
        <sz val="8"/>
        <rFont val="Arial"/>
        <family val="2"/>
      </rPr>
      <t>3</t>
    </r>
  </si>
  <si>
    <r>
      <t>Aarhus Universitet</t>
    </r>
    <r>
      <rPr>
        <vertAlign val="superscript"/>
        <sz val="8"/>
        <rFont val="Arial"/>
        <family val="2"/>
      </rPr>
      <t>4</t>
    </r>
  </si>
  <si>
    <r>
      <t>Region Hovedstaden (Tectra)</t>
    </r>
    <r>
      <rPr>
        <vertAlign val="superscript"/>
        <sz val="8"/>
        <rFont val="Arial"/>
        <family val="2"/>
      </rPr>
      <t>5</t>
    </r>
  </si>
  <si>
    <r>
      <t>Region Midtjylland</t>
    </r>
    <r>
      <rPr>
        <vertAlign val="superscript"/>
        <sz val="8"/>
        <rFont val="Arial"/>
        <family val="2"/>
      </rPr>
      <t>6</t>
    </r>
  </si>
  <si>
    <r>
      <t>Region Nordjylland (Aalborg Sygehus)</t>
    </r>
    <r>
      <rPr>
        <vertAlign val="superscript"/>
        <sz val="8"/>
        <rFont val="Arial"/>
        <family val="2"/>
      </rPr>
      <t>7</t>
    </r>
  </si>
  <si>
    <r>
      <t>Region Syddanmark (Odense Univ.hospital)</t>
    </r>
    <r>
      <rPr>
        <vertAlign val="superscript"/>
        <sz val="8"/>
        <rFont val="Arial"/>
        <family val="2"/>
      </rPr>
      <t>8</t>
    </r>
  </si>
  <si>
    <t>Note: Alle data fra før 2007 er omregnet til nye institutioner pr. 1. 1. 2007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</si>
  <si>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Danmarks Tekniske Universitet omfatter Danmarks Fiskeriundersøgelser, Danmarks Fødevareforskning, Danmarks Rumcenter og Forskningscenter RISØ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</si>
  <si>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Københavns Universitet omfatter Danmarks Farmaceutiske Universitet og Den Kgl. Veterinær- og Landbihøjskole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</si>
  <si>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Aalborg Universitet omfatter Statens Byggeforskningsinstitut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</si>
  <si>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Aarhus Universitet omfatter Danmarks JordbrugsForskning og Danmarks Miljøundersøgelser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</si>
  <si>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Region Hovedstaden omfatter Københavns Amt og Hovedstadens Sygehusfællesskab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</si>
  <si>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Region Midtjylland omfatter Århus Amt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</si>
  <si>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Region Nordjylland omfatter Aalborg Sygehus</t>
    </r>
  </si>
  <si>
    <r>
      <rPr>
        <vertAlign val="superscript"/>
        <sz val="8"/>
        <rFont val="Arial"/>
        <family val="2"/>
      </rPr>
      <t xml:space="preserve">8 </t>
    </r>
    <r>
      <rPr>
        <sz val="8"/>
        <rFont val="Arial"/>
        <family val="2"/>
      </rPr>
      <t>Region Syddanmark omfatter Odense Universitetshospital</t>
    </r>
  </si>
  <si>
    <t>Institutionsdata 2000-2012</t>
  </si>
  <si>
    <t>16. Samlet antal gældende licens- og salgsaftaler vedr. patenter/patentansøgninger ultimo (samlet aktuel patentportefølje)</t>
  </si>
  <si>
    <t>17. Samlede antal virksomheder, hvor institutionen ultimo  havde en ejerandel eller aktieoption efter L347, § 12, stk. 2 (samlet aktuel portefølje)</t>
  </si>
  <si>
    <t>19. Antal forskningsaftaler med offentlige forskningsråd, fonde, programmer mv. med inddragelse af virksomheder samt antal forskningsaftaler med private virksomheder med offentlig medfinansiering indgået i året.</t>
  </si>
  <si>
    <t>*Spørgsmålet fremgik ikke før 2012</t>
  </si>
  <si>
    <t>Note: Fra 2011-2012 forefinder en definitionsændring for spinouts og personale til teknologioverførsel, hvorfor tallene ikke er helt sammenlignelige med forrige år</t>
  </si>
  <si>
    <t>8. Hvad har institutionens driftsudgifter til teknologioverførsel været (excl. løn) (1.000 kr.)?</t>
  </si>
  <si>
    <t xml:space="preserve">11. Antal optionsaftaler indgået </t>
  </si>
  <si>
    <t>16A. Heraf licens- og salgsaftaler, som har genereret indtægter til institutionen i året.</t>
  </si>
  <si>
    <t>20. Antal forskningsaftaler med offentlige myndigheder m.v. indgået i året.</t>
  </si>
  <si>
    <t>18. Antal forskningsaftaler med private virksomheder indgået i året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</si>
</sst>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4" fillId="0" borderId="0" xfId="1" applyFont="1" applyAlignment="1">
      <alignment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1" xfId="1" applyFont="1" applyBorder="1" applyAlignment="1">
      <alignment wrapText="1"/>
    </xf>
    <xf numFmtId="0" fontId="4" fillId="0" borderId="0" xfId="1" applyFont="1" applyBorder="1" applyAlignment="1">
      <alignment wrapText="1"/>
    </xf>
    <xf numFmtId="1" fontId="5" fillId="0" borderId="0" xfId="1" applyNumberFormat="1" applyFont="1"/>
    <xf numFmtId="0" fontId="5" fillId="0" borderId="0" xfId="1" applyFont="1"/>
    <xf numFmtId="0" fontId="6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5" fillId="0" borderId="1" xfId="1" applyFont="1" applyBorder="1" applyAlignment="1">
      <alignment wrapText="1"/>
    </xf>
    <xf numFmtId="0" fontId="7" fillId="0" borderId="0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5" fillId="0" borderId="0" xfId="1" applyFont="1" applyBorder="1" applyAlignment="1">
      <alignment wrapText="1"/>
    </xf>
    <xf numFmtId="0" fontId="7" fillId="0" borderId="0" xfId="1" applyFont="1" applyAlignment="1">
      <alignment wrapText="1"/>
    </xf>
    <xf numFmtId="0" fontId="8" fillId="0" borderId="0" xfId="1" applyFont="1" applyAlignment="1">
      <alignment wrapText="1"/>
    </xf>
    <xf numFmtId="0" fontId="5" fillId="0" borderId="1" xfId="1" applyFont="1" applyBorder="1"/>
    <xf numFmtId="0" fontId="1" fillId="0" borderId="1" xfId="1" applyBorder="1"/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wrapText="1"/>
    </xf>
    <xf numFmtId="0" fontId="9" fillId="0" borderId="0" xfId="0" applyFont="1" applyFill="1" applyBorder="1" applyAlignment="1">
      <alignment vertical="top" wrapText="1" readingOrder="1"/>
    </xf>
    <xf numFmtId="0" fontId="10" fillId="0" borderId="0" xfId="0" applyFont="1" applyFill="1" applyBorder="1" applyAlignment="1">
      <alignment horizontal="right" vertical="top" wrapText="1" readingOrder="1"/>
    </xf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horizontal="right" readingOrder="1"/>
    </xf>
    <xf numFmtId="0" fontId="5" fillId="0" borderId="1" xfId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right" vertical="top" readingOrder="1"/>
    </xf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0" fontId="5" fillId="0" borderId="0" xfId="1" applyFont="1" applyFill="1" applyBorder="1" applyAlignment="1">
      <alignment horizontal="right" vertical="top" readingOrder="1"/>
    </xf>
    <xf numFmtId="0" fontId="10" fillId="0" borderId="1" xfId="0" applyFont="1" applyFill="1" applyBorder="1" applyAlignment="1">
      <alignment horizontal="left"/>
    </xf>
    <xf numFmtId="0" fontId="10" fillId="0" borderId="0" xfId="0" applyFont="1" applyAlignment="1">
      <alignment horizontal="right" readingOrder="1"/>
    </xf>
    <xf numFmtId="0" fontId="7" fillId="0" borderId="0" xfId="1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right" vertical="top" wrapText="1" readingOrder="1"/>
    </xf>
    <xf numFmtId="0" fontId="7" fillId="0" borderId="1" xfId="1" applyFont="1" applyFill="1" applyBorder="1" applyAlignment="1">
      <alignment horizontal="left" vertical="top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right" readingOrder="1"/>
    </xf>
    <xf numFmtId="0" fontId="12" fillId="0" borderId="0" xfId="0" applyFont="1" applyBorder="1" applyAlignment="1">
      <alignment horizontal="right" readingOrder="1"/>
    </xf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5" fillId="0" borderId="0" xfId="1" applyFont="1" applyFill="1" applyBorder="1" applyAlignment="1">
      <alignment horizontal="left" vertical="top"/>
    </xf>
    <xf numFmtId="1" fontId="5" fillId="0" borderId="1" xfId="1" applyNumberFormat="1" applyFont="1" applyBorder="1"/>
    <xf numFmtId="1" fontId="5" fillId="0" borderId="0" xfId="1" applyNumberFormat="1" applyFont="1" applyBorder="1"/>
    <xf numFmtId="0" fontId="10" fillId="0" borderId="0" xfId="0" applyFont="1" applyBorder="1" applyAlignment="1">
      <alignment horizontal="right" readingOrder="1"/>
    </xf>
    <xf numFmtId="0" fontId="5" fillId="0" borderId="0" xfId="1" applyFont="1" applyBorder="1"/>
    <xf numFmtId="0" fontId="1" fillId="0" borderId="0" xfId="1" applyBorder="1"/>
    <xf numFmtId="0" fontId="5" fillId="0" borderId="0" xfId="1" applyFont="1" applyBorder="1" applyAlignment="1"/>
    <xf numFmtId="0" fontId="5" fillId="0" borderId="0" xfId="1" applyFont="1" applyAlignment="1"/>
    <xf numFmtId="0" fontId="5" fillId="0" borderId="1" xfId="1" applyFont="1" applyBorder="1" applyAlignment="1"/>
    <xf numFmtId="0" fontId="0" fillId="0" borderId="1" xfId="0" applyBorder="1"/>
    <xf numFmtId="1" fontId="4" fillId="0" borderId="1" xfId="1" applyNumberFormat="1" applyFont="1" applyBorder="1" applyAlignment="1">
      <alignment wrapText="1"/>
    </xf>
    <xf numFmtId="1" fontId="10" fillId="0" borderId="1" xfId="0" applyNumberFormat="1" applyFont="1" applyBorder="1"/>
    <xf numFmtId="1" fontId="10" fillId="0" borderId="0" xfId="0" applyNumberFormat="1" applyFont="1" applyBorder="1"/>
    <xf numFmtId="0" fontId="7" fillId="0" borderId="1" xfId="1" applyFont="1" applyFill="1" applyBorder="1" applyAlignment="1">
      <alignment horizontal="right" vertical="top" readingOrder="1"/>
    </xf>
    <xf numFmtId="1" fontId="4" fillId="0" borderId="0" xfId="1" applyNumberFormat="1" applyFont="1" applyBorder="1" applyAlignment="1">
      <alignment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15</xdr:col>
      <xdr:colOff>542925</xdr:colOff>
      <xdr:row>21</xdr:row>
      <xdr:rowOff>104775</xdr:rowOff>
    </xdr:to>
    <xdr:sp macro="" textlink="">
      <xdr:nvSpPr>
        <xdr:cNvPr id="3" name="Tekstboks 2"/>
        <xdr:cNvSpPr txBox="1"/>
      </xdr:nvSpPr>
      <xdr:spPr>
        <a:xfrm>
          <a:off x="1219200" y="381000"/>
          <a:ext cx="8467725" cy="3724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  <a:p>
          <a:r>
            <a:rPr lang="da-DK" sz="1100" b="1"/>
            <a:t>Kommercialisering af forskningsresultater</a:t>
          </a:r>
        </a:p>
        <a:p>
          <a:endParaRPr lang="da-DK" sz="1100"/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Kommercialisering af forskningsresultater er en årlig statistik, som sætter tal på de offentlige forskningsinstitutioners indsats og resultater med teknologioverførsel siden 2000.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for 2013 er indsamlet via et spørgeskema til de 14 danske offentlige forskningsinstitutioner, som omfatter otte universiteter, to sektorforskningsinstitutioner og fire sygehusforvaltninger i Danmark. Alle patentaktive offentlige forskningsinstitutioner er hermed dækket af statistikken. Spørgeskemaet følger de internationale standarder for området. 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/>
        </a:p>
        <a:p>
          <a:r>
            <a:rPr lang="da-DK" sz="1100" b="1"/>
            <a:t>Regnearket "Rådata 2007-2013" </a:t>
          </a:r>
          <a:r>
            <a:rPr lang="da-DK" sz="1100"/>
            <a:t>viser de enkelte institutioners besvarelser på hele spørgeskemaet for</a:t>
          </a:r>
          <a:r>
            <a:rPr lang="da-DK" sz="1100" baseline="0"/>
            <a:t> perioden 2007-2013. I 2012 blev  der foretaget flere ændringer ved spørgeskemaet, hvorfor data for dette års tilføjelser, og enkelte spørgsmål fra forrige år, ikke indgår i statistikken for perioden 2007-2011.</a:t>
          </a:r>
          <a:br>
            <a:rPr lang="da-DK" sz="1100" baseline="0"/>
          </a:br>
          <a:r>
            <a:rPr lang="da-DK" sz="1100" baseline="0"/>
            <a:t>Ønskes yderligere data for disse år henvises til "Kommercialisering af forskningsresultater - statistik 2011"</a:t>
          </a:r>
          <a:endParaRPr lang="da-DK" sz="1100"/>
        </a:p>
        <a:p>
          <a:endParaRPr lang="da-DK" sz="1100"/>
        </a:p>
        <a:p>
          <a:r>
            <a:rPr lang="da-DK" sz="1100" b="1"/>
            <a:t>Regnearket "Institutionsdata</a:t>
          </a:r>
          <a:r>
            <a:rPr lang="da-DK" sz="1100" b="1" baseline="0"/>
            <a:t> 2000-2013" </a:t>
          </a:r>
          <a:r>
            <a:rPr lang="da-DK" sz="1100" baseline="0"/>
            <a:t>viser de enkelte </a:t>
          </a:r>
          <a:r>
            <a:rPr lang="da-DK" sz="1100"/>
            <a:t> institutioners besvarelser på udvalgte spørgsmål for</a:t>
          </a:r>
          <a:r>
            <a:rPr lang="da-DK" sz="1100" baseline="0"/>
            <a:t> perioden 2000-2013</a:t>
          </a:r>
        </a:p>
        <a:p>
          <a:endParaRPr lang="da-DK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 data fra før 2007 er omregnet til nye institutioner pr. 1. 1. 2007</a:t>
          </a:r>
          <a:r>
            <a:rPr lang="da-DK" b="0"/>
            <a:t> </a:t>
          </a:r>
        </a:p>
        <a:p>
          <a:endParaRPr lang="da-DK" b="0"/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da-DK"/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41"/>
  <sheetViews>
    <sheetView zoomScale="80" zoomScaleNormal="80" workbookViewId="0">
      <pane xSplit="2" ySplit="5" topLeftCell="I123" activePane="bottomRight" state="frozen"/>
      <selection pane="topRight" activeCell="C1" sqref="C1"/>
      <selection pane="bottomLeft" activeCell="A6" sqref="A6"/>
      <selection pane="bottomRight" activeCell="Z146" sqref="Z146"/>
    </sheetView>
  </sheetViews>
  <sheetFormatPr defaultRowHeight="11.25" x14ac:dyDescent="0.2"/>
  <cols>
    <col min="1" max="1" width="31.5703125" style="1" bestFit="1" customWidth="1"/>
    <col min="2" max="2" width="6.42578125" style="1" bestFit="1" customWidth="1"/>
    <col min="3" max="3" width="12.28515625" style="1" bestFit="1" customWidth="1"/>
    <col min="4" max="8" width="9.85546875" style="1" bestFit="1" customWidth="1"/>
    <col min="9" max="11" width="9.7109375" style="1" bestFit="1" customWidth="1"/>
    <col min="12" max="12" width="9.7109375" style="7" bestFit="1" customWidth="1"/>
    <col min="13" max="15" width="9.85546875" style="1" bestFit="1" customWidth="1"/>
    <col min="16" max="16" width="9.140625" style="1" customWidth="1"/>
    <col min="17" max="20" width="9.85546875" style="1" bestFit="1" customWidth="1"/>
    <col min="21" max="22" width="9.5703125" style="1" bestFit="1" customWidth="1"/>
    <col min="23" max="23" width="9.28515625" style="1" bestFit="1" customWidth="1"/>
    <col min="24" max="27" width="9.85546875" style="1" bestFit="1" customWidth="1"/>
    <col min="28" max="28" width="11.7109375" style="1" customWidth="1"/>
    <col min="29" max="29" width="10.42578125" style="1" bestFit="1" customWidth="1"/>
    <col min="30" max="38" width="9.7109375" style="1" bestFit="1" customWidth="1"/>
    <col min="39" max="39" width="12.42578125" style="1" bestFit="1" customWidth="1"/>
    <col min="40" max="40" width="12.7109375" style="1" customWidth="1"/>
    <col min="41" max="41" width="9.85546875" style="1" bestFit="1" customWidth="1"/>
    <col min="42" max="42" width="9.7109375" style="1" bestFit="1" customWidth="1"/>
    <col min="43" max="44" width="9.85546875" style="1" bestFit="1" customWidth="1"/>
    <col min="45" max="46" width="9.7109375" style="1" bestFit="1" customWidth="1"/>
    <col min="47" max="256" width="9.140625" style="1"/>
    <col min="257" max="257" width="31.5703125" style="1" bestFit="1" customWidth="1"/>
    <col min="258" max="258" width="6.42578125" style="1" bestFit="1" customWidth="1"/>
    <col min="259" max="259" width="12.28515625" style="1" bestFit="1" customWidth="1"/>
    <col min="260" max="264" width="9.85546875" style="1" bestFit="1" customWidth="1"/>
    <col min="265" max="268" width="9.7109375" style="1" bestFit="1" customWidth="1"/>
    <col min="269" max="271" width="9.85546875" style="1" bestFit="1" customWidth="1"/>
    <col min="272" max="272" width="9.140625" style="1" customWidth="1"/>
    <col min="273" max="276" width="9.85546875" style="1" bestFit="1" customWidth="1"/>
    <col min="277" max="278" width="9.5703125" style="1" bestFit="1" customWidth="1"/>
    <col min="279" max="279" width="9.28515625" style="1" bestFit="1" customWidth="1"/>
    <col min="280" max="283" width="9.85546875" style="1" bestFit="1" customWidth="1"/>
    <col min="284" max="284" width="11.7109375" style="1" customWidth="1"/>
    <col min="285" max="285" width="10.42578125" style="1" bestFit="1" customWidth="1"/>
    <col min="286" max="294" width="9.7109375" style="1" bestFit="1" customWidth="1"/>
    <col min="295" max="295" width="12.42578125" style="1" bestFit="1" customWidth="1"/>
    <col min="296" max="296" width="12.7109375" style="1" customWidth="1"/>
    <col min="297" max="297" width="9.85546875" style="1" bestFit="1" customWidth="1"/>
    <col min="298" max="298" width="9.7109375" style="1" bestFit="1" customWidth="1"/>
    <col min="299" max="300" width="9.85546875" style="1" bestFit="1" customWidth="1"/>
    <col min="301" max="302" width="9.7109375" style="1" bestFit="1" customWidth="1"/>
    <col min="303" max="512" width="9.140625" style="1"/>
    <col min="513" max="513" width="31.5703125" style="1" bestFit="1" customWidth="1"/>
    <col min="514" max="514" width="6.42578125" style="1" bestFit="1" customWidth="1"/>
    <col min="515" max="515" width="12.28515625" style="1" bestFit="1" customWidth="1"/>
    <col min="516" max="520" width="9.85546875" style="1" bestFit="1" customWidth="1"/>
    <col min="521" max="524" width="9.7109375" style="1" bestFit="1" customWidth="1"/>
    <col min="525" max="527" width="9.85546875" style="1" bestFit="1" customWidth="1"/>
    <col min="528" max="528" width="9.140625" style="1" customWidth="1"/>
    <col min="529" max="532" width="9.85546875" style="1" bestFit="1" customWidth="1"/>
    <col min="533" max="534" width="9.5703125" style="1" bestFit="1" customWidth="1"/>
    <col min="535" max="535" width="9.28515625" style="1" bestFit="1" customWidth="1"/>
    <col min="536" max="539" width="9.85546875" style="1" bestFit="1" customWidth="1"/>
    <col min="540" max="540" width="11.7109375" style="1" customWidth="1"/>
    <col min="541" max="541" width="10.42578125" style="1" bestFit="1" customWidth="1"/>
    <col min="542" max="550" width="9.7109375" style="1" bestFit="1" customWidth="1"/>
    <col min="551" max="551" width="12.42578125" style="1" bestFit="1" customWidth="1"/>
    <col min="552" max="552" width="12.7109375" style="1" customWidth="1"/>
    <col min="553" max="553" width="9.85546875" style="1" bestFit="1" customWidth="1"/>
    <col min="554" max="554" width="9.7109375" style="1" bestFit="1" customWidth="1"/>
    <col min="555" max="556" width="9.85546875" style="1" bestFit="1" customWidth="1"/>
    <col min="557" max="558" width="9.7109375" style="1" bestFit="1" customWidth="1"/>
    <col min="559" max="768" width="9.140625" style="1"/>
    <col min="769" max="769" width="31.5703125" style="1" bestFit="1" customWidth="1"/>
    <col min="770" max="770" width="6.42578125" style="1" bestFit="1" customWidth="1"/>
    <col min="771" max="771" width="12.28515625" style="1" bestFit="1" customWidth="1"/>
    <col min="772" max="776" width="9.85546875" style="1" bestFit="1" customWidth="1"/>
    <col min="777" max="780" width="9.7109375" style="1" bestFit="1" customWidth="1"/>
    <col min="781" max="783" width="9.85546875" style="1" bestFit="1" customWidth="1"/>
    <col min="784" max="784" width="9.140625" style="1" customWidth="1"/>
    <col min="785" max="788" width="9.85546875" style="1" bestFit="1" customWidth="1"/>
    <col min="789" max="790" width="9.5703125" style="1" bestFit="1" customWidth="1"/>
    <col min="791" max="791" width="9.28515625" style="1" bestFit="1" customWidth="1"/>
    <col min="792" max="795" width="9.85546875" style="1" bestFit="1" customWidth="1"/>
    <col min="796" max="796" width="11.7109375" style="1" customWidth="1"/>
    <col min="797" max="797" width="10.42578125" style="1" bestFit="1" customWidth="1"/>
    <col min="798" max="806" width="9.7109375" style="1" bestFit="1" customWidth="1"/>
    <col min="807" max="807" width="12.42578125" style="1" bestFit="1" customWidth="1"/>
    <col min="808" max="808" width="12.7109375" style="1" customWidth="1"/>
    <col min="809" max="809" width="9.85546875" style="1" bestFit="1" customWidth="1"/>
    <col min="810" max="810" width="9.7109375" style="1" bestFit="1" customWidth="1"/>
    <col min="811" max="812" width="9.85546875" style="1" bestFit="1" customWidth="1"/>
    <col min="813" max="814" width="9.7109375" style="1" bestFit="1" customWidth="1"/>
    <col min="815" max="1024" width="9.140625" style="1"/>
    <col min="1025" max="1025" width="31.5703125" style="1" bestFit="1" customWidth="1"/>
    <col min="1026" max="1026" width="6.42578125" style="1" bestFit="1" customWidth="1"/>
    <col min="1027" max="1027" width="12.28515625" style="1" bestFit="1" customWidth="1"/>
    <col min="1028" max="1032" width="9.85546875" style="1" bestFit="1" customWidth="1"/>
    <col min="1033" max="1036" width="9.7109375" style="1" bestFit="1" customWidth="1"/>
    <col min="1037" max="1039" width="9.85546875" style="1" bestFit="1" customWidth="1"/>
    <col min="1040" max="1040" width="9.140625" style="1" customWidth="1"/>
    <col min="1041" max="1044" width="9.85546875" style="1" bestFit="1" customWidth="1"/>
    <col min="1045" max="1046" width="9.5703125" style="1" bestFit="1" customWidth="1"/>
    <col min="1047" max="1047" width="9.28515625" style="1" bestFit="1" customWidth="1"/>
    <col min="1048" max="1051" width="9.85546875" style="1" bestFit="1" customWidth="1"/>
    <col min="1052" max="1052" width="11.7109375" style="1" customWidth="1"/>
    <col min="1053" max="1053" width="10.42578125" style="1" bestFit="1" customWidth="1"/>
    <col min="1054" max="1062" width="9.7109375" style="1" bestFit="1" customWidth="1"/>
    <col min="1063" max="1063" width="12.42578125" style="1" bestFit="1" customWidth="1"/>
    <col min="1064" max="1064" width="12.7109375" style="1" customWidth="1"/>
    <col min="1065" max="1065" width="9.85546875" style="1" bestFit="1" customWidth="1"/>
    <col min="1066" max="1066" width="9.7109375" style="1" bestFit="1" customWidth="1"/>
    <col min="1067" max="1068" width="9.85546875" style="1" bestFit="1" customWidth="1"/>
    <col min="1069" max="1070" width="9.7109375" style="1" bestFit="1" customWidth="1"/>
    <col min="1071" max="1280" width="9.140625" style="1"/>
    <col min="1281" max="1281" width="31.5703125" style="1" bestFit="1" customWidth="1"/>
    <col min="1282" max="1282" width="6.42578125" style="1" bestFit="1" customWidth="1"/>
    <col min="1283" max="1283" width="12.28515625" style="1" bestFit="1" customWidth="1"/>
    <col min="1284" max="1288" width="9.85546875" style="1" bestFit="1" customWidth="1"/>
    <col min="1289" max="1292" width="9.7109375" style="1" bestFit="1" customWidth="1"/>
    <col min="1293" max="1295" width="9.85546875" style="1" bestFit="1" customWidth="1"/>
    <col min="1296" max="1296" width="9.140625" style="1" customWidth="1"/>
    <col min="1297" max="1300" width="9.85546875" style="1" bestFit="1" customWidth="1"/>
    <col min="1301" max="1302" width="9.5703125" style="1" bestFit="1" customWidth="1"/>
    <col min="1303" max="1303" width="9.28515625" style="1" bestFit="1" customWidth="1"/>
    <col min="1304" max="1307" width="9.85546875" style="1" bestFit="1" customWidth="1"/>
    <col min="1308" max="1308" width="11.7109375" style="1" customWidth="1"/>
    <col min="1309" max="1309" width="10.42578125" style="1" bestFit="1" customWidth="1"/>
    <col min="1310" max="1318" width="9.7109375" style="1" bestFit="1" customWidth="1"/>
    <col min="1319" max="1319" width="12.42578125" style="1" bestFit="1" customWidth="1"/>
    <col min="1320" max="1320" width="12.7109375" style="1" customWidth="1"/>
    <col min="1321" max="1321" width="9.85546875" style="1" bestFit="1" customWidth="1"/>
    <col min="1322" max="1322" width="9.7109375" style="1" bestFit="1" customWidth="1"/>
    <col min="1323" max="1324" width="9.85546875" style="1" bestFit="1" customWidth="1"/>
    <col min="1325" max="1326" width="9.7109375" style="1" bestFit="1" customWidth="1"/>
    <col min="1327" max="1536" width="9.140625" style="1"/>
    <col min="1537" max="1537" width="31.5703125" style="1" bestFit="1" customWidth="1"/>
    <col min="1538" max="1538" width="6.42578125" style="1" bestFit="1" customWidth="1"/>
    <col min="1539" max="1539" width="12.28515625" style="1" bestFit="1" customWidth="1"/>
    <col min="1540" max="1544" width="9.85546875" style="1" bestFit="1" customWidth="1"/>
    <col min="1545" max="1548" width="9.7109375" style="1" bestFit="1" customWidth="1"/>
    <col min="1549" max="1551" width="9.85546875" style="1" bestFit="1" customWidth="1"/>
    <col min="1552" max="1552" width="9.140625" style="1" customWidth="1"/>
    <col min="1553" max="1556" width="9.85546875" style="1" bestFit="1" customWidth="1"/>
    <col min="1557" max="1558" width="9.5703125" style="1" bestFit="1" customWidth="1"/>
    <col min="1559" max="1559" width="9.28515625" style="1" bestFit="1" customWidth="1"/>
    <col min="1560" max="1563" width="9.85546875" style="1" bestFit="1" customWidth="1"/>
    <col min="1564" max="1564" width="11.7109375" style="1" customWidth="1"/>
    <col min="1565" max="1565" width="10.42578125" style="1" bestFit="1" customWidth="1"/>
    <col min="1566" max="1574" width="9.7109375" style="1" bestFit="1" customWidth="1"/>
    <col min="1575" max="1575" width="12.42578125" style="1" bestFit="1" customWidth="1"/>
    <col min="1576" max="1576" width="12.7109375" style="1" customWidth="1"/>
    <col min="1577" max="1577" width="9.85546875" style="1" bestFit="1" customWidth="1"/>
    <col min="1578" max="1578" width="9.7109375" style="1" bestFit="1" customWidth="1"/>
    <col min="1579" max="1580" width="9.85546875" style="1" bestFit="1" customWidth="1"/>
    <col min="1581" max="1582" width="9.7109375" style="1" bestFit="1" customWidth="1"/>
    <col min="1583" max="1792" width="9.140625" style="1"/>
    <col min="1793" max="1793" width="31.5703125" style="1" bestFit="1" customWidth="1"/>
    <col min="1794" max="1794" width="6.42578125" style="1" bestFit="1" customWidth="1"/>
    <col min="1795" max="1795" width="12.28515625" style="1" bestFit="1" customWidth="1"/>
    <col min="1796" max="1800" width="9.85546875" style="1" bestFit="1" customWidth="1"/>
    <col min="1801" max="1804" width="9.7109375" style="1" bestFit="1" customWidth="1"/>
    <col min="1805" max="1807" width="9.85546875" style="1" bestFit="1" customWidth="1"/>
    <col min="1808" max="1808" width="9.140625" style="1" customWidth="1"/>
    <col min="1809" max="1812" width="9.85546875" style="1" bestFit="1" customWidth="1"/>
    <col min="1813" max="1814" width="9.5703125" style="1" bestFit="1" customWidth="1"/>
    <col min="1815" max="1815" width="9.28515625" style="1" bestFit="1" customWidth="1"/>
    <col min="1816" max="1819" width="9.85546875" style="1" bestFit="1" customWidth="1"/>
    <col min="1820" max="1820" width="11.7109375" style="1" customWidth="1"/>
    <col min="1821" max="1821" width="10.42578125" style="1" bestFit="1" customWidth="1"/>
    <col min="1822" max="1830" width="9.7109375" style="1" bestFit="1" customWidth="1"/>
    <col min="1831" max="1831" width="12.42578125" style="1" bestFit="1" customWidth="1"/>
    <col min="1832" max="1832" width="12.7109375" style="1" customWidth="1"/>
    <col min="1833" max="1833" width="9.85546875" style="1" bestFit="1" customWidth="1"/>
    <col min="1834" max="1834" width="9.7109375" style="1" bestFit="1" customWidth="1"/>
    <col min="1835" max="1836" width="9.85546875" style="1" bestFit="1" customWidth="1"/>
    <col min="1837" max="1838" width="9.7109375" style="1" bestFit="1" customWidth="1"/>
    <col min="1839" max="2048" width="9.140625" style="1"/>
    <col min="2049" max="2049" width="31.5703125" style="1" bestFit="1" customWidth="1"/>
    <col min="2050" max="2050" width="6.42578125" style="1" bestFit="1" customWidth="1"/>
    <col min="2051" max="2051" width="12.28515625" style="1" bestFit="1" customWidth="1"/>
    <col min="2052" max="2056" width="9.85546875" style="1" bestFit="1" customWidth="1"/>
    <col min="2057" max="2060" width="9.7109375" style="1" bestFit="1" customWidth="1"/>
    <col min="2061" max="2063" width="9.85546875" style="1" bestFit="1" customWidth="1"/>
    <col min="2064" max="2064" width="9.140625" style="1" customWidth="1"/>
    <col min="2065" max="2068" width="9.85546875" style="1" bestFit="1" customWidth="1"/>
    <col min="2069" max="2070" width="9.5703125" style="1" bestFit="1" customWidth="1"/>
    <col min="2071" max="2071" width="9.28515625" style="1" bestFit="1" customWidth="1"/>
    <col min="2072" max="2075" width="9.85546875" style="1" bestFit="1" customWidth="1"/>
    <col min="2076" max="2076" width="11.7109375" style="1" customWidth="1"/>
    <col min="2077" max="2077" width="10.42578125" style="1" bestFit="1" customWidth="1"/>
    <col min="2078" max="2086" width="9.7109375" style="1" bestFit="1" customWidth="1"/>
    <col min="2087" max="2087" width="12.42578125" style="1" bestFit="1" customWidth="1"/>
    <col min="2088" max="2088" width="12.7109375" style="1" customWidth="1"/>
    <col min="2089" max="2089" width="9.85546875" style="1" bestFit="1" customWidth="1"/>
    <col min="2090" max="2090" width="9.7109375" style="1" bestFit="1" customWidth="1"/>
    <col min="2091" max="2092" width="9.85546875" style="1" bestFit="1" customWidth="1"/>
    <col min="2093" max="2094" width="9.7109375" style="1" bestFit="1" customWidth="1"/>
    <col min="2095" max="2304" width="9.140625" style="1"/>
    <col min="2305" max="2305" width="31.5703125" style="1" bestFit="1" customWidth="1"/>
    <col min="2306" max="2306" width="6.42578125" style="1" bestFit="1" customWidth="1"/>
    <col min="2307" max="2307" width="12.28515625" style="1" bestFit="1" customWidth="1"/>
    <col min="2308" max="2312" width="9.85546875" style="1" bestFit="1" customWidth="1"/>
    <col min="2313" max="2316" width="9.7109375" style="1" bestFit="1" customWidth="1"/>
    <col min="2317" max="2319" width="9.85546875" style="1" bestFit="1" customWidth="1"/>
    <col min="2320" max="2320" width="9.140625" style="1" customWidth="1"/>
    <col min="2321" max="2324" width="9.85546875" style="1" bestFit="1" customWidth="1"/>
    <col min="2325" max="2326" width="9.5703125" style="1" bestFit="1" customWidth="1"/>
    <col min="2327" max="2327" width="9.28515625" style="1" bestFit="1" customWidth="1"/>
    <col min="2328" max="2331" width="9.85546875" style="1" bestFit="1" customWidth="1"/>
    <col min="2332" max="2332" width="11.7109375" style="1" customWidth="1"/>
    <col min="2333" max="2333" width="10.42578125" style="1" bestFit="1" customWidth="1"/>
    <col min="2334" max="2342" width="9.7109375" style="1" bestFit="1" customWidth="1"/>
    <col min="2343" max="2343" width="12.42578125" style="1" bestFit="1" customWidth="1"/>
    <col min="2344" max="2344" width="12.7109375" style="1" customWidth="1"/>
    <col min="2345" max="2345" width="9.85546875" style="1" bestFit="1" customWidth="1"/>
    <col min="2346" max="2346" width="9.7109375" style="1" bestFit="1" customWidth="1"/>
    <col min="2347" max="2348" width="9.85546875" style="1" bestFit="1" customWidth="1"/>
    <col min="2349" max="2350" width="9.7109375" style="1" bestFit="1" customWidth="1"/>
    <col min="2351" max="2560" width="9.140625" style="1"/>
    <col min="2561" max="2561" width="31.5703125" style="1" bestFit="1" customWidth="1"/>
    <col min="2562" max="2562" width="6.42578125" style="1" bestFit="1" customWidth="1"/>
    <col min="2563" max="2563" width="12.28515625" style="1" bestFit="1" customWidth="1"/>
    <col min="2564" max="2568" width="9.85546875" style="1" bestFit="1" customWidth="1"/>
    <col min="2569" max="2572" width="9.7109375" style="1" bestFit="1" customWidth="1"/>
    <col min="2573" max="2575" width="9.85546875" style="1" bestFit="1" customWidth="1"/>
    <col min="2576" max="2576" width="9.140625" style="1" customWidth="1"/>
    <col min="2577" max="2580" width="9.85546875" style="1" bestFit="1" customWidth="1"/>
    <col min="2581" max="2582" width="9.5703125" style="1" bestFit="1" customWidth="1"/>
    <col min="2583" max="2583" width="9.28515625" style="1" bestFit="1" customWidth="1"/>
    <col min="2584" max="2587" width="9.85546875" style="1" bestFit="1" customWidth="1"/>
    <col min="2588" max="2588" width="11.7109375" style="1" customWidth="1"/>
    <col min="2589" max="2589" width="10.42578125" style="1" bestFit="1" customWidth="1"/>
    <col min="2590" max="2598" width="9.7109375" style="1" bestFit="1" customWidth="1"/>
    <col min="2599" max="2599" width="12.42578125" style="1" bestFit="1" customWidth="1"/>
    <col min="2600" max="2600" width="12.7109375" style="1" customWidth="1"/>
    <col min="2601" max="2601" width="9.85546875" style="1" bestFit="1" customWidth="1"/>
    <col min="2602" max="2602" width="9.7109375" style="1" bestFit="1" customWidth="1"/>
    <col min="2603" max="2604" width="9.85546875" style="1" bestFit="1" customWidth="1"/>
    <col min="2605" max="2606" width="9.7109375" style="1" bestFit="1" customWidth="1"/>
    <col min="2607" max="2816" width="9.140625" style="1"/>
    <col min="2817" max="2817" width="31.5703125" style="1" bestFit="1" customWidth="1"/>
    <col min="2818" max="2818" width="6.42578125" style="1" bestFit="1" customWidth="1"/>
    <col min="2819" max="2819" width="12.28515625" style="1" bestFit="1" customWidth="1"/>
    <col min="2820" max="2824" width="9.85546875" style="1" bestFit="1" customWidth="1"/>
    <col min="2825" max="2828" width="9.7109375" style="1" bestFit="1" customWidth="1"/>
    <col min="2829" max="2831" width="9.85546875" style="1" bestFit="1" customWidth="1"/>
    <col min="2832" max="2832" width="9.140625" style="1" customWidth="1"/>
    <col min="2833" max="2836" width="9.85546875" style="1" bestFit="1" customWidth="1"/>
    <col min="2837" max="2838" width="9.5703125" style="1" bestFit="1" customWidth="1"/>
    <col min="2839" max="2839" width="9.28515625" style="1" bestFit="1" customWidth="1"/>
    <col min="2840" max="2843" width="9.85546875" style="1" bestFit="1" customWidth="1"/>
    <col min="2844" max="2844" width="11.7109375" style="1" customWidth="1"/>
    <col min="2845" max="2845" width="10.42578125" style="1" bestFit="1" customWidth="1"/>
    <col min="2846" max="2854" width="9.7109375" style="1" bestFit="1" customWidth="1"/>
    <col min="2855" max="2855" width="12.42578125" style="1" bestFit="1" customWidth="1"/>
    <col min="2856" max="2856" width="12.7109375" style="1" customWidth="1"/>
    <col min="2857" max="2857" width="9.85546875" style="1" bestFit="1" customWidth="1"/>
    <col min="2858" max="2858" width="9.7109375" style="1" bestFit="1" customWidth="1"/>
    <col min="2859" max="2860" width="9.85546875" style="1" bestFit="1" customWidth="1"/>
    <col min="2861" max="2862" width="9.7109375" style="1" bestFit="1" customWidth="1"/>
    <col min="2863" max="3072" width="9.140625" style="1"/>
    <col min="3073" max="3073" width="31.5703125" style="1" bestFit="1" customWidth="1"/>
    <col min="3074" max="3074" width="6.42578125" style="1" bestFit="1" customWidth="1"/>
    <col min="3075" max="3075" width="12.28515625" style="1" bestFit="1" customWidth="1"/>
    <col min="3076" max="3080" width="9.85546875" style="1" bestFit="1" customWidth="1"/>
    <col min="3081" max="3084" width="9.7109375" style="1" bestFit="1" customWidth="1"/>
    <col min="3085" max="3087" width="9.85546875" style="1" bestFit="1" customWidth="1"/>
    <col min="3088" max="3088" width="9.140625" style="1" customWidth="1"/>
    <col min="3089" max="3092" width="9.85546875" style="1" bestFit="1" customWidth="1"/>
    <col min="3093" max="3094" width="9.5703125" style="1" bestFit="1" customWidth="1"/>
    <col min="3095" max="3095" width="9.28515625" style="1" bestFit="1" customWidth="1"/>
    <col min="3096" max="3099" width="9.85546875" style="1" bestFit="1" customWidth="1"/>
    <col min="3100" max="3100" width="11.7109375" style="1" customWidth="1"/>
    <col min="3101" max="3101" width="10.42578125" style="1" bestFit="1" customWidth="1"/>
    <col min="3102" max="3110" width="9.7109375" style="1" bestFit="1" customWidth="1"/>
    <col min="3111" max="3111" width="12.42578125" style="1" bestFit="1" customWidth="1"/>
    <col min="3112" max="3112" width="12.7109375" style="1" customWidth="1"/>
    <col min="3113" max="3113" width="9.85546875" style="1" bestFit="1" customWidth="1"/>
    <col min="3114" max="3114" width="9.7109375" style="1" bestFit="1" customWidth="1"/>
    <col min="3115" max="3116" width="9.85546875" style="1" bestFit="1" customWidth="1"/>
    <col min="3117" max="3118" width="9.7109375" style="1" bestFit="1" customWidth="1"/>
    <col min="3119" max="3328" width="9.140625" style="1"/>
    <col min="3329" max="3329" width="31.5703125" style="1" bestFit="1" customWidth="1"/>
    <col min="3330" max="3330" width="6.42578125" style="1" bestFit="1" customWidth="1"/>
    <col min="3331" max="3331" width="12.28515625" style="1" bestFit="1" customWidth="1"/>
    <col min="3332" max="3336" width="9.85546875" style="1" bestFit="1" customWidth="1"/>
    <col min="3337" max="3340" width="9.7109375" style="1" bestFit="1" customWidth="1"/>
    <col min="3341" max="3343" width="9.85546875" style="1" bestFit="1" customWidth="1"/>
    <col min="3344" max="3344" width="9.140625" style="1" customWidth="1"/>
    <col min="3345" max="3348" width="9.85546875" style="1" bestFit="1" customWidth="1"/>
    <col min="3349" max="3350" width="9.5703125" style="1" bestFit="1" customWidth="1"/>
    <col min="3351" max="3351" width="9.28515625" style="1" bestFit="1" customWidth="1"/>
    <col min="3352" max="3355" width="9.85546875" style="1" bestFit="1" customWidth="1"/>
    <col min="3356" max="3356" width="11.7109375" style="1" customWidth="1"/>
    <col min="3357" max="3357" width="10.42578125" style="1" bestFit="1" customWidth="1"/>
    <col min="3358" max="3366" width="9.7109375" style="1" bestFit="1" customWidth="1"/>
    <col min="3367" max="3367" width="12.42578125" style="1" bestFit="1" customWidth="1"/>
    <col min="3368" max="3368" width="12.7109375" style="1" customWidth="1"/>
    <col min="3369" max="3369" width="9.85546875" style="1" bestFit="1" customWidth="1"/>
    <col min="3370" max="3370" width="9.7109375" style="1" bestFit="1" customWidth="1"/>
    <col min="3371" max="3372" width="9.85546875" style="1" bestFit="1" customWidth="1"/>
    <col min="3373" max="3374" width="9.7109375" style="1" bestFit="1" customWidth="1"/>
    <col min="3375" max="3584" width="9.140625" style="1"/>
    <col min="3585" max="3585" width="31.5703125" style="1" bestFit="1" customWidth="1"/>
    <col min="3586" max="3586" width="6.42578125" style="1" bestFit="1" customWidth="1"/>
    <col min="3587" max="3587" width="12.28515625" style="1" bestFit="1" customWidth="1"/>
    <col min="3588" max="3592" width="9.85546875" style="1" bestFit="1" customWidth="1"/>
    <col min="3593" max="3596" width="9.7109375" style="1" bestFit="1" customWidth="1"/>
    <col min="3597" max="3599" width="9.85546875" style="1" bestFit="1" customWidth="1"/>
    <col min="3600" max="3600" width="9.140625" style="1" customWidth="1"/>
    <col min="3601" max="3604" width="9.85546875" style="1" bestFit="1" customWidth="1"/>
    <col min="3605" max="3606" width="9.5703125" style="1" bestFit="1" customWidth="1"/>
    <col min="3607" max="3607" width="9.28515625" style="1" bestFit="1" customWidth="1"/>
    <col min="3608" max="3611" width="9.85546875" style="1" bestFit="1" customWidth="1"/>
    <col min="3612" max="3612" width="11.7109375" style="1" customWidth="1"/>
    <col min="3613" max="3613" width="10.42578125" style="1" bestFit="1" customWidth="1"/>
    <col min="3614" max="3622" width="9.7109375" style="1" bestFit="1" customWidth="1"/>
    <col min="3623" max="3623" width="12.42578125" style="1" bestFit="1" customWidth="1"/>
    <col min="3624" max="3624" width="12.7109375" style="1" customWidth="1"/>
    <col min="3625" max="3625" width="9.85546875" style="1" bestFit="1" customWidth="1"/>
    <col min="3626" max="3626" width="9.7109375" style="1" bestFit="1" customWidth="1"/>
    <col min="3627" max="3628" width="9.85546875" style="1" bestFit="1" customWidth="1"/>
    <col min="3629" max="3630" width="9.7109375" style="1" bestFit="1" customWidth="1"/>
    <col min="3631" max="3840" width="9.140625" style="1"/>
    <col min="3841" max="3841" width="31.5703125" style="1" bestFit="1" customWidth="1"/>
    <col min="3842" max="3842" width="6.42578125" style="1" bestFit="1" customWidth="1"/>
    <col min="3843" max="3843" width="12.28515625" style="1" bestFit="1" customWidth="1"/>
    <col min="3844" max="3848" width="9.85546875" style="1" bestFit="1" customWidth="1"/>
    <col min="3849" max="3852" width="9.7109375" style="1" bestFit="1" customWidth="1"/>
    <col min="3853" max="3855" width="9.85546875" style="1" bestFit="1" customWidth="1"/>
    <col min="3856" max="3856" width="9.140625" style="1" customWidth="1"/>
    <col min="3857" max="3860" width="9.85546875" style="1" bestFit="1" customWidth="1"/>
    <col min="3861" max="3862" width="9.5703125" style="1" bestFit="1" customWidth="1"/>
    <col min="3863" max="3863" width="9.28515625" style="1" bestFit="1" customWidth="1"/>
    <col min="3864" max="3867" width="9.85546875" style="1" bestFit="1" customWidth="1"/>
    <col min="3868" max="3868" width="11.7109375" style="1" customWidth="1"/>
    <col min="3869" max="3869" width="10.42578125" style="1" bestFit="1" customWidth="1"/>
    <col min="3870" max="3878" width="9.7109375" style="1" bestFit="1" customWidth="1"/>
    <col min="3879" max="3879" width="12.42578125" style="1" bestFit="1" customWidth="1"/>
    <col min="3880" max="3880" width="12.7109375" style="1" customWidth="1"/>
    <col min="3881" max="3881" width="9.85546875" style="1" bestFit="1" customWidth="1"/>
    <col min="3882" max="3882" width="9.7109375" style="1" bestFit="1" customWidth="1"/>
    <col min="3883" max="3884" width="9.85546875" style="1" bestFit="1" customWidth="1"/>
    <col min="3885" max="3886" width="9.7109375" style="1" bestFit="1" customWidth="1"/>
    <col min="3887" max="4096" width="9.140625" style="1"/>
    <col min="4097" max="4097" width="31.5703125" style="1" bestFit="1" customWidth="1"/>
    <col min="4098" max="4098" width="6.42578125" style="1" bestFit="1" customWidth="1"/>
    <col min="4099" max="4099" width="12.28515625" style="1" bestFit="1" customWidth="1"/>
    <col min="4100" max="4104" width="9.85546875" style="1" bestFit="1" customWidth="1"/>
    <col min="4105" max="4108" width="9.7109375" style="1" bestFit="1" customWidth="1"/>
    <col min="4109" max="4111" width="9.85546875" style="1" bestFit="1" customWidth="1"/>
    <col min="4112" max="4112" width="9.140625" style="1" customWidth="1"/>
    <col min="4113" max="4116" width="9.85546875" style="1" bestFit="1" customWidth="1"/>
    <col min="4117" max="4118" width="9.5703125" style="1" bestFit="1" customWidth="1"/>
    <col min="4119" max="4119" width="9.28515625" style="1" bestFit="1" customWidth="1"/>
    <col min="4120" max="4123" width="9.85546875" style="1" bestFit="1" customWidth="1"/>
    <col min="4124" max="4124" width="11.7109375" style="1" customWidth="1"/>
    <col min="4125" max="4125" width="10.42578125" style="1" bestFit="1" customWidth="1"/>
    <col min="4126" max="4134" width="9.7109375" style="1" bestFit="1" customWidth="1"/>
    <col min="4135" max="4135" width="12.42578125" style="1" bestFit="1" customWidth="1"/>
    <col min="4136" max="4136" width="12.7109375" style="1" customWidth="1"/>
    <col min="4137" max="4137" width="9.85546875" style="1" bestFit="1" customWidth="1"/>
    <col min="4138" max="4138" width="9.7109375" style="1" bestFit="1" customWidth="1"/>
    <col min="4139" max="4140" width="9.85546875" style="1" bestFit="1" customWidth="1"/>
    <col min="4141" max="4142" width="9.7109375" style="1" bestFit="1" customWidth="1"/>
    <col min="4143" max="4352" width="9.140625" style="1"/>
    <col min="4353" max="4353" width="31.5703125" style="1" bestFit="1" customWidth="1"/>
    <col min="4354" max="4354" width="6.42578125" style="1" bestFit="1" customWidth="1"/>
    <col min="4355" max="4355" width="12.28515625" style="1" bestFit="1" customWidth="1"/>
    <col min="4356" max="4360" width="9.85546875" style="1" bestFit="1" customWidth="1"/>
    <col min="4361" max="4364" width="9.7109375" style="1" bestFit="1" customWidth="1"/>
    <col min="4365" max="4367" width="9.85546875" style="1" bestFit="1" customWidth="1"/>
    <col min="4368" max="4368" width="9.140625" style="1" customWidth="1"/>
    <col min="4369" max="4372" width="9.85546875" style="1" bestFit="1" customWidth="1"/>
    <col min="4373" max="4374" width="9.5703125" style="1" bestFit="1" customWidth="1"/>
    <col min="4375" max="4375" width="9.28515625" style="1" bestFit="1" customWidth="1"/>
    <col min="4376" max="4379" width="9.85546875" style="1" bestFit="1" customWidth="1"/>
    <col min="4380" max="4380" width="11.7109375" style="1" customWidth="1"/>
    <col min="4381" max="4381" width="10.42578125" style="1" bestFit="1" customWidth="1"/>
    <col min="4382" max="4390" width="9.7109375" style="1" bestFit="1" customWidth="1"/>
    <col min="4391" max="4391" width="12.42578125" style="1" bestFit="1" customWidth="1"/>
    <col min="4392" max="4392" width="12.7109375" style="1" customWidth="1"/>
    <col min="4393" max="4393" width="9.85546875" style="1" bestFit="1" customWidth="1"/>
    <col min="4394" max="4394" width="9.7109375" style="1" bestFit="1" customWidth="1"/>
    <col min="4395" max="4396" width="9.85546875" style="1" bestFit="1" customWidth="1"/>
    <col min="4397" max="4398" width="9.7109375" style="1" bestFit="1" customWidth="1"/>
    <col min="4399" max="4608" width="9.140625" style="1"/>
    <col min="4609" max="4609" width="31.5703125" style="1" bestFit="1" customWidth="1"/>
    <col min="4610" max="4610" width="6.42578125" style="1" bestFit="1" customWidth="1"/>
    <col min="4611" max="4611" width="12.28515625" style="1" bestFit="1" customWidth="1"/>
    <col min="4612" max="4616" width="9.85546875" style="1" bestFit="1" customWidth="1"/>
    <col min="4617" max="4620" width="9.7109375" style="1" bestFit="1" customWidth="1"/>
    <col min="4621" max="4623" width="9.85546875" style="1" bestFit="1" customWidth="1"/>
    <col min="4624" max="4624" width="9.140625" style="1" customWidth="1"/>
    <col min="4625" max="4628" width="9.85546875" style="1" bestFit="1" customWidth="1"/>
    <col min="4629" max="4630" width="9.5703125" style="1" bestFit="1" customWidth="1"/>
    <col min="4631" max="4631" width="9.28515625" style="1" bestFit="1" customWidth="1"/>
    <col min="4632" max="4635" width="9.85546875" style="1" bestFit="1" customWidth="1"/>
    <col min="4636" max="4636" width="11.7109375" style="1" customWidth="1"/>
    <col min="4637" max="4637" width="10.42578125" style="1" bestFit="1" customWidth="1"/>
    <col min="4638" max="4646" width="9.7109375" style="1" bestFit="1" customWidth="1"/>
    <col min="4647" max="4647" width="12.42578125" style="1" bestFit="1" customWidth="1"/>
    <col min="4648" max="4648" width="12.7109375" style="1" customWidth="1"/>
    <col min="4649" max="4649" width="9.85546875" style="1" bestFit="1" customWidth="1"/>
    <col min="4650" max="4650" width="9.7109375" style="1" bestFit="1" customWidth="1"/>
    <col min="4651" max="4652" width="9.85546875" style="1" bestFit="1" customWidth="1"/>
    <col min="4653" max="4654" width="9.7109375" style="1" bestFit="1" customWidth="1"/>
    <col min="4655" max="4864" width="9.140625" style="1"/>
    <col min="4865" max="4865" width="31.5703125" style="1" bestFit="1" customWidth="1"/>
    <col min="4866" max="4866" width="6.42578125" style="1" bestFit="1" customWidth="1"/>
    <col min="4867" max="4867" width="12.28515625" style="1" bestFit="1" customWidth="1"/>
    <col min="4868" max="4872" width="9.85546875" style="1" bestFit="1" customWidth="1"/>
    <col min="4873" max="4876" width="9.7109375" style="1" bestFit="1" customWidth="1"/>
    <col min="4877" max="4879" width="9.85546875" style="1" bestFit="1" customWidth="1"/>
    <col min="4880" max="4880" width="9.140625" style="1" customWidth="1"/>
    <col min="4881" max="4884" width="9.85546875" style="1" bestFit="1" customWidth="1"/>
    <col min="4885" max="4886" width="9.5703125" style="1" bestFit="1" customWidth="1"/>
    <col min="4887" max="4887" width="9.28515625" style="1" bestFit="1" customWidth="1"/>
    <col min="4888" max="4891" width="9.85546875" style="1" bestFit="1" customWidth="1"/>
    <col min="4892" max="4892" width="11.7109375" style="1" customWidth="1"/>
    <col min="4893" max="4893" width="10.42578125" style="1" bestFit="1" customWidth="1"/>
    <col min="4894" max="4902" width="9.7109375" style="1" bestFit="1" customWidth="1"/>
    <col min="4903" max="4903" width="12.42578125" style="1" bestFit="1" customWidth="1"/>
    <col min="4904" max="4904" width="12.7109375" style="1" customWidth="1"/>
    <col min="4905" max="4905" width="9.85546875" style="1" bestFit="1" customWidth="1"/>
    <col min="4906" max="4906" width="9.7109375" style="1" bestFit="1" customWidth="1"/>
    <col min="4907" max="4908" width="9.85546875" style="1" bestFit="1" customWidth="1"/>
    <col min="4909" max="4910" width="9.7109375" style="1" bestFit="1" customWidth="1"/>
    <col min="4911" max="5120" width="9.140625" style="1"/>
    <col min="5121" max="5121" width="31.5703125" style="1" bestFit="1" customWidth="1"/>
    <col min="5122" max="5122" width="6.42578125" style="1" bestFit="1" customWidth="1"/>
    <col min="5123" max="5123" width="12.28515625" style="1" bestFit="1" customWidth="1"/>
    <col min="5124" max="5128" width="9.85546875" style="1" bestFit="1" customWidth="1"/>
    <col min="5129" max="5132" width="9.7109375" style="1" bestFit="1" customWidth="1"/>
    <col min="5133" max="5135" width="9.85546875" style="1" bestFit="1" customWidth="1"/>
    <col min="5136" max="5136" width="9.140625" style="1" customWidth="1"/>
    <col min="5137" max="5140" width="9.85546875" style="1" bestFit="1" customWidth="1"/>
    <col min="5141" max="5142" width="9.5703125" style="1" bestFit="1" customWidth="1"/>
    <col min="5143" max="5143" width="9.28515625" style="1" bestFit="1" customWidth="1"/>
    <col min="5144" max="5147" width="9.85546875" style="1" bestFit="1" customWidth="1"/>
    <col min="5148" max="5148" width="11.7109375" style="1" customWidth="1"/>
    <col min="5149" max="5149" width="10.42578125" style="1" bestFit="1" customWidth="1"/>
    <col min="5150" max="5158" width="9.7109375" style="1" bestFit="1" customWidth="1"/>
    <col min="5159" max="5159" width="12.42578125" style="1" bestFit="1" customWidth="1"/>
    <col min="5160" max="5160" width="12.7109375" style="1" customWidth="1"/>
    <col min="5161" max="5161" width="9.85546875" style="1" bestFit="1" customWidth="1"/>
    <col min="5162" max="5162" width="9.7109375" style="1" bestFit="1" customWidth="1"/>
    <col min="5163" max="5164" width="9.85546875" style="1" bestFit="1" customWidth="1"/>
    <col min="5165" max="5166" width="9.7109375" style="1" bestFit="1" customWidth="1"/>
    <col min="5167" max="5376" width="9.140625" style="1"/>
    <col min="5377" max="5377" width="31.5703125" style="1" bestFit="1" customWidth="1"/>
    <col min="5378" max="5378" width="6.42578125" style="1" bestFit="1" customWidth="1"/>
    <col min="5379" max="5379" width="12.28515625" style="1" bestFit="1" customWidth="1"/>
    <col min="5380" max="5384" width="9.85546875" style="1" bestFit="1" customWidth="1"/>
    <col min="5385" max="5388" width="9.7109375" style="1" bestFit="1" customWidth="1"/>
    <col min="5389" max="5391" width="9.85546875" style="1" bestFit="1" customWidth="1"/>
    <col min="5392" max="5392" width="9.140625" style="1" customWidth="1"/>
    <col min="5393" max="5396" width="9.85546875" style="1" bestFit="1" customWidth="1"/>
    <col min="5397" max="5398" width="9.5703125" style="1" bestFit="1" customWidth="1"/>
    <col min="5399" max="5399" width="9.28515625" style="1" bestFit="1" customWidth="1"/>
    <col min="5400" max="5403" width="9.85546875" style="1" bestFit="1" customWidth="1"/>
    <col min="5404" max="5404" width="11.7109375" style="1" customWidth="1"/>
    <col min="5405" max="5405" width="10.42578125" style="1" bestFit="1" customWidth="1"/>
    <col min="5406" max="5414" width="9.7109375" style="1" bestFit="1" customWidth="1"/>
    <col min="5415" max="5415" width="12.42578125" style="1" bestFit="1" customWidth="1"/>
    <col min="5416" max="5416" width="12.7109375" style="1" customWidth="1"/>
    <col min="5417" max="5417" width="9.85546875" style="1" bestFit="1" customWidth="1"/>
    <col min="5418" max="5418" width="9.7109375" style="1" bestFit="1" customWidth="1"/>
    <col min="5419" max="5420" width="9.85546875" style="1" bestFit="1" customWidth="1"/>
    <col min="5421" max="5422" width="9.7109375" style="1" bestFit="1" customWidth="1"/>
    <col min="5423" max="5632" width="9.140625" style="1"/>
    <col min="5633" max="5633" width="31.5703125" style="1" bestFit="1" customWidth="1"/>
    <col min="5634" max="5634" width="6.42578125" style="1" bestFit="1" customWidth="1"/>
    <col min="5635" max="5635" width="12.28515625" style="1" bestFit="1" customWidth="1"/>
    <col min="5636" max="5640" width="9.85546875" style="1" bestFit="1" customWidth="1"/>
    <col min="5641" max="5644" width="9.7109375" style="1" bestFit="1" customWidth="1"/>
    <col min="5645" max="5647" width="9.85546875" style="1" bestFit="1" customWidth="1"/>
    <col min="5648" max="5648" width="9.140625" style="1" customWidth="1"/>
    <col min="5649" max="5652" width="9.85546875" style="1" bestFit="1" customWidth="1"/>
    <col min="5653" max="5654" width="9.5703125" style="1" bestFit="1" customWidth="1"/>
    <col min="5655" max="5655" width="9.28515625" style="1" bestFit="1" customWidth="1"/>
    <col min="5656" max="5659" width="9.85546875" style="1" bestFit="1" customWidth="1"/>
    <col min="5660" max="5660" width="11.7109375" style="1" customWidth="1"/>
    <col min="5661" max="5661" width="10.42578125" style="1" bestFit="1" customWidth="1"/>
    <col min="5662" max="5670" width="9.7109375" style="1" bestFit="1" customWidth="1"/>
    <col min="5671" max="5671" width="12.42578125" style="1" bestFit="1" customWidth="1"/>
    <col min="5672" max="5672" width="12.7109375" style="1" customWidth="1"/>
    <col min="5673" max="5673" width="9.85546875" style="1" bestFit="1" customWidth="1"/>
    <col min="5674" max="5674" width="9.7109375" style="1" bestFit="1" customWidth="1"/>
    <col min="5675" max="5676" width="9.85546875" style="1" bestFit="1" customWidth="1"/>
    <col min="5677" max="5678" width="9.7109375" style="1" bestFit="1" customWidth="1"/>
    <col min="5679" max="5888" width="9.140625" style="1"/>
    <col min="5889" max="5889" width="31.5703125" style="1" bestFit="1" customWidth="1"/>
    <col min="5890" max="5890" width="6.42578125" style="1" bestFit="1" customWidth="1"/>
    <col min="5891" max="5891" width="12.28515625" style="1" bestFit="1" customWidth="1"/>
    <col min="5892" max="5896" width="9.85546875" style="1" bestFit="1" customWidth="1"/>
    <col min="5897" max="5900" width="9.7109375" style="1" bestFit="1" customWidth="1"/>
    <col min="5901" max="5903" width="9.85546875" style="1" bestFit="1" customWidth="1"/>
    <col min="5904" max="5904" width="9.140625" style="1" customWidth="1"/>
    <col min="5905" max="5908" width="9.85546875" style="1" bestFit="1" customWidth="1"/>
    <col min="5909" max="5910" width="9.5703125" style="1" bestFit="1" customWidth="1"/>
    <col min="5911" max="5911" width="9.28515625" style="1" bestFit="1" customWidth="1"/>
    <col min="5912" max="5915" width="9.85546875" style="1" bestFit="1" customWidth="1"/>
    <col min="5916" max="5916" width="11.7109375" style="1" customWidth="1"/>
    <col min="5917" max="5917" width="10.42578125" style="1" bestFit="1" customWidth="1"/>
    <col min="5918" max="5926" width="9.7109375" style="1" bestFit="1" customWidth="1"/>
    <col min="5927" max="5927" width="12.42578125" style="1" bestFit="1" customWidth="1"/>
    <col min="5928" max="5928" width="12.7109375" style="1" customWidth="1"/>
    <col min="5929" max="5929" width="9.85546875" style="1" bestFit="1" customWidth="1"/>
    <col min="5930" max="5930" width="9.7109375" style="1" bestFit="1" customWidth="1"/>
    <col min="5931" max="5932" width="9.85546875" style="1" bestFit="1" customWidth="1"/>
    <col min="5933" max="5934" width="9.7109375" style="1" bestFit="1" customWidth="1"/>
    <col min="5935" max="6144" width="9.140625" style="1"/>
    <col min="6145" max="6145" width="31.5703125" style="1" bestFit="1" customWidth="1"/>
    <col min="6146" max="6146" width="6.42578125" style="1" bestFit="1" customWidth="1"/>
    <col min="6147" max="6147" width="12.28515625" style="1" bestFit="1" customWidth="1"/>
    <col min="6148" max="6152" width="9.85546875" style="1" bestFit="1" customWidth="1"/>
    <col min="6153" max="6156" width="9.7109375" style="1" bestFit="1" customWidth="1"/>
    <col min="6157" max="6159" width="9.85546875" style="1" bestFit="1" customWidth="1"/>
    <col min="6160" max="6160" width="9.140625" style="1" customWidth="1"/>
    <col min="6161" max="6164" width="9.85546875" style="1" bestFit="1" customWidth="1"/>
    <col min="6165" max="6166" width="9.5703125" style="1" bestFit="1" customWidth="1"/>
    <col min="6167" max="6167" width="9.28515625" style="1" bestFit="1" customWidth="1"/>
    <col min="6168" max="6171" width="9.85546875" style="1" bestFit="1" customWidth="1"/>
    <col min="6172" max="6172" width="11.7109375" style="1" customWidth="1"/>
    <col min="6173" max="6173" width="10.42578125" style="1" bestFit="1" customWidth="1"/>
    <col min="6174" max="6182" width="9.7109375" style="1" bestFit="1" customWidth="1"/>
    <col min="6183" max="6183" width="12.42578125" style="1" bestFit="1" customWidth="1"/>
    <col min="6184" max="6184" width="12.7109375" style="1" customWidth="1"/>
    <col min="6185" max="6185" width="9.85546875" style="1" bestFit="1" customWidth="1"/>
    <col min="6186" max="6186" width="9.7109375" style="1" bestFit="1" customWidth="1"/>
    <col min="6187" max="6188" width="9.85546875" style="1" bestFit="1" customWidth="1"/>
    <col min="6189" max="6190" width="9.7109375" style="1" bestFit="1" customWidth="1"/>
    <col min="6191" max="6400" width="9.140625" style="1"/>
    <col min="6401" max="6401" width="31.5703125" style="1" bestFit="1" customWidth="1"/>
    <col min="6402" max="6402" width="6.42578125" style="1" bestFit="1" customWidth="1"/>
    <col min="6403" max="6403" width="12.28515625" style="1" bestFit="1" customWidth="1"/>
    <col min="6404" max="6408" width="9.85546875" style="1" bestFit="1" customWidth="1"/>
    <col min="6409" max="6412" width="9.7109375" style="1" bestFit="1" customWidth="1"/>
    <col min="6413" max="6415" width="9.85546875" style="1" bestFit="1" customWidth="1"/>
    <col min="6416" max="6416" width="9.140625" style="1" customWidth="1"/>
    <col min="6417" max="6420" width="9.85546875" style="1" bestFit="1" customWidth="1"/>
    <col min="6421" max="6422" width="9.5703125" style="1" bestFit="1" customWidth="1"/>
    <col min="6423" max="6423" width="9.28515625" style="1" bestFit="1" customWidth="1"/>
    <col min="6424" max="6427" width="9.85546875" style="1" bestFit="1" customWidth="1"/>
    <col min="6428" max="6428" width="11.7109375" style="1" customWidth="1"/>
    <col min="6429" max="6429" width="10.42578125" style="1" bestFit="1" customWidth="1"/>
    <col min="6430" max="6438" width="9.7109375" style="1" bestFit="1" customWidth="1"/>
    <col min="6439" max="6439" width="12.42578125" style="1" bestFit="1" customWidth="1"/>
    <col min="6440" max="6440" width="12.7109375" style="1" customWidth="1"/>
    <col min="6441" max="6441" width="9.85546875" style="1" bestFit="1" customWidth="1"/>
    <col min="6442" max="6442" width="9.7109375" style="1" bestFit="1" customWidth="1"/>
    <col min="6443" max="6444" width="9.85546875" style="1" bestFit="1" customWidth="1"/>
    <col min="6445" max="6446" width="9.7109375" style="1" bestFit="1" customWidth="1"/>
    <col min="6447" max="6656" width="9.140625" style="1"/>
    <col min="6657" max="6657" width="31.5703125" style="1" bestFit="1" customWidth="1"/>
    <col min="6658" max="6658" width="6.42578125" style="1" bestFit="1" customWidth="1"/>
    <col min="6659" max="6659" width="12.28515625" style="1" bestFit="1" customWidth="1"/>
    <col min="6660" max="6664" width="9.85546875" style="1" bestFit="1" customWidth="1"/>
    <col min="6665" max="6668" width="9.7109375" style="1" bestFit="1" customWidth="1"/>
    <col min="6669" max="6671" width="9.85546875" style="1" bestFit="1" customWidth="1"/>
    <col min="6672" max="6672" width="9.140625" style="1" customWidth="1"/>
    <col min="6673" max="6676" width="9.85546875" style="1" bestFit="1" customWidth="1"/>
    <col min="6677" max="6678" width="9.5703125" style="1" bestFit="1" customWidth="1"/>
    <col min="6679" max="6679" width="9.28515625" style="1" bestFit="1" customWidth="1"/>
    <col min="6680" max="6683" width="9.85546875" style="1" bestFit="1" customWidth="1"/>
    <col min="6684" max="6684" width="11.7109375" style="1" customWidth="1"/>
    <col min="6685" max="6685" width="10.42578125" style="1" bestFit="1" customWidth="1"/>
    <col min="6686" max="6694" width="9.7109375" style="1" bestFit="1" customWidth="1"/>
    <col min="6695" max="6695" width="12.42578125" style="1" bestFit="1" customWidth="1"/>
    <col min="6696" max="6696" width="12.7109375" style="1" customWidth="1"/>
    <col min="6697" max="6697" width="9.85546875" style="1" bestFit="1" customWidth="1"/>
    <col min="6698" max="6698" width="9.7109375" style="1" bestFit="1" customWidth="1"/>
    <col min="6699" max="6700" width="9.85546875" style="1" bestFit="1" customWidth="1"/>
    <col min="6701" max="6702" width="9.7109375" style="1" bestFit="1" customWidth="1"/>
    <col min="6703" max="6912" width="9.140625" style="1"/>
    <col min="6913" max="6913" width="31.5703125" style="1" bestFit="1" customWidth="1"/>
    <col min="6914" max="6914" width="6.42578125" style="1" bestFit="1" customWidth="1"/>
    <col min="6915" max="6915" width="12.28515625" style="1" bestFit="1" customWidth="1"/>
    <col min="6916" max="6920" width="9.85546875" style="1" bestFit="1" customWidth="1"/>
    <col min="6921" max="6924" width="9.7109375" style="1" bestFit="1" customWidth="1"/>
    <col min="6925" max="6927" width="9.85546875" style="1" bestFit="1" customWidth="1"/>
    <col min="6928" max="6928" width="9.140625" style="1" customWidth="1"/>
    <col min="6929" max="6932" width="9.85546875" style="1" bestFit="1" customWidth="1"/>
    <col min="6933" max="6934" width="9.5703125" style="1" bestFit="1" customWidth="1"/>
    <col min="6935" max="6935" width="9.28515625" style="1" bestFit="1" customWidth="1"/>
    <col min="6936" max="6939" width="9.85546875" style="1" bestFit="1" customWidth="1"/>
    <col min="6940" max="6940" width="11.7109375" style="1" customWidth="1"/>
    <col min="6941" max="6941" width="10.42578125" style="1" bestFit="1" customWidth="1"/>
    <col min="6942" max="6950" width="9.7109375" style="1" bestFit="1" customWidth="1"/>
    <col min="6951" max="6951" width="12.42578125" style="1" bestFit="1" customWidth="1"/>
    <col min="6952" max="6952" width="12.7109375" style="1" customWidth="1"/>
    <col min="6953" max="6953" width="9.85546875" style="1" bestFit="1" customWidth="1"/>
    <col min="6954" max="6954" width="9.7109375" style="1" bestFit="1" customWidth="1"/>
    <col min="6955" max="6956" width="9.85546875" style="1" bestFit="1" customWidth="1"/>
    <col min="6957" max="6958" width="9.7109375" style="1" bestFit="1" customWidth="1"/>
    <col min="6959" max="7168" width="9.140625" style="1"/>
    <col min="7169" max="7169" width="31.5703125" style="1" bestFit="1" customWidth="1"/>
    <col min="7170" max="7170" width="6.42578125" style="1" bestFit="1" customWidth="1"/>
    <col min="7171" max="7171" width="12.28515625" style="1" bestFit="1" customWidth="1"/>
    <col min="7172" max="7176" width="9.85546875" style="1" bestFit="1" customWidth="1"/>
    <col min="7177" max="7180" width="9.7109375" style="1" bestFit="1" customWidth="1"/>
    <col min="7181" max="7183" width="9.85546875" style="1" bestFit="1" customWidth="1"/>
    <col min="7184" max="7184" width="9.140625" style="1" customWidth="1"/>
    <col min="7185" max="7188" width="9.85546875" style="1" bestFit="1" customWidth="1"/>
    <col min="7189" max="7190" width="9.5703125" style="1" bestFit="1" customWidth="1"/>
    <col min="7191" max="7191" width="9.28515625" style="1" bestFit="1" customWidth="1"/>
    <col min="7192" max="7195" width="9.85546875" style="1" bestFit="1" customWidth="1"/>
    <col min="7196" max="7196" width="11.7109375" style="1" customWidth="1"/>
    <col min="7197" max="7197" width="10.42578125" style="1" bestFit="1" customWidth="1"/>
    <col min="7198" max="7206" width="9.7109375" style="1" bestFit="1" customWidth="1"/>
    <col min="7207" max="7207" width="12.42578125" style="1" bestFit="1" customWidth="1"/>
    <col min="7208" max="7208" width="12.7109375" style="1" customWidth="1"/>
    <col min="7209" max="7209" width="9.85546875" style="1" bestFit="1" customWidth="1"/>
    <col min="7210" max="7210" width="9.7109375" style="1" bestFit="1" customWidth="1"/>
    <col min="7211" max="7212" width="9.85546875" style="1" bestFit="1" customWidth="1"/>
    <col min="7213" max="7214" width="9.7109375" style="1" bestFit="1" customWidth="1"/>
    <col min="7215" max="7424" width="9.140625" style="1"/>
    <col min="7425" max="7425" width="31.5703125" style="1" bestFit="1" customWidth="1"/>
    <col min="7426" max="7426" width="6.42578125" style="1" bestFit="1" customWidth="1"/>
    <col min="7427" max="7427" width="12.28515625" style="1" bestFit="1" customWidth="1"/>
    <col min="7428" max="7432" width="9.85546875" style="1" bestFit="1" customWidth="1"/>
    <col min="7433" max="7436" width="9.7109375" style="1" bestFit="1" customWidth="1"/>
    <col min="7437" max="7439" width="9.85546875" style="1" bestFit="1" customWidth="1"/>
    <col min="7440" max="7440" width="9.140625" style="1" customWidth="1"/>
    <col min="7441" max="7444" width="9.85546875" style="1" bestFit="1" customWidth="1"/>
    <col min="7445" max="7446" width="9.5703125" style="1" bestFit="1" customWidth="1"/>
    <col min="7447" max="7447" width="9.28515625" style="1" bestFit="1" customWidth="1"/>
    <col min="7448" max="7451" width="9.85546875" style="1" bestFit="1" customWidth="1"/>
    <col min="7452" max="7452" width="11.7109375" style="1" customWidth="1"/>
    <col min="7453" max="7453" width="10.42578125" style="1" bestFit="1" customWidth="1"/>
    <col min="7454" max="7462" width="9.7109375" style="1" bestFit="1" customWidth="1"/>
    <col min="7463" max="7463" width="12.42578125" style="1" bestFit="1" customWidth="1"/>
    <col min="7464" max="7464" width="12.7109375" style="1" customWidth="1"/>
    <col min="7465" max="7465" width="9.85546875" style="1" bestFit="1" customWidth="1"/>
    <col min="7466" max="7466" width="9.7109375" style="1" bestFit="1" customWidth="1"/>
    <col min="7467" max="7468" width="9.85546875" style="1" bestFit="1" customWidth="1"/>
    <col min="7469" max="7470" width="9.7109375" style="1" bestFit="1" customWidth="1"/>
    <col min="7471" max="7680" width="9.140625" style="1"/>
    <col min="7681" max="7681" width="31.5703125" style="1" bestFit="1" customWidth="1"/>
    <col min="7682" max="7682" width="6.42578125" style="1" bestFit="1" customWidth="1"/>
    <col min="7683" max="7683" width="12.28515625" style="1" bestFit="1" customWidth="1"/>
    <col min="7684" max="7688" width="9.85546875" style="1" bestFit="1" customWidth="1"/>
    <col min="7689" max="7692" width="9.7109375" style="1" bestFit="1" customWidth="1"/>
    <col min="7693" max="7695" width="9.85546875" style="1" bestFit="1" customWidth="1"/>
    <col min="7696" max="7696" width="9.140625" style="1" customWidth="1"/>
    <col min="7697" max="7700" width="9.85546875" style="1" bestFit="1" customWidth="1"/>
    <col min="7701" max="7702" width="9.5703125" style="1" bestFit="1" customWidth="1"/>
    <col min="7703" max="7703" width="9.28515625" style="1" bestFit="1" customWidth="1"/>
    <col min="7704" max="7707" width="9.85546875" style="1" bestFit="1" customWidth="1"/>
    <col min="7708" max="7708" width="11.7109375" style="1" customWidth="1"/>
    <col min="7709" max="7709" width="10.42578125" style="1" bestFit="1" customWidth="1"/>
    <col min="7710" max="7718" width="9.7109375" style="1" bestFit="1" customWidth="1"/>
    <col min="7719" max="7719" width="12.42578125" style="1" bestFit="1" customWidth="1"/>
    <col min="7720" max="7720" width="12.7109375" style="1" customWidth="1"/>
    <col min="7721" max="7721" width="9.85546875" style="1" bestFit="1" customWidth="1"/>
    <col min="7722" max="7722" width="9.7109375" style="1" bestFit="1" customWidth="1"/>
    <col min="7723" max="7724" width="9.85546875" style="1" bestFit="1" customWidth="1"/>
    <col min="7725" max="7726" width="9.7109375" style="1" bestFit="1" customWidth="1"/>
    <col min="7727" max="7936" width="9.140625" style="1"/>
    <col min="7937" max="7937" width="31.5703125" style="1" bestFit="1" customWidth="1"/>
    <col min="7938" max="7938" width="6.42578125" style="1" bestFit="1" customWidth="1"/>
    <col min="7939" max="7939" width="12.28515625" style="1" bestFit="1" customWidth="1"/>
    <col min="7940" max="7944" width="9.85546875" style="1" bestFit="1" customWidth="1"/>
    <col min="7945" max="7948" width="9.7109375" style="1" bestFit="1" customWidth="1"/>
    <col min="7949" max="7951" width="9.85546875" style="1" bestFit="1" customWidth="1"/>
    <col min="7952" max="7952" width="9.140625" style="1" customWidth="1"/>
    <col min="7953" max="7956" width="9.85546875" style="1" bestFit="1" customWidth="1"/>
    <col min="7957" max="7958" width="9.5703125" style="1" bestFit="1" customWidth="1"/>
    <col min="7959" max="7959" width="9.28515625" style="1" bestFit="1" customWidth="1"/>
    <col min="7960" max="7963" width="9.85546875" style="1" bestFit="1" customWidth="1"/>
    <col min="7964" max="7964" width="11.7109375" style="1" customWidth="1"/>
    <col min="7965" max="7965" width="10.42578125" style="1" bestFit="1" customWidth="1"/>
    <col min="7966" max="7974" width="9.7109375" style="1" bestFit="1" customWidth="1"/>
    <col min="7975" max="7975" width="12.42578125" style="1" bestFit="1" customWidth="1"/>
    <col min="7976" max="7976" width="12.7109375" style="1" customWidth="1"/>
    <col min="7977" max="7977" width="9.85546875" style="1" bestFit="1" customWidth="1"/>
    <col min="7978" max="7978" width="9.7109375" style="1" bestFit="1" customWidth="1"/>
    <col min="7979" max="7980" width="9.85546875" style="1" bestFit="1" customWidth="1"/>
    <col min="7981" max="7982" width="9.7109375" style="1" bestFit="1" customWidth="1"/>
    <col min="7983" max="8192" width="9.140625" style="1"/>
    <col min="8193" max="8193" width="31.5703125" style="1" bestFit="1" customWidth="1"/>
    <col min="8194" max="8194" width="6.42578125" style="1" bestFit="1" customWidth="1"/>
    <col min="8195" max="8195" width="12.28515625" style="1" bestFit="1" customWidth="1"/>
    <col min="8196" max="8200" width="9.85546875" style="1" bestFit="1" customWidth="1"/>
    <col min="8201" max="8204" width="9.7109375" style="1" bestFit="1" customWidth="1"/>
    <col min="8205" max="8207" width="9.85546875" style="1" bestFit="1" customWidth="1"/>
    <col min="8208" max="8208" width="9.140625" style="1" customWidth="1"/>
    <col min="8209" max="8212" width="9.85546875" style="1" bestFit="1" customWidth="1"/>
    <col min="8213" max="8214" width="9.5703125" style="1" bestFit="1" customWidth="1"/>
    <col min="8215" max="8215" width="9.28515625" style="1" bestFit="1" customWidth="1"/>
    <col min="8216" max="8219" width="9.85546875" style="1" bestFit="1" customWidth="1"/>
    <col min="8220" max="8220" width="11.7109375" style="1" customWidth="1"/>
    <col min="8221" max="8221" width="10.42578125" style="1" bestFit="1" customWidth="1"/>
    <col min="8222" max="8230" width="9.7109375" style="1" bestFit="1" customWidth="1"/>
    <col min="8231" max="8231" width="12.42578125" style="1" bestFit="1" customWidth="1"/>
    <col min="8232" max="8232" width="12.7109375" style="1" customWidth="1"/>
    <col min="8233" max="8233" width="9.85546875" style="1" bestFit="1" customWidth="1"/>
    <col min="8234" max="8234" width="9.7109375" style="1" bestFit="1" customWidth="1"/>
    <col min="8235" max="8236" width="9.85546875" style="1" bestFit="1" customWidth="1"/>
    <col min="8237" max="8238" width="9.7109375" style="1" bestFit="1" customWidth="1"/>
    <col min="8239" max="8448" width="9.140625" style="1"/>
    <col min="8449" max="8449" width="31.5703125" style="1" bestFit="1" customWidth="1"/>
    <col min="8450" max="8450" width="6.42578125" style="1" bestFit="1" customWidth="1"/>
    <col min="8451" max="8451" width="12.28515625" style="1" bestFit="1" customWidth="1"/>
    <col min="8452" max="8456" width="9.85546875" style="1" bestFit="1" customWidth="1"/>
    <col min="8457" max="8460" width="9.7109375" style="1" bestFit="1" customWidth="1"/>
    <col min="8461" max="8463" width="9.85546875" style="1" bestFit="1" customWidth="1"/>
    <col min="8464" max="8464" width="9.140625" style="1" customWidth="1"/>
    <col min="8465" max="8468" width="9.85546875" style="1" bestFit="1" customWidth="1"/>
    <col min="8469" max="8470" width="9.5703125" style="1" bestFit="1" customWidth="1"/>
    <col min="8471" max="8471" width="9.28515625" style="1" bestFit="1" customWidth="1"/>
    <col min="8472" max="8475" width="9.85546875" style="1" bestFit="1" customWidth="1"/>
    <col min="8476" max="8476" width="11.7109375" style="1" customWidth="1"/>
    <col min="8477" max="8477" width="10.42578125" style="1" bestFit="1" customWidth="1"/>
    <col min="8478" max="8486" width="9.7109375" style="1" bestFit="1" customWidth="1"/>
    <col min="8487" max="8487" width="12.42578125" style="1" bestFit="1" customWidth="1"/>
    <col min="8488" max="8488" width="12.7109375" style="1" customWidth="1"/>
    <col min="8489" max="8489" width="9.85546875" style="1" bestFit="1" customWidth="1"/>
    <col min="8490" max="8490" width="9.7109375" style="1" bestFit="1" customWidth="1"/>
    <col min="8491" max="8492" width="9.85546875" style="1" bestFit="1" customWidth="1"/>
    <col min="8493" max="8494" width="9.7109375" style="1" bestFit="1" customWidth="1"/>
    <col min="8495" max="8704" width="9.140625" style="1"/>
    <col min="8705" max="8705" width="31.5703125" style="1" bestFit="1" customWidth="1"/>
    <col min="8706" max="8706" width="6.42578125" style="1" bestFit="1" customWidth="1"/>
    <col min="8707" max="8707" width="12.28515625" style="1" bestFit="1" customWidth="1"/>
    <col min="8708" max="8712" width="9.85546875" style="1" bestFit="1" customWidth="1"/>
    <col min="8713" max="8716" width="9.7109375" style="1" bestFit="1" customWidth="1"/>
    <col min="8717" max="8719" width="9.85546875" style="1" bestFit="1" customWidth="1"/>
    <col min="8720" max="8720" width="9.140625" style="1" customWidth="1"/>
    <col min="8721" max="8724" width="9.85546875" style="1" bestFit="1" customWidth="1"/>
    <col min="8725" max="8726" width="9.5703125" style="1" bestFit="1" customWidth="1"/>
    <col min="8727" max="8727" width="9.28515625" style="1" bestFit="1" customWidth="1"/>
    <col min="8728" max="8731" width="9.85546875" style="1" bestFit="1" customWidth="1"/>
    <col min="8732" max="8732" width="11.7109375" style="1" customWidth="1"/>
    <col min="8733" max="8733" width="10.42578125" style="1" bestFit="1" customWidth="1"/>
    <col min="8734" max="8742" width="9.7109375" style="1" bestFit="1" customWidth="1"/>
    <col min="8743" max="8743" width="12.42578125" style="1" bestFit="1" customWidth="1"/>
    <col min="8744" max="8744" width="12.7109375" style="1" customWidth="1"/>
    <col min="8745" max="8745" width="9.85546875" style="1" bestFit="1" customWidth="1"/>
    <col min="8746" max="8746" width="9.7109375" style="1" bestFit="1" customWidth="1"/>
    <col min="8747" max="8748" width="9.85546875" style="1" bestFit="1" customWidth="1"/>
    <col min="8749" max="8750" width="9.7109375" style="1" bestFit="1" customWidth="1"/>
    <col min="8751" max="8960" width="9.140625" style="1"/>
    <col min="8961" max="8961" width="31.5703125" style="1" bestFit="1" customWidth="1"/>
    <col min="8962" max="8962" width="6.42578125" style="1" bestFit="1" customWidth="1"/>
    <col min="8963" max="8963" width="12.28515625" style="1" bestFit="1" customWidth="1"/>
    <col min="8964" max="8968" width="9.85546875" style="1" bestFit="1" customWidth="1"/>
    <col min="8969" max="8972" width="9.7109375" style="1" bestFit="1" customWidth="1"/>
    <col min="8973" max="8975" width="9.85546875" style="1" bestFit="1" customWidth="1"/>
    <col min="8976" max="8976" width="9.140625" style="1" customWidth="1"/>
    <col min="8977" max="8980" width="9.85546875" style="1" bestFit="1" customWidth="1"/>
    <col min="8981" max="8982" width="9.5703125" style="1" bestFit="1" customWidth="1"/>
    <col min="8983" max="8983" width="9.28515625" style="1" bestFit="1" customWidth="1"/>
    <col min="8984" max="8987" width="9.85546875" style="1" bestFit="1" customWidth="1"/>
    <col min="8988" max="8988" width="11.7109375" style="1" customWidth="1"/>
    <col min="8989" max="8989" width="10.42578125" style="1" bestFit="1" customWidth="1"/>
    <col min="8990" max="8998" width="9.7109375" style="1" bestFit="1" customWidth="1"/>
    <col min="8999" max="8999" width="12.42578125" style="1" bestFit="1" customWidth="1"/>
    <col min="9000" max="9000" width="12.7109375" style="1" customWidth="1"/>
    <col min="9001" max="9001" width="9.85546875" style="1" bestFit="1" customWidth="1"/>
    <col min="9002" max="9002" width="9.7109375" style="1" bestFit="1" customWidth="1"/>
    <col min="9003" max="9004" width="9.85546875" style="1" bestFit="1" customWidth="1"/>
    <col min="9005" max="9006" width="9.7109375" style="1" bestFit="1" customWidth="1"/>
    <col min="9007" max="9216" width="9.140625" style="1"/>
    <col min="9217" max="9217" width="31.5703125" style="1" bestFit="1" customWidth="1"/>
    <col min="9218" max="9218" width="6.42578125" style="1" bestFit="1" customWidth="1"/>
    <col min="9219" max="9219" width="12.28515625" style="1" bestFit="1" customWidth="1"/>
    <col min="9220" max="9224" width="9.85546875" style="1" bestFit="1" customWidth="1"/>
    <col min="9225" max="9228" width="9.7109375" style="1" bestFit="1" customWidth="1"/>
    <col min="9229" max="9231" width="9.85546875" style="1" bestFit="1" customWidth="1"/>
    <col min="9232" max="9232" width="9.140625" style="1" customWidth="1"/>
    <col min="9233" max="9236" width="9.85546875" style="1" bestFit="1" customWidth="1"/>
    <col min="9237" max="9238" width="9.5703125" style="1" bestFit="1" customWidth="1"/>
    <col min="9239" max="9239" width="9.28515625" style="1" bestFit="1" customWidth="1"/>
    <col min="9240" max="9243" width="9.85546875" style="1" bestFit="1" customWidth="1"/>
    <col min="9244" max="9244" width="11.7109375" style="1" customWidth="1"/>
    <col min="9245" max="9245" width="10.42578125" style="1" bestFit="1" customWidth="1"/>
    <col min="9246" max="9254" width="9.7109375" style="1" bestFit="1" customWidth="1"/>
    <col min="9255" max="9255" width="12.42578125" style="1" bestFit="1" customWidth="1"/>
    <col min="9256" max="9256" width="12.7109375" style="1" customWidth="1"/>
    <col min="9257" max="9257" width="9.85546875" style="1" bestFit="1" customWidth="1"/>
    <col min="9258" max="9258" width="9.7109375" style="1" bestFit="1" customWidth="1"/>
    <col min="9259" max="9260" width="9.85546875" style="1" bestFit="1" customWidth="1"/>
    <col min="9261" max="9262" width="9.7109375" style="1" bestFit="1" customWidth="1"/>
    <col min="9263" max="9472" width="9.140625" style="1"/>
    <col min="9473" max="9473" width="31.5703125" style="1" bestFit="1" customWidth="1"/>
    <col min="9474" max="9474" width="6.42578125" style="1" bestFit="1" customWidth="1"/>
    <col min="9475" max="9475" width="12.28515625" style="1" bestFit="1" customWidth="1"/>
    <col min="9476" max="9480" width="9.85546875" style="1" bestFit="1" customWidth="1"/>
    <col min="9481" max="9484" width="9.7109375" style="1" bestFit="1" customWidth="1"/>
    <col min="9485" max="9487" width="9.85546875" style="1" bestFit="1" customWidth="1"/>
    <col min="9488" max="9488" width="9.140625" style="1" customWidth="1"/>
    <col min="9489" max="9492" width="9.85546875" style="1" bestFit="1" customWidth="1"/>
    <col min="9493" max="9494" width="9.5703125" style="1" bestFit="1" customWidth="1"/>
    <col min="9495" max="9495" width="9.28515625" style="1" bestFit="1" customWidth="1"/>
    <col min="9496" max="9499" width="9.85546875" style="1" bestFit="1" customWidth="1"/>
    <col min="9500" max="9500" width="11.7109375" style="1" customWidth="1"/>
    <col min="9501" max="9501" width="10.42578125" style="1" bestFit="1" customWidth="1"/>
    <col min="9502" max="9510" width="9.7109375" style="1" bestFit="1" customWidth="1"/>
    <col min="9511" max="9511" width="12.42578125" style="1" bestFit="1" customWidth="1"/>
    <col min="9512" max="9512" width="12.7109375" style="1" customWidth="1"/>
    <col min="9513" max="9513" width="9.85546875" style="1" bestFit="1" customWidth="1"/>
    <col min="9514" max="9514" width="9.7109375" style="1" bestFit="1" customWidth="1"/>
    <col min="9515" max="9516" width="9.85546875" style="1" bestFit="1" customWidth="1"/>
    <col min="9517" max="9518" width="9.7109375" style="1" bestFit="1" customWidth="1"/>
    <col min="9519" max="9728" width="9.140625" style="1"/>
    <col min="9729" max="9729" width="31.5703125" style="1" bestFit="1" customWidth="1"/>
    <col min="9730" max="9730" width="6.42578125" style="1" bestFit="1" customWidth="1"/>
    <col min="9731" max="9731" width="12.28515625" style="1" bestFit="1" customWidth="1"/>
    <col min="9732" max="9736" width="9.85546875" style="1" bestFit="1" customWidth="1"/>
    <col min="9737" max="9740" width="9.7109375" style="1" bestFit="1" customWidth="1"/>
    <col min="9741" max="9743" width="9.85546875" style="1" bestFit="1" customWidth="1"/>
    <col min="9744" max="9744" width="9.140625" style="1" customWidth="1"/>
    <col min="9745" max="9748" width="9.85546875" style="1" bestFit="1" customWidth="1"/>
    <col min="9749" max="9750" width="9.5703125" style="1" bestFit="1" customWidth="1"/>
    <col min="9751" max="9751" width="9.28515625" style="1" bestFit="1" customWidth="1"/>
    <col min="9752" max="9755" width="9.85546875" style="1" bestFit="1" customWidth="1"/>
    <col min="9756" max="9756" width="11.7109375" style="1" customWidth="1"/>
    <col min="9757" max="9757" width="10.42578125" style="1" bestFit="1" customWidth="1"/>
    <col min="9758" max="9766" width="9.7109375" style="1" bestFit="1" customWidth="1"/>
    <col min="9767" max="9767" width="12.42578125" style="1" bestFit="1" customWidth="1"/>
    <col min="9768" max="9768" width="12.7109375" style="1" customWidth="1"/>
    <col min="9769" max="9769" width="9.85546875" style="1" bestFit="1" customWidth="1"/>
    <col min="9770" max="9770" width="9.7109375" style="1" bestFit="1" customWidth="1"/>
    <col min="9771" max="9772" width="9.85546875" style="1" bestFit="1" customWidth="1"/>
    <col min="9773" max="9774" width="9.7109375" style="1" bestFit="1" customWidth="1"/>
    <col min="9775" max="9984" width="9.140625" style="1"/>
    <col min="9985" max="9985" width="31.5703125" style="1" bestFit="1" customWidth="1"/>
    <col min="9986" max="9986" width="6.42578125" style="1" bestFit="1" customWidth="1"/>
    <col min="9987" max="9987" width="12.28515625" style="1" bestFit="1" customWidth="1"/>
    <col min="9988" max="9992" width="9.85546875" style="1" bestFit="1" customWidth="1"/>
    <col min="9993" max="9996" width="9.7109375" style="1" bestFit="1" customWidth="1"/>
    <col min="9997" max="9999" width="9.85546875" style="1" bestFit="1" customWidth="1"/>
    <col min="10000" max="10000" width="9.140625" style="1" customWidth="1"/>
    <col min="10001" max="10004" width="9.85546875" style="1" bestFit="1" customWidth="1"/>
    <col min="10005" max="10006" width="9.5703125" style="1" bestFit="1" customWidth="1"/>
    <col min="10007" max="10007" width="9.28515625" style="1" bestFit="1" customWidth="1"/>
    <col min="10008" max="10011" width="9.85546875" style="1" bestFit="1" customWidth="1"/>
    <col min="10012" max="10012" width="11.7109375" style="1" customWidth="1"/>
    <col min="10013" max="10013" width="10.42578125" style="1" bestFit="1" customWidth="1"/>
    <col min="10014" max="10022" width="9.7109375" style="1" bestFit="1" customWidth="1"/>
    <col min="10023" max="10023" width="12.42578125" style="1" bestFit="1" customWidth="1"/>
    <col min="10024" max="10024" width="12.7109375" style="1" customWidth="1"/>
    <col min="10025" max="10025" width="9.85546875" style="1" bestFit="1" customWidth="1"/>
    <col min="10026" max="10026" width="9.7109375" style="1" bestFit="1" customWidth="1"/>
    <col min="10027" max="10028" width="9.85546875" style="1" bestFit="1" customWidth="1"/>
    <col min="10029" max="10030" width="9.7109375" style="1" bestFit="1" customWidth="1"/>
    <col min="10031" max="10240" width="9.140625" style="1"/>
    <col min="10241" max="10241" width="31.5703125" style="1" bestFit="1" customWidth="1"/>
    <col min="10242" max="10242" width="6.42578125" style="1" bestFit="1" customWidth="1"/>
    <col min="10243" max="10243" width="12.28515625" style="1" bestFit="1" customWidth="1"/>
    <col min="10244" max="10248" width="9.85546875" style="1" bestFit="1" customWidth="1"/>
    <col min="10249" max="10252" width="9.7109375" style="1" bestFit="1" customWidth="1"/>
    <col min="10253" max="10255" width="9.85546875" style="1" bestFit="1" customWidth="1"/>
    <col min="10256" max="10256" width="9.140625" style="1" customWidth="1"/>
    <col min="10257" max="10260" width="9.85546875" style="1" bestFit="1" customWidth="1"/>
    <col min="10261" max="10262" width="9.5703125" style="1" bestFit="1" customWidth="1"/>
    <col min="10263" max="10263" width="9.28515625" style="1" bestFit="1" customWidth="1"/>
    <col min="10264" max="10267" width="9.85546875" style="1" bestFit="1" customWidth="1"/>
    <col min="10268" max="10268" width="11.7109375" style="1" customWidth="1"/>
    <col min="10269" max="10269" width="10.42578125" style="1" bestFit="1" customWidth="1"/>
    <col min="10270" max="10278" width="9.7109375" style="1" bestFit="1" customWidth="1"/>
    <col min="10279" max="10279" width="12.42578125" style="1" bestFit="1" customWidth="1"/>
    <col min="10280" max="10280" width="12.7109375" style="1" customWidth="1"/>
    <col min="10281" max="10281" width="9.85546875" style="1" bestFit="1" customWidth="1"/>
    <col min="10282" max="10282" width="9.7109375" style="1" bestFit="1" customWidth="1"/>
    <col min="10283" max="10284" width="9.85546875" style="1" bestFit="1" customWidth="1"/>
    <col min="10285" max="10286" width="9.7109375" style="1" bestFit="1" customWidth="1"/>
    <col min="10287" max="10496" width="9.140625" style="1"/>
    <col min="10497" max="10497" width="31.5703125" style="1" bestFit="1" customWidth="1"/>
    <col min="10498" max="10498" width="6.42578125" style="1" bestFit="1" customWidth="1"/>
    <col min="10499" max="10499" width="12.28515625" style="1" bestFit="1" customWidth="1"/>
    <col min="10500" max="10504" width="9.85546875" style="1" bestFit="1" customWidth="1"/>
    <col min="10505" max="10508" width="9.7109375" style="1" bestFit="1" customWidth="1"/>
    <col min="10509" max="10511" width="9.85546875" style="1" bestFit="1" customWidth="1"/>
    <col min="10512" max="10512" width="9.140625" style="1" customWidth="1"/>
    <col min="10513" max="10516" width="9.85546875" style="1" bestFit="1" customWidth="1"/>
    <col min="10517" max="10518" width="9.5703125" style="1" bestFit="1" customWidth="1"/>
    <col min="10519" max="10519" width="9.28515625" style="1" bestFit="1" customWidth="1"/>
    <col min="10520" max="10523" width="9.85546875" style="1" bestFit="1" customWidth="1"/>
    <col min="10524" max="10524" width="11.7109375" style="1" customWidth="1"/>
    <col min="10525" max="10525" width="10.42578125" style="1" bestFit="1" customWidth="1"/>
    <col min="10526" max="10534" width="9.7109375" style="1" bestFit="1" customWidth="1"/>
    <col min="10535" max="10535" width="12.42578125" style="1" bestFit="1" customWidth="1"/>
    <col min="10536" max="10536" width="12.7109375" style="1" customWidth="1"/>
    <col min="10537" max="10537" width="9.85546875" style="1" bestFit="1" customWidth="1"/>
    <col min="10538" max="10538" width="9.7109375" style="1" bestFit="1" customWidth="1"/>
    <col min="10539" max="10540" width="9.85546875" style="1" bestFit="1" customWidth="1"/>
    <col min="10541" max="10542" width="9.7109375" style="1" bestFit="1" customWidth="1"/>
    <col min="10543" max="10752" width="9.140625" style="1"/>
    <col min="10753" max="10753" width="31.5703125" style="1" bestFit="1" customWidth="1"/>
    <col min="10754" max="10754" width="6.42578125" style="1" bestFit="1" customWidth="1"/>
    <col min="10755" max="10755" width="12.28515625" style="1" bestFit="1" customWidth="1"/>
    <col min="10756" max="10760" width="9.85546875" style="1" bestFit="1" customWidth="1"/>
    <col min="10761" max="10764" width="9.7109375" style="1" bestFit="1" customWidth="1"/>
    <col min="10765" max="10767" width="9.85546875" style="1" bestFit="1" customWidth="1"/>
    <col min="10768" max="10768" width="9.140625" style="1" customWidth="1"/>
    <col min="10769" max="10772" width="9.85546875" style="1" bestFit="1" customWidth="1"/>
    <col min="10773" max="10774" width="9.5703125" style="1" bestFit="1" customWidth="1"/>
    <col min="10775" max="10775" width="9.28515625" style="1" bestFit="1" customWidth="1"/>
    <col min="10776" max="10779" width="9.85546875" style="1" bestFit="1" customWidth="1"/>
    <col min="10780" max="10780" width="11.7109375" style="1" customWidth="1"/>
    <col min="10781" max="10781" width="10.42578125" style="1" bestFit="1" customWidth="1"/>
    <col min="10782" max="10790" width="9.7109375" style="1" bestFit="1" customWidth="1"/>
    <col min="10791" max="10791" width="12.42578125" style="1" bestFit="1" customWidth="1"/>
    <col min="10792" max="10792" width="12.7109375" style="1" customWidth="1"/>
    <col min="10793" max="10793" width="9.85546875" style="1" bestFit="1" customWidth="1"/>
    <col min="10794" max="10794" width="9.7109375" style="1" bestFit="1" customWidth="1"/>
    <col min="10795" max="10796" width="9.85546875" style="1" bestFit="1" customWidth="1"/>
    <col min="10797" max="10798" width="9.7109375" style="1" bestFit="1" customWidth="1"/>
    <col min="10799" max="11008" width="9.140625" style="1"/>
    <col min="11009" max="11009" width="31.5703125" style="1" bestFit="1" customWidth="1"/>
    <col min="11010" max="11010" width="6.42578125" style="1" bestFit="1" customWidth="1"/>
    <col min="11011" max="11011" width="12.28515625" style="1" bestFit="1" customWidth="1"/>
    <col min="11012" max="11016" width="9.85546875" style="1" bestFit="1" customWidth="1"/>
    <col min="11017" max="11020" width="9.7109375" style="1" bestFit="1" customWidth="1"/>
    <col min="11021" max="11023" width="9.85546875" style="1" bestFit="1" customWidth="1"/>
    <col min="11024" max="11024" width="9.140625" style="1" customWidth="1"/>
    <col min="11025" max="11028" width="9.85546875" style="1" bestFit="1" customWidth="1"/>
    <col min="11029" max="11030" width="9.5703125" style="1" bestFit="1" customWidth="1"/>
    <col min="11031" max="11031" width="9.28515625" style="1" bestFit="1" customWidth="1"/>
    <col min="11032" max="11035" width="9.85546875" style="1" bestFit="1" customWidth="1"/>
    <col min="11036" max="11036" width="11.7109375" style="1" customWidth="1"/>
    <col min="11037" max="11037" width="10.42578125" style="1" bestFit="1" customWidth="1"/>
    <col min="11038" max="11046" width="9.7109375" style="1" bestFit="1" customWidth="1"/>
    <col min="11047" max="11047" width="12.42578125" style="1" bestFit="1" customWidth="1"/>
    <col min="11048" max="11048" width="12.7109375" style="1" customWidth="1"/>
    <col min="11049" max="11049" width="9.85546875" style="1" bestFit="1" customWidth="1"/>
    <col min="11050" max="11050" width="9.7109375" style="1" bestFit="1" customWidth="1"/>
    <col min="11051" max="11052" width="9.85546875" style="1" bestFit="1" customWidth="1"/>
    <col min="11053" max="11054" width="9.7109375" style="1" bestFit="1" customWidth="1"/>
    <col min="11055" max="11264" width="9.140625" style="1"/>
    <col min="11265" max="11265" width="31.5703125" style="1" bestFit="1" customWidth="1"/>
    <col min="11266" max="11266" width="6.42578125" style="1" bestFit="1" customWidth="1"/>
    <col min="11267" max="11267" width="12.28515625" style="1" bestFit="1" customWidth="1"/>
    <col min="11268" max="11272" width="9.85546875" style="1" bestFit="1" customWidth="1"/>
    <col min="11273" max="11276" width="9.7109375" style="1" bestFit="1" customWidth="1"/>
    <col min="11277" max="11279" width="9.85546875" style="1" bestFit="1" customWidth="1"/>
    <col min="11280" max="11280" width="9.140625" style="1" customWidth="1"/>
    <col min="11281" max="11284" width="9.85546875" style="1" bestFit="1" customWidth="1"/>
    <col min="11285" max="11286" width="9.5703125" style="1" bestFit="1" customWidth="1"/>
    <col min="11287" max="11287" width="9.28515625" style="1" bestFit="1" customWidth="1"/>
    <col min="11288" max="11291" width="9.85546875" style="1" bestFit="1" customWidth="1"/>
    <col min="11292" max="11292" width="11.7109375" style="1" customWidth="1"/>
    <col min="11293" max="11293" width="10.42578125" style="1" bestFit="1" customWidth="1"/>
    <col min="11294" max="11302" width="9.7109375" style="1" bestFit="1" customWidth="1"/>
    <col min="11303" max="11303" width="12.42578125" style="1" bestFit="1" customWidth="1"/>
    <col min="11304" max="11304" width="12.7109375" style="1" customWidth="1"/>
    <col min="11305" max="11305" width="9.85546875" style="1" bestFit="1" customWidth="1"/>
    <col min="11306" max="11306" width="9.7109375" style="1" bestFit="1" customWidth="1"/>
    <col min="11307" max="11308" width="9.85546875" style="1" bestFit="1" customWidth="1"/>
    <col min="11309" max="11310" width="9.7109375" style="1" bestFit="1" customWidth="1"/>
    <col min="11311" max="11520" width="9.140625" style="1"/>
    <col min="11521" max="11521" width="31.5703125" style="1" bestFit="1" customWidth="1"/>
    <col min="11522" max="11522" width="6.42578125" style="1" bestFit="1" customWidth="1"/>
    <col min="11523" max="11523" width="12.28515625" style="1" bestFit="1" customWidth="1"/>
    <col min="11524" max="11528" width="9.85546875" style="1" bestFit="1" customWidth="1"/>
    <col min="11529" max="11532" width="9.7109375" style="1" bestFit="1" customWidth="1"/>
    <col min="11533" max="11535" width="9.85546875" style="1" bestFit="1" customWidth="1"/>
    <col min="11536" max="11536" width="9.140625" style="1" customWidth="1"/>
    <col min="11537" max="11540" width="9.85546875" style="1" bestFit="1" customWidth="1"/>
    <col min="11541" max="11542" width="9.5703125" style="1" bestFit="1" customWidth="1"/>
    <col min="11543" max="11543" width="9.28515625" style="1" bestFit="1" customWidth="1"/>
    <col min="11544" max="11547" width="9.85546875" style="1" bestFit="1" customWidth="1"/>
    <col min="11548" max="11548" width="11.7109375" style="1" customWidth="1"/>
    <col min="11549" max="11549" width="10.42578125" style="1" bestFit="1" customWidth="1"/>
    <col min="11550" max="11558" width="9.7109375" style="1" bestFit="1" customWidth="1"/>
    <col min="11559" max="11559" width="12.42578125" style="1" bestFit="1" customWidth="1"/>
    <col min="11560" max="11560" width="12.7109375" style="1" customWidth="1"/>
    <col min="11561" max="11561" width="9.85546875" style="1" bestFit="1" customWidth="1"/>
    <col min="11562" max="11562" width="9.7109375" style="1" bestFit="1" customWidth="1"/>
    <col min="11563" max="11564" width="9.85546875" style="1" bestFit="1" customWidth="1"/>
    <col min="11565" max="11566" width="9.7109375" style="1" bestFit="1" customWidth="1"/>
    <col min="11567" max="11776" width="9.140625" style="1"/>
    <col min="11777" max="11777" width="31.5703125" style="1" bestFit="1" customWidth="1"/>
    <col min="11778" max="11778" width="6.42578125" style="1" bestFit="1" customWidth="1"/>
    <col min="11779" max="11779" width="12.28515625" style="1" bestFit="1" customWidth="1"/>
    <col min="11780" max="11784" width="9.85546875" style="1" bestFit="1" customWidth="1"/>
    <col min="11785" max="11788" width="9.7109375" style="1" bestFit="1" customWidth="1"/>
    <col min="11789" max="11791" width="9.85546875" style="1" bestFit="1" customWidth="1"/>
    <col min="11792" max="11792" width="9.140625" style="1" customWidth="1"/>
    <col min="11793" max="11796" width="9.85546875" style="1" bestFit="1" customWidth="1"/>
    <col min="11797" max="11798" width="9.5703125" style="1" bestFit="1" customWidth="1"/>
    <col min="11799" max="11799" width="9.28515625" style="1" bestFit="1" customWidth="1"/>
    <col min="11800" max="11803" width="9.85546875" style="1" bestFit="1" customWidth="1"/>
    <col min="11804" max="11804" width="11.7109375" style="1" customWidth="1"/>
    <col min="11805" max="11805" width="10.42578125" style="1" bestFit="1" customWidth="1"/>
    <col min="11806" max="11814" width="9.7109375" style="1" bestFit="1" customWidth="1"/>
    <col min="11815" max="11815" width="12.42578125" style="1" bestFit="1" customWidth="1"/>
    <col min="11816" max="11816" width="12.7109375" style="1" customWidth="1"/>
    <col min="11817" max="11817" width="9.85546875" style="1" bestFit="1" customWidth="1"/>
    <col min="11818" max="11818" width="9.7109375" style="1" bestFit="1" customWidth="1"/>
    <col min="11819" max="11820" width="9.85546875" style="1" bestFit="1" customWidth="1"/>
    <col min="11821" max="11822" width="9.7109375" style="1" bestFit="1" customWidth="1"/>
    <col min="11823" max="12032" width="9.140625" style="1"/>
    <col min="12033" max="12033" width="31.5703125" style="1" bestFit="1" customWidth="1"/>
    <col min="12034" max="12034" width="6.42578125" style="1" bestFit="1" customWidth="1"/>
    <col min="12035" max="12035" width="12.28515625" style="1" bestFit="1" customWidth="1"/>
    <col min="12036" max="12040" width="9.85546875" style="1" bestFit="1" customWidth="1"/>
    <col min="12041" max="12044" width="9.7109375" style="1" bestFit="1" customWidth="1"/>
    <col min="12045" max="12047" width="9.85546875" style="1" bestFit="1" customWidth="1"/>
    <col min="12048" max="12048" width="9.140625" style="1" customWidth="1"/>
    <col min="12049" max="12052" width="9.85546875" style="1" bestFit="1" customWidth="1"/>
    <col min="12053" max="12054" width="9.5703125" style="1" bestFit="1" customWidth="1"/>
    <col min="12055" max="12055" width="9.28515625" style="1" bestFit="1" customWidth="1"/>
    <col min="12056" max="12059" width="9.85546875" style="1" bestFit="1" customWidth="1"/>
    <col min="12060" max="12060" width="11.7109375" style="1" customWidth="1"/>
    <col min="12061" max="12061" width="10.42578125" style="1" bestFit="1" customWidth="1"/>
    <col min="12062" max="12070" width="9.7109375" style="1" bestFit="1" customWidth="1"/>
    <col min="12071" max="12071" width="12.42578125" style="1" bestFit="1" customWidth="1"/>
    <col min="12072" max="12072" width="12.7109375" style="1" customWidth="1"/>
    <col min="12073" max="12073" width="9.85546875" style="1" bestFit="1" customWidth="1"/>
    <col min="12074" max="12074" width="9.7109375" style="1" bestFit="1" customWidth="1"/>
    <col min="12075" max="12076" width="9.85546875" style="1" bestFit="1" customWidth="1"/>
    <col min="12077" max="12078" width="9.7109375" style="1" bestFit="1" customWidth="1"/>
    <col min="12079" max="12288" width="9.140625" style="1"/>
    <col min="12289" max="12289" width="31.5703125" style="1" bestFit="1" customWidth="1"/>
    <col min="12290" max="12290" width="6.42578125" style="1" bestFit="1" customWidth="1"/>
    <col min="12291" max="12291" width="12.28515625" style="1" bestFit="1" customWidth="1"/>
    <col min="12292" max="12296" width="9.85546875" style="1" bestFit="1" customWidth="1"/>
    <col min="12297" max="12300" width="9.7109375" style="1" bestFit="1" customWidth="1"/>
    <col min="12301" max="12303" width="9.85546875" style="1" bestFit="1" customWidth="1"/>
    <col min="12304" max="12304" width="9.140625" style="1" customWidth="1"/>
    <col min="12305" max="12308" width="9.85546875" style="1" bestFit="1" customWidth="1"/>
    <col min="12309" max="12310" width="9.5703125" style="1" bestFit="1" customWidth="1"/>
    <col min="12311" max="12311" width="9.28515625" style="1" bestFit="1" customWidth="1"/>
    <col min="12312" max="12315" width="9.85546875" style="1" bestFit="1" customWidth="1"/>
    <col min="12316" max="12316" width="11.7109375" style="1" customWidth="1"/>
    <col min="12317" max="12317" width="10.42578125" style="1" bestFit="1" customWidth="1"/>
    <col min="12318" max="12326" width="9.7109375" style="1" bestFit="1" customWidth="1"/>
    <col min="12327" max="12327" width="12.42578125" style="1" bestFit="1" customWidth="1"/>
    <col min="12328" max="12328" width="12.7109375" style="1" customWidth="1"/>
    <col min="12329" max="12329" width="9.85546875" style="1" bestFit="1" customWidth="1"/>
    <col min="12330" max="12330" width="9.7109375" style="1" bestFit="1" customWidth="1"/>
    <col min="12331" max="12332" width="9.85546875" style="1" bestFit="1" customWidth="1"/>
    <col min="12333" max="12334" width="9.7109375" style="1" bestFit="1" customWidth="1"/>
    <col min="12335" max="12544" width="9.140625" style="1"/>
    <col min="12545" max="12545" width="31.5703125" style="1" bestFit="1" customWidth="1"/>
    <col min="12546" max="12546" width="6.42578125" style="1" bestFit="1" customWidth="1"/>
    <col min="12547" max="12547" width="12.28515625" style="1" bestFit="1" customWidth="1"/>
    <col min="12548" max="12552" width="9.85546875" style="1" bestFit="1" customWidth="1"/>
    <col min="12553" max="12556" width="9.7109375" style="1" bestFit="1" customWidth="1"/>
    <col min="12557" max="12559" width="9.85546875" style="1" bestFit="1" customWidth="1"/>
    <col min="12560" max="12560" width="9.140625" style="1" customWidth="1"/>
    <col min="12561" max="12564" width="9.85546875" style="1" bestFit="1" customWidth="1"/>
    <col min="12565" max="12566" width="9.5703125" style="1" bestFit="1" customWidth="1"/>
    <col min="12567" max="12567" width="9.28515625" style="1" bestFit="1" customWidth="1"/>
    <col min="12568" max="12571" width="9.85546875" style="1" bestFit="1" customWidth="1"/>
    <col min="12572" max="12572" width="11.7109375" style="1" customWidth="1"/>
    <col min="12573" max="12573" width="10.42578125" style="1" bestFit="1" customWidth="1"/>
    <col min="12574" max="12582" width="9.7109375" style="1" bestFit="1" customWidth="1"/>
    <col min="12583" max="12583" width="12.42578125" style="1" bestFit="1" customWidth="1"/>
    <col min="12584" max="12584" width="12.7109375" style="1" customWidth="1"/>
    <col min="12585" max="12585" width="9.85546875" style="1" bestFit="1" customWidth="1"/>
    <col min="12586" max="12586" width="9.7109375" style="1" bestFit="1" customWidth="1"/>
    <col min="12587" max="12588" width="9.85546875" style="1" bestFit="1" customWidth="1"/>
    <col min="12589" max="12590" width="9.7109375" style="1" bestFit="1" customWidth="1"/>
    <col min="12591" max="12800" width="9.140625" style="1"/>
    <col min="12801" max="12801" width="31.5703125" style="1" bestFit="1" customWidth="1"/>
    <col min="12802" max="12802" width="6.42578125" style="1" bestFit="1" customWidth="1"/>
    <col min="12803" max="12803" width="12.28515625" style="1" bestFit="1" customWidth="1"/>
    <col min="12804" max="12808" width="9.85546875" style="1" bestFit="1" customWidth="1"/>
    <col min="12809" max="12812" width="9.7109375" style="1" bestFit="1" customWidth="1"/>
    <col min="12813" max="12815" width="9.85546875" style="1" bestFit="1" customWidth="1"/>
    <col min="12816" max="12816" width="9.140625" style="1" customWidth="1"/>
    <col min="12817" max="12820" width="9.85546875" style="1" bestFit="1" customWidth="1"/>
    <col min="12821" max="12822" width="9.5703125" style="1" bestFit="1" customWidth="1"/>
    <col min="12823" max="12823" width="9.28515625" style="1" bestFit="1" customWidth="1"/>
    <col min="12824" max="12827" width="9.85546875" style="1" bestFit="1" customWidth="1"/>
    <col min="12828" max="12828" width="11.7109375" style="1" customWidth="1"/>
    <col min="12829" max="12829" width="10.42578125" style="1" bestFit="1" customWidth="1"/>
    <col min="12830" max="12838" width="9.7109375" style="1" bestFit="1" customWidth="1"/>
    <col min="12839" max="12839" width="12.42578125" style="1" bestFit="1" customWidth="1"/>
    <col min="12840" max="12840" width="12.7109375" style="1" customWidth="1"/>
    <col min="12841" max="12841" width="9.85546875" style="1" bestFit="1" customWidth="1"/>
    <col min="12842" max="12842" width="9.7109375" style="1" bestFit="1" customWidth="1"/>
    <col min="12843" max="12844" width="9.85546875" style="1" bestFit="1" customWidth="1"/>
    <col min="12845" max="12846" width="9.7109375" style="1" bestFit="1" customWidth="1"/>
    <col min="12847" max="13056" width="9.140625" style="1"/>
    <col min="13057" max="13057" width="31.5703125" style="1" bestFit="1" customWidth="1"/>
    <col min="13058" max="13058" width="6.42578125" style="1" bestFit="1" customWidth="1"/>
    <col min="13059" max="13059" width="12.28515625" style="1" bestFit="1" customWidth="1"/>
    <col min="13060" max="13064" width="9.85546875" style="1" bestFit="1" customWidth="1"/>
    <col min="13065" max="13068" width="9.7109375" style="1" bestFit="1" customWidth="1"/>
    <col min="13069" max="13071" width="9.85546875" style="1" bestFit="1" customWidth="1"/>
    <col min="13072" max="13072" width="9.140625" style="1" customWidth="1"/>
    <col min="13073" max="13076" width="9.85546875" style="1" bestFit="1" customWidth="1"/>
    <col min="13077" max="13078" width="9.5703125" style="1" bestFit="1" customWidth="1"/>
    <col min="13079" max="13079" width="9.28515625" style="1" bestFit="1" customWidth="1"/>
    <col min="13080" max="13083" width="9.85546875" style="1" bestFit="1" customWidth="1"/>
    <col min="13084" max="13084" width="11.7109375" style="1" customWidth="1"/>
    <col min="13085" max="13085" width="10.42578125" style="1" bestFit="1" customWidth="1"/>
    <col min="13086" max="13094" width="9.7109375" style="1" bestFit="1" customWidth="1"/>
    <col min="13095" max="13095" width="12.42578125" style="1" bestFit="1" customWidth="1"/>
    <col min="13096" max="13096" width="12.7109375" style="1" customWidth="1"/>
    <col min="13097" max="13097" width="9.85546875" style="1" bestFit="1" customWidth="1"/>
    <col min="13098" max="13098" width="9.7109375" style="1" bestFit="1" customWidth="1"/>
    <col min="13099" max="13100" width="9.85546875" style="1" bestFit="1" customWidth="1"/>
    <col min="13101" max="13102" width="9.7109375" style="1" bestFit="1" customWidth="1"/>
    <col min="13103" max="13312" width="9.140625" style="1"/>
    <col min="13313" max="13313" width="31.5703125" style="1" bestFit="1" customWidth="1"/>
    <col min="13314" max="13314" width="6.42578125" style="1" bestFit="1" customWidth="1"/>
    <col min="13315" max="13315" width="12.28515625" style="1" bestFit="1" customWidth="1"/>
    <col min="13316" max="13320" width="9.85546875" style="1" bestFit="1" customWidth="1"/>
    <col min="13321" max="13324" width="9.7109375" style="1" bestFit="1" customWidth="1"/>
    <col min="13325" max="13327" width="9.85546875" style="1" bestFit="1" customWidth="1"/>
    <col min="13328" max="13328" width="9.140625" style="1" customWidth="1"/>
    <col min="13329" max="13332" width="9.85546875" style="1" bestFit="1" customWidth="1"/>
    <col min="13333" max="13334" width="9.5703125" style="1" bestFit="1" customWidth="1"/>
    <col min="13335" max="13335" width="9.28515625" style="1" bestFit="1" customWidth="1"/>
    <col min="13336" max="13339" width="9.85546875" style="1" bestFit="1" customWidth="1"/>
    <col min="13340" max="13340" width="11.7109375" style="1" customWidth="1"/>
    <col min="13341" max="13341" width="10.42578125" style="1" bestFit="1" customWidth="1"/>
    <col min="13342" max="13350" width="9.7109375" style="1" bestFit="1" customWidth="1"/>
    <col min="13351" max="13351" width="12.42578125" style="1" bestFit="1" customWidth="1"/>
    <col min="13352" max="13352" width="12.7109375" style="1" customWidth="1"/>
    <col min="13353" max="13353" width="9.85546875" style="1" bestFit="1" customWidth="1"/>
    <col min="13354" max="13354" width="9.7109375" style="1" bestFit="1" customWidth="1"/>
    <col min="13355" max="13356" width="9.85546875" style="1" bestFit="1" customWidth="1"/>
    <col min="13357" max="13358" width="9.7109375" style="1" bestFit="1" customWidth="1"/>
    <col min="13359" max="13568" width="9.140625" style="1"/>
    <col min="13569" max="13569" width="31.5703125" style="1" bestFit="1" customWidth="1"/>
    <col min="13570" max="13570" width="6.42578125" style="1" bestFit="1" customWidth="1"/>
    <col min="13571" max="13571" width="12.28515625" style="1" bestFit="1" customWidth="1"/>
    <col min="13572" max="13576" width="9.85546875" style="1" bestFit="1" customWidth="1"/>
    <col min="13577" max="13580" width="9.7109375" style="1" bestFit="1" customWidth="1"/>
    <col min="13581" max="13583" width="9.85546875" style="1" bestFit="1" customWidth="1"/>
    <col min="13584" max="13584" width="9.140625" style="1" customWidth="1"/>
    <col min="13585" max="13588" width="9.85546875" style="1" bestFit="1" customWidth="1"/>
    <col min="13589" max="13590" width="9.5703125" style="1" bestFit="1" customWidth="1"/>
    <col min="13591" max="13591" width="9.28515625" style="1" bestFit="1" customWidth="1"/>
    <col min="13592" max="13595" width="9.85546875" style="1" bestFit="1" customWidth="1"/>
    <col min="13596" max="13596" width="11.7109375" style="1" customWidth="1"/>
    <col min="13597" max="13597" width="10.42578125" style="1" bestFit="1" customWidth="1"/>
    <col min="13598" max="13606" width="9.7109375" style="1" bestFit="1" customWidth="1"/>
    <col min="13607" max="13607" width="12.42578125" style="1" bestFit="1" customWidth="1"/>
    <col min="13608" max="13608" width="12.7109375" style="1" customWidth="1"/>
    <col min="13609" max="13609" width="9.85546875" style="1" bestFit="1" customWidth="1"/>
    <col min="13610" max="13610" width="9.7109375" style="1" bestFit="1" customWidth="1"/>
    <col min="13611" max="13612" width="9.85546875" style="1" bestFit="1" customWidth="1"/>
    <col min="13613" max="13614" width="9.7109375" style="1" bestFit="1" customWidth="1"/>
    <col min="13615" max="13824" width="9.140625" style="1"/>
    <col min="13825" max="13825" width="31.5703125" style="1" bestFit="1" customWidth="1"/>
    <col min="13826" max="13826" width="6.42578125" style="1" bestFit="1" customWidth="1"/>
    <col min="13827" max="13827" width="12.28515625" style="1" bestFit="1" customWidth="1"/>
    <col min="13828" max="13832" width="9.85546875" style="1" bestFit="1" customWidth="1"/>
    <col min="13833" max="13836" width="9.7109375" style="1" bestFit="1" customWidth="1"/>
    <col min="13837" max="13839" width="9.85546875" style="1" bestFit="1" customWidth="1"/>
    <col min="13840" max="13840" width="9.140625" style="1" customWidth="1"/>
    <col min="13841" max="13844" width="9.85546875" style="1" bestFit="1" customWidth="1"/>
    <col min="13845" max="13846" width="9.5703125" style="1" bestFit="1" customWidth="1"/>
    <col min="13847" max="13847" width="9.28515625" style="1" bestFit="1" customWidth="1"/>
    <col min="13848" max="13851" width="9.85546875" style="1" bestFit="1" customWidth="1"/>
    <col min="13852" max="13852" width="11.7109375" style="1" customWidth="1"/>
    <col min="13853" max="13853" width="10.42578125" style="1" bestFit="1" customWidth="1"/>
    <col min="13854" max="13862" width="9.7109375" style="1" bestFit="1" customWidth="1"/>
    <col min="13863" max="13863" width="12.42578125" style="1" bestFit="1" customWidth="1"/>
    <col min="13864" max="13864" width="12.7109375" style="1" customWidth="1"/>
    <col min="13865" max="13865" width="9.85546875" style="1" bestFit="1" customWidth="1"/>
    <col min="13866" max="13866" width="9.7109375" style="1" bestFit="1" customWidth="1"/>
    <col min="13867" max="13868" width="9.85546875" style="1" bestFit="1" customWidth="1"/>
    <col min="13869" max="13870" width="9.7109375" style="1" bestFit="1" customWidth="1"/>
    <col min="13871" max="14080" width="9.140625" style="1"/>
    <col min="14081" max="14081" width="31.5703125" style="1" bestFit="1" customWidth="1"/>
    <col min="14082" max="14082" width="6.42578125" style="1" bestFit="1" customWidth="1"/>
    <col min="14083" max="14083" width="12.28515625" style="1" bestFit="1" customWidth="1"/>
    <col min="14084" max="14088" width="9.85546875" style="1" bestFit="1" customWidth="1"/>
    <col min="14089" max="14092" width="9.7109375" style="1" bestFit="1" customWidth="1"/>
    <col min="14093" max="14095" width="9.85546875" style="1" bestFit="1" customWidth="1"/>
    <col min="14096" max="14096" width="9.140625" style="1" customWidth="1"/>
    <col min="14097" max="14100" width="9.85546875" style="1" bestFit="1" customWidth="1"/>
    <col min="14101" max="14102" width="9.5703125" style="1" bestFit="1" customWidth="1"/>
    <col min="14103" max="14103" width="9.28515625" style="1" bestFit="1" customWidth="1"/>
    <col min="14104" max="14107" width="9.85546875" style="1" bestFit="1" customWidth="1"/>
    <col min="14108" max="14108" width="11.7109375" style="1" customWidth="1"/>
    <col min="14109" max="14109" width="10.42578125" style="1" bestFit="1" customWidth="1"/>
    <col min="14110" max="14118" width="9.7109375" style="1" bestFit="1" customWidth="1"/>
    <col min="14119" max="14119" width="12.42578125" style="1" bestFit="1" customWidth="1"/>
    <col min="14120" max="14120" width="12.7109375" style="1" customWidth="1"/>
    <col min="14121" max="14121" width="9.85546875" style="1" bestFit="1" customWidth="1"/>
    <col min="14122" max="14122" width="9.7109375" style="1" bestFit="1" customWidth="1"/>
    <col min="14123" max="14124" width="9.85546875" style="1" bestFit="1" customWidth="1"/>
    <col min="14125" max="14126" width="9.7109375" style="1" bestFit="1" customWidth="1"/>
    <col min="14127" max="14336" width="9.140625" style="1"/>
    <col min="14337" max="14337" width="31.5703125" style="1" bestFit="1" customWidth="1"/>
    <col min="14338" max="14338" width="6.42578125" style="1" bestFit="1" customWidth="1"/>
    <col min="14339" max="14339" width="12.28515625" style="1" bestFit="1" customWidth="1"/>
    <col min="14340" max="14344" width="9.85546875" style="1" bestFit="1" customWidth="1"/>
    <col min="14345" max="14348" width="9.7109375" style="1" bestFit="1" customWidth="1"/>
    <col min="14349" max="14351" width="9.85546875" style="1" bestFit="1" customWidth="1"/>
    <col min="14352" max="14352" width="9.140625" style="1" customWidth="1"/>
    <col min="14353" max="14356" width="9.85546875" style="1" bestFit="1" customWidth="1"/>
    <col min="14357" max="14358" width="9.5703125" style="1" bestFit="1" customWidth="1"/>
    <col min="14359" max="14359" width="9.28515625" style="1" bestFit="1" customWidth="1"/>
    <col min="14360" max="14363" width="9.85546875" style="1" bestFit="1" customWidth="1"/>
    <col min="14364" max="14364" width="11.7109375" style="1" customWidth="1"/>
    <col min="14365" max="14365" width="10.42578125" style="1" bestFit="1" customWidth="1"/>
    <col min="14366" max="14374" width="9.7109375" style="1" bestFit="1" customWidth="1"/>
    <col min="14375" max="14375" width="12.42578125" style="1" bestFit="1" customWidth="1"/>
    <col min="14376" max="14376" width="12.7109375" style="1" customWidth="1"/>
    <col min="14377" max="14377" width="9.85546875" style="1" bestFit="1" customWidth="1"/>
    <col min="14378" max="14378" width="9.7109375" style="1" bestFit="1" customWidth="1"/>
    <col min="14379" max="14380" width="9.85546875" style="1" bestFit="1" customWidth="1"/>
    <col min="14381" max="14382" width="9.7109375" style="1" bestFit="1" customWidth="1"/>
    <col min="14383" max="14592" width="9.140625" style="1"/>
    <col min="14593" max="14593" width="31.5703125" style="1" bestFit="1" customWidth="1"/>
    <col min="14594" max="14594" width="6.42578125" style="1" bestFit="1" customWidth="1"/>
    <col min="14595" max="14595" width="12.28515625" style="1" bestFit="1" customWidth="1"/>
    <col min="14596" max="14600" width="9.85546875" style="1" bestFit="1" customWidth="1"/>
    <col min="14601" max="14604" width="9.7109375" style="1" bestFit="1" customWidth="1"/>
    <col min="14605" max="14607" width="9.85546875" style="1" bestFit="1" customWidth="1"/>
    <col min="14608" max="14608" width="9.140625" style="1" customWidth="1"/>
    <col min="14609" max="14612" width="9.85546875" style="1" bestFit="1" customWidth="1"/>
    <col min="14613" max="14614" width="9.5703125" style="1" bestFit="1" customWidth="1"/>
    <col min="14615" max="14615" width="9.28515625" style="1" bestFit="1" customWidth="1"/>
    <col min="14616" max="14619" width="9.85546875" style="1" bestFit="1" customWidth="1"/>
    <col min="14620" max="14620" width="11.7109375" style="1" customWidth="1"/>
    <col min="14621" max="14621" width="10.42578125" style="1" bestFit="1" customWidth="1"/>
    <col min="14622" max="14630" width="9.7109375" style="1" bestFit="1" customWidth="1"/>
    <col min="14631" max="14631" width="12.42578125" style="1" bestFit="1" customWidth="1"/>
    <col min="14632" max="14632" width="12.7109375" style="1" customWidth="1"/>
    <col min="14633" max="14633" width="9.85546875" style="1" bestFit="1" customWidth="1"/>
    <col min="14634" max="14634" width="9.7109375" style="1" bestFit="1" customWidth="1"/>
    <col min="14635" max="14636" width="9.85546875" style="1" bestFit="1" customWidth="1"/>
    <col min="14637" max="14638" width="9.7109375" style="1" bestFit="1" customWidth="1"/>
    <col min="14639" max="14848" width="9.140625" style="1"/>
    <col min="14849" max="14849" width="31.5703125" style="1" bestFit="1" customWidth="1"/>
    <col min="14850" max="14850" width="6.42578125" style="1" bestFit="1" customWidth="1"/>
    <col min="14851" max="14851" width="12.28515625" style="1" bestFit="1" customWidth="1"/>
    <col min="14852" max="14856" width="9.85546875" style="1" bestFit="1" customWidth="1"/>
    <col min="14857" max="14860" width="9.7109375" style="1" bestFit="1" customWidth="1"/>
    <col min="14861" max="14863" width="9.85546875" style="1" bestFit="1" customWidth="1"/>
    <col min="14864" max="14864" width="9.140625" style="1" customWidth="1"/>
    <col min="14865" max="14868" width="9.85546875" style="1" bestFit="1" customWidth="1"/>
    <col min="14869" max="14870" width="9.5703125" style="1" bestFit="1" customWidth="1"/>
    <col min="14871" max="14871" width="9.28515625" style="1" bestFit="1" customWidth="1"/>
    <col min="14872" max="14875" width="9.85546875" style="1" bestFit="1" customWidth="1"/>
    <col min="14876" max="14876" width="11.7109375" style="1" customWidth="1"/>
    <col min="14877" max="14877" width="10.42578125" style="1" bestFit="1" customWidth="1"/>
    <col min="14878" max="14886" width="9.7109375" style="1" bestFit="1" customWidth="1"/>
    <col min="14887" max="14887" width="12.42578125" style="1" bestFit="1" customWidth="1"/>
    <col min="14888" max="14888" width="12.7109375" style="1" customWidth="1"/>
    <col min="14889" max="14889" width="9.85546875" style="1" bestFit="1" customWidth="1"/>
    <col min="14890" max="14890" width="9.7109375" style="1" bestFit="1" customWidth="1"/>
    <col min="14891" max="14892" width="9.85546875" style="1" bestFit="1" customWidth="1"/>
    <col min="14893" max="14894" width="9.7109375" style="1" bestFit="1" customWidth="1"/>
    <col min="14895" max="15104" width="9.140625" style="1"/>
    <col min="15105" max="15105" width="31.5703125" style="1" bestFit="1" customWidth="1"/>
    <col min="15106" max="15106" width="6.42578125" style="1" bestFit="1" customWidth="1"/>
    <col min="15107" max="15107" width="12.28515625" style="1" bestFit="1" customWidth="1"/>
    <col min="15108" max="15112" width="9.85546875" style="1" bestFit="1" customWidth="1"/>
    <col min="15113" max="15116" width="9.7109375" style="1" bestFit="1" customWidth="1"/>
    <col min="15117" max="15119" width="9.85546875" style="1" bestFit="1" customWidth="1"/>
    <col min="15120" max="15120" width="9.140625" style="1" customWidth="1"/>
    <col min="15121" max="15124" width="9.85546875" style="1" bestFit="1" customWidth="1"/>
    <col min="15125" max="15126" width="9.5703125" style="1" bestFit="1" customWidth="1"/>
    <col min="15127" max="15127" width="9.28515625" style="1" bestFit="1" customWidth="1"/>
    <col min="15128" max="15131" width="9.85546875" style="1" bestFit="1" customWidth="1"/>
    <col min="15132" max="15132" width="11.7109375" style="1" customWidth="1"/>
    <col min="15133" max="15133" width="10.42578125" style="1" bestFit="1" customWidth="1"/>
    <col min="15134" max="15142" width="9.7109375" style="1" bestFit="1" customWidth="1"/>
    <col min="15143" max="15143" width="12.42578125" style="1" bestFit="1" customWidth="1"/>
    <col min="15144" max="15144" width="12.7109375" style="1" customWidth="1"/>
    <col min="15145" max="15145" width="9.85546875" style="1" bestFit="1" customWidth="1"/>
    <col min="15146" max="15146" width="9.7109375" style="1" bestFit="1" customWidth="1"/>
    <col min="15147" max="15148" width="9.85546875" style="1" bestFit="1" customWidth="1"/>
    <col min="15149" max="15150" width="9.7109375" style="1" bestFit="1" customWidth="1"/>
    <col min="15151" max="15360" width="9.140625" style="1"/>
    <col min="15361" max="15361" width="31.5703125" style="1" bestFit="1" customWidth="1"/>
    <col min="15362" max="15362" width="6.42578125" style="1" bestFit="1" customWidth="1"/>
    <col min="15363" max="15363" width="12.28515625" style="1" bestFit="1" customWidth="1"/>
    <col min="15364" max="15368" width="9.85546875" style="1" bestFit="1" customWidth="1"/>
    <col min="15369" max="15372" width="9.7109375" style="1" bestFit="1" customWidth="1"/>
    <col min="15373" max="15375" width="9.85546875" style="1" bestFit="1" customWidth="1"/>
    <col min="15376" max="15376" width="9.140625" style="1" customWidth="1"/>
    <col min="15377" max="15380" width="9.85546875" style="1" bestFit="1" customWidth="1"/>
    <col min="15381" max="15382" width="9.5703125" style="1" bestFit="1" customWidth="1"/>
    <col min="15383" max="15383" width="9.28515625" style="1" bestFit="1" customWidth="1"/>
    <col min="15384" max="15387" width="9.85546875" style="1" bestFit="1" customWidth="1"/>
    <col min="15388" max="15388" width="11.7109375" style="1" customWidth="1"/>
    <col min="15389" max="15389" width="10.42578125" style="1" bestFit="1" customWidth="1"/>
    <col min="15390" max="15398" width="9.7109375" style="1" bestFit="1" customWidth="1"/>
    <col min="15399" max="15399" width="12.42578125" style="1" bestFit="1" customWidth="1"/>
    <col min="15400" max="15400" width="12.7109375" style="1" customWidth="1"/>
    <col min="15401" max="15401" width="9.85546875" style="1" bestFit="1" customWidth="1"/>
    <col min="15402" max="15402" width="9.7109375" style="1" bestFit="1" customWidth="1"/>
    <col min="15403" max="15404" width="9.85546875" style="1" bestFit="1" customWidth="1"/>
    <col min="15405" max="15406" width="9.7109375" style="1" bestFit="1" customWidth="1"/>
    <col min="15407" max="15616" width="9.140625" style="1"/>
    <col min="15617" max="15617" width="31.5703125" style="1" bestFit="1" customWidth="1"/>
    <col min="15618" max="15618" width="6.42578125" style="1" bestFit="1" customWidth="1"/>
    <col min="15619" max="15619" width="12.28515625" style="1" bestFit="1" customWidth="1"/>
    <col min="15620" max="15624" width="9.85546875" style="1" bestFit="1" customWidth="1"/>
    <col min="15625" max="15628" width="9.7109375" style="1" bestFit="1" customWidth="1"/>
    <col min="15629" max="15631" width="9.85546875" style="1" bestFit="1" customWidth="1"/>
    <col min="15632" max="15632" width="9.140625" style="1" customWidth="1"/>
    <col min="15633" max="15636" width="9.85546875" style="1" bestFit="1" customWidth="1"/>
    <col min="15637" max="15638" width="9.5703125" style="1" bestFit="1" customWidth="1"/>
    <col min="15639" max="15639" width="9.28515625" style="1" bestFit="1" customWidth="1"/>
    <col min="15640" max="15643" width="9.85546875" style="1" bestFit="1" customWidth="1"/>
    <col min="15644" max="15644" width="11.7109375" style="1" customWidth="1"/>
    <col min="15645" max="15645" width="10.42578125" style="1" bestFit="1" customWidth="1"/>
    <col min="15646" max="15654" width="9.7109375" style="1" bestFit="1" customWidth="1"/>
    <col min="15655" max="15655" width="12.42578125" style="1" bestFit="1" customWidth="1"/>
    <col min="15656" max="15656" width="12.7109375" style="1" customWidth="1"/>
    <col min="15657" max="15657" width="9.85546875" style="1" bestFit="1" customWidth="1"/>
    <col min="15658" max="15658" width="9.7109375" style="1" bestFit="1" customWidth="1"/>
    <col min="15659" max="15660" width="9.85546875" style="1" bestFit="1" customWidth="1"/>
    <col min="15661" max="15662" width="9.7109375" style="1" bestFit="1" customWidth="1"/>
    <col min="15663" max="15872" width="9.140625" style="1"/>
    <col min="15873" max="15873" width="31.5703125" style="1" bestFit="1" customWidth="1"/>
    <col min="15874" max="15874" width="6.42578125" style="1" bestFit="1" customWidth="1"/>
    <col min="15875" max="15875" width="12.28515625" style="1" bestFit="1" customWidth="1"/>
    <col min="15876" max="15880" width="9.85546875" style="1" bestFit="1" customWidth="1"/>
    <col min="15881" max="15884" width="9.7109375" style="1" bestFit="1" customWidth="1"/>
    <col min="15885" max="15887" width="9.85546875" style="1" bestFit="1" customWidth="1"/>
    <col min="15888" max="15888" width="9.140625" style="1" customWidth="1"/>
    <col min="15889" max="15892" width="9.85546875" style="1" bestFit="1" customWidth="1"/>
    <col min="15893" max="15894" width="9.5703125" style="1" bestFit="1" customWidth="1"/>
    <col min="15895" max="15895" width="9.28515625" style="1" bestFit="1" customWidth="1"/>
    <col min="15896" max="15899" width="9.85546875" style="1" bestFit="1" customWidth="1"/>
    <col min="15900" max="15900" width="11.7109375" style="1" customWidth="1"/>
    <col min="15901" max="15901" width="10.42578125" style="1" bestFit="1" customWidth="1"/>
    <col min="15902" max="15910" width="9.7109375" style="1" bestFit="1" customWidth="1"/>
    <col min="15911" max="15911" width="12.42578125" style="1" bestFit="1" customWidth="1"/>
    <col min="15912" max="15912" width="12.7109375" style="1" customWidth="1"/>
    <col min="15913" max="15913" width="9.85546875" style="1" bestFit="1" customWidth="1"/>
    <col min="15914" max="15914" width="9.7109375" style="1" bestFit="1" customWidth="1"/>
    <col min="15915" max="15916" width="9.85546875" style="1" bestFit="1" customWidth="1"/>
    <col min="15917" max="15918" width="9.7109375" style="1" bestFit="1" customWidth="1"/>
    <col min="15919" max="16128" width="9.140625" style="1"/>
    <col min="16129" max="16129" width="31.5703125" style="1" bestFit="1" customWidth="1"/>
    <col min="16130" max="16130" width="6.42578125" style="1" bestFit="1" customWidth="1"/>
    <col min="16131" max="16131" width="12.28515625" style="1" bestFit="1" customWidth="1"/>
    <col min="16132" max="16136" width="9.85546875" style="1" bestFit="1" customWidth="1"/>
    <col min="16137" max="16140" width="9.7109375" style="1" bestFit="1" customWidth="1"/>
    <col min="16141" max="16143" width="9.85546875" style="1" bestFit="1" customWidth="1"/>
    <col min="16144" max="16144" width="9.140625" style="1" customWidth="1"/>
    <col min="16145" max="16148" width="9.85546875" style="1" bestFit="1" customWidth="1"/>
    <col min="16149" max="16150" width="9.5703125" style="1" bestFit="1" customWidth="1"/>
    <col min="16151" max="16151" width="9.28515625" style="1" bestFit="1" customWidth="1"/>
    <col min="16152" max="16155" width="9.85546875" style="1" bestFit="1" customWidth="1"/>
    <col min="16156" max="16156" width="11.7109375" style="1" customWidth="1"/>
    <col min="16157" max="16157" width="10.42578125" style="1" bestFit="1" customWidth="1"/>
    <col min="16158" max="16166" width="9.7109375" style="1" bestFit="1" customWidth="1"/>
    <col min="16167" max="16167" width="12.42578125" style="1" bestFit="1" customWidth="1"/>
    <col min="16168" max="16168" width="12.7109375" style="1" customWidth="1"/>
    <col min="16169" max="16169" width="9.85546875" style="1" bestFit="1" customWidth="1"/>
    <col min="16170" max="16170" width="9.7109375" style="1" bestFit="1" customWidth="1"/>
    <col min="16171" max="16172" width="9.85546875" style="1" bestFit="1" customWidth="1"/>
    <col min="16173" max="16174" width="9.7109375" style="1" bestFit="1" customWidth="1"/>
    <col min="16175" max="16384" width="9.140625" style="1"/>
  </cols>
  <sheetData>
    <row r="1" spans="1:54" s="2" customFormat="1" ht="52.5" customHeight="1" x14ac:dyDescent="0.25">
      <c r="A1" s="68" t="s">
        <v>0</v>
      </c>
      <c r="B1" s="68" t="s">
        <v>1</v>
      </c>
      <c r="C1" s="67" t="s">
        <v>26</v>
      </c>
      <c r="D1" s="67" t="s">
        <v>27</v>
      </c>
      <c r="E1" s="67" t="s">
        <v>28</v>
      </c>
      <c r="F1" s="67" t="s">
        <v>29</v>
      </c>
      <c r="G1" s="67"/>
      <c r="H1" s="67"/>
      <c r="I1" s="67"/>
      <c r="J1" s="67"/>
      <c r="K1" s="67" t="s">
        <v>2</v>
      </c>
      <c r="L1" s="67" t="s">
        <v>66</v>
      </c>
      <c r="M1" s="69" t="s">
        <v>31</v>
      </c>
      <c r="N1" s="69" t="s">
        <v>32</v>
      </c>
      <c r="O1" s="69"/>
      <c r="P1" s="69"/>
      <c r="Q1" s="69"/>
      <c r="R1" s="69" t="s">
        <v>103</v>
      </c>
      <c r="S1" s="69" t="s">
        <v>37</v>
      </c>
      <c r="T1" s="69"/>
      <c r="U1" s="69"/>
      <c r="V1" s="69"/>
      <c r="W1" s="69" t="s">
        <v>42</v>
      </c>
      <c r="X1" s="69"/>
      <c r="Y1" s="69"/>
      <c r="Z1" s="69"/>
      <c r="AA1" s="67" t="s">
        <v>104</v>
      </c>
      <c r="AB1" s="69" t="s">
        <v>44</v>
      </c>
      <c r="AC1" s="69"/>
      <c r="AD1" s="69"/>
      <c r="AE1" s="69" t="s">
        <v>48</v>
      </c>
      <c r="AF1" s="69" t="s">
        <v>62</v>
      </c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 t="s">
        <v>61</v>
      </c>
      <c r="AS1" s="69" t="s">
        <v>98</v>
      </c>
      <c r="AT1" s="69"/>
      <c r="AU1" s="69" t="s">
        <v>99</v>
      </c>
      <c r="AV1" s="69" t="s">
        <v>107</v>
      </c>
      <c r="AW1" s="69" t="s">
        <v>100</v>
      </c>
      <c r="AX1" s="69" t="s">
        <v>106</v>
      </c>
      <c r="AY1" s="3"/>
      <c r="AZ1" s="3"/>
    </row>
    <row r="2" spans="1:54" s="2" customFormat="1" ht="52.5" customHeight="1" x14ac:dyDescent="0.25">
      <c r="A2" s="68"/>
      <c r="B2" s="68"/>
      <c r="C2" s="67"/>
      <c r="D2" s="67"/>
      <c r="E2" s="67"/>
      <c r="F2" s="67"/>
      <c r="G2" s="67"/>
      <c r="H2" s="67"/>
      <c r="I2" s="67"/>
      <c r="J2" s="67"/>
      <c r="K2" s="67"/>
      <c r="L2" s="67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7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3"/>
      <c r="AZ2" s="3"/>
    </row>
    <row r="3" spans="1:54" s="2" customFormat="1" ht="52.5" customHeight="1" x14ac:dyDescent="0.25">
      <c r="A3" s="68"/>
      <c r="B3" s="68"/>
      <c r="C3" s="67"/>
      <c r="D3" s="67"/>
      <c r="E3" s="67"/>
      <c r="F3" s="67"/>
      <c r="G3" s="67"/>
      <c r="H3" s="67"/>
      <c r="I3" s="67"/>
      <c r="J3" s="67"/>
      <c r="K3" s="67"/>
      <c r="L3" s="67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7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3"/>
      <c r="AZ3" s="3"/>
    </row>
    <row r="4" spans="1:54" s="2" customFormat="1" ht="33.75" customHeight="1" x14ac:dyDescent="0.25">
      <c r="A4" s="68"/>
      <c r="B4" s="68"/>
      <c r="C4" s="67"/>
      <c r="D4" s="67"/>
      <c r="E4" s="67"/>
      <c r="F4" s="67" t="s">
        <v>3</v>
      </c>
      <c r="G4" s="67" t="s">
        <v>30</v>
      </c>
      <c r="H4" s="67" t="s">
        <v>63</v>
      </c>
      <c r="I4" s="67" t="s">
        <v>64</v>
      </c>
      <c r="J4" s="67" t="s">
        <v>65</v>
      </c>
      <c r="K4" s="67"/>
      <c r="L4" s="67"/>
      <c r="M4" s="69"/>
      <c r="N4" s="69" t="s">
        <v>33</v>
      </c>
      <c r="O4" s="69" t="s">
        <v>34</v>
      </c>
      <c r="P4" s="69" t="s">
        <v>35</v>
      </c>
      <c r="Q4" s="69" t="s">
        <v>36</v>
      </c>
      <c r="R4" s="69"/>
      <c r="S4" s="69" t="s">
        <v>38</v>
      </c>
      <c r="T4" s="69" t="s">
        <v>39</v>
      </c>
      <c r="U4" s="69" t="s">
        <v>40</v>
      </c>
      <c r="V4" s="69" t="s">
        <v>41</v>
      </c>
      <c r="W4" s="67" t="s">
        <v>67</v>
      </c>
      <c r="X4" s="67" t="s">
        <v>68</v>
      </c>
      <c r="Y4" s="67" t="s">
        <v>69</v>
      </c>
      <c r="Z4" s="69" t="s">
        <v>43</v>
      </c>
      <c r="AA4" s="67"/>
      <c r="AB4" s="69" t="s">
        <v>46</v>
      </c>
      <c r="AC4" s="69" t="s">
        <v>45</v>
      </c>
      <c r="AD4" s="69" t="s">
        <v>47</v>
      </c>
      <c r="AE4" s="69"/>
      <c r="AF4" s="69" t="s">
        <v>49</v>
      </c>
      <c r="AG4" s="69" t="s">
        <v>50</v>
      </c>
      <c r="AH4" s="69" t="s">
        <v>51</v>
      </c>
      <c r="AI4" s="69" t="s">
        <v>52</v>
      </c>
      <c r="AJ4" s="69" t="s">
        <v>53</v>
      </c>
      <c r="AK4" s="69" t="s">
        <v>54</v>
      </c>
      <c r="AL4" s="69" t="s">
        <v>55</v>
      </c>
      <c r="AM4" s="69" t="s">
        <v>56</v>
      </c>
      <c r="AN4" s="69" t="s">
        <v>57</v>
      </c>
      <c r="AO4" s="69" t="s">
        <v>58</v>
      </c>
      <c r="AP4" s="69" t="s">
        <v>59</v>
      </c>
      <c r="AQ4" s="69" t="s">
        <v>60</v>
      </c>
      <c r="AR4" s="69"/>
      <c r="AS4" s="69" t="s">
        <v>3</v>
      </c>
      <c r="AT4" s="69" t="s">
        <v>105</v>
      </c>
      <c r="AU4" s="69"/>
      <c r="AV4" s="69"/>
      <c r="AW4" s="69"/>
      <c r="AX4" s="69"/>
    </row>
    <row r="5" spans="1:54" s="2" customFormat="1" ht="149.25" customHeight="1" x14ac:dyDescent="0.25">
      <c r="A5" s="68"/>
      <c r="B5" s="68"/>
      <c r="C5" s="67"/>
      <c r="D5" s="67"/>
      <c r="E5" s="67"/>
      <c r="F5" s="67"/>
      <c r="G5" s="67"/>
      <c r="H5" s="67"/>
      <c r="I5" s="67"/>
      <c r="J5" s="67"/>
      <c r="K5" s="67"/>
      <c r="L5" s="67"/>
      <c r="M5" s="69"/>
      <c r="N5" s="69"/>
      <c r="O5" s="69"/>
      <c r="P5" s="69"/>
      <c r="Q5" s="69"/>
      <c r="R5" s="69"/>
      <c r="S5" s="69"/>
      <c r="T5" s="69"/>
      <c r="U5" s="69"/>
      <c r="V5" s="69"/>
      <c r="W5" s="67"/>
      <c r="X5" s="67"/>
      <c r="Y5" s="67"/>
      <c r="Z5" s="69"/>
      <c r="AA5" s="67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</row>
    <row r="6" spans="1:54" ht="11.25" customHeight="1" x14ac:dyDescent="0.2">
      <c r="A6" s="8" t="s">
        <v>4</v>
      </c>
      <c r="B6" s="9"/>
      <c r="C6" s="7"/>
      <c r="D6" s="7"/>
      <c r="E6" s="7"/>
      <c r="F6" s="7"/>
      <c r="G6" s="7"/>
      <c r="H6" s="7"/>
      <c r="I6" s="7"/>
      <c r="J6" s="7"/>
      <c r="K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4" ht="11.25" customHeight="1" x14ac:dyDescent="0.2">
      <c r="A7" s="9" t="s">
        <v>5</v>
      </c>
      <c r="B7" s="9">
        <v>2007</v>
      </c>
      <c r="C7" s="7" t="s">
        <v>6</v>
      </c>
      <c r="D7" s="7" t="s">
        <v>6</v>
      </c>
      <c r="E7" s="7" t="s">
        <v>6</v>
      </c>
      <c r="F7" s="7" t="s">
        <v>6</v>
      </c>
      <c r="G7" s="7" t="s">
        <v>6</v>
      </c>
      <c r="H7" s="7"/>
      <c r="I7" s="7"/>
      <c r="J7" s="7"/>
      <c r="K7" s="7" t="s">
        <v>6</v>
      </c>
      <c r="M7" s="7" t="s">
        <v>6</v>
      </c>
      <c r="N7" s="7" t="s">
        <v>6</v>
      </c>
      <c r="O7" s="7" t="s">
        <v>6</v>
      </c>
      <c r="P7" s="7" t="s">
        <v>6</v>
      </c>
      <c r="Q7" s="7" t="s">
        <v>6</v>
      </c>
      <c r="R7" s="6" t="s">
        <v>6</v>
      </c>
      <c r="S7" s="7" t="s">
        <v>6</v>
      </c>
      <c r="T7" s="7" t="s">
        <v>6</v>
      </c>
      <c r="U7" s="7" t="s">
        <v>6</v>
      </c>
      <c r="V7" s="7" t="s">
        <v>6</v>
      </c>
      <c r="W7" s="7"/>
      <c r="X7" s="7"/>
      <c r="Y7" s="7"/>
      <c r="Z7" s="7" t="s">
        <v>6</v>
      </c>
      <c r="AA7" s="7" t="s">
        <v>6</v>
      </c>
      <c r="AB7" s="7" t="s">
        <v>6</v>
      </c>
      <c r="AC7" s="7" t="s">
        <v>6</v>
      </c>
      <c r="AD7" s="7" t="s">
        <v>6</v>
      </c>
      <c r="AE7" s="7" t="s">
        <v>6</v>
      </c>
      <c r="AF7" s="7" t="s">
        <v>6</v>
      </c>
      <c r="AG7" s="7" t="s">
        <v>6</v>
      </c>
      <c r="AH7" s="7" t="s">
        <v>6</v>
      </c>
      <c r="AI7" s="7" t="s">
        <v>6</v>
      </c>
      <c r="AJ7" s="7" t="s">
        <v>6</v>
      </c>
      <c r="AK7" s="7" t="s">
        <v>6</v>
      </c>
      <c r="AL7" s="7" t="s">
        <v>6</v>
      </c>
      <c r="AM7" s="7" t="s">
        <v>6</v>
      </c>
      <c r="AN7" s="7" t="s">
        <v>6</v>
      </c>
      <c r="AO7" s="7" t="s">
        <v>6</v>
      </c>
      <c r="AP7" s="6" t="s">
        <v>6</v>
      </c>
      <c r="AQ7" s="6" t="s">
        <v>6</v>
      </c>
      <c r="AR7" s="7" t="s">
        <v>6</v>
      </c>
      <c r="AS7" s="7" t="s">
        <v>6</v>
      </c>
      <c r="AT7" s="7" t="s">
        <v>6</v>
      </c>
      <c r="AU7" s="7" t="s">
        <v>6</v>
      </c>
      <c r="AV7" s="7" t="s">
        <v>6</v>
      </c>
      <c r="AW7" s="7" t="s">
        <v>6</v>
      </c>
      <c r="AX7" s="7" t="s">
        <v>6</v>
      </c>
    </row>
    <row r="8" spans="1:54" ht="11.25" customHeight="1" x14ac:dyDescent="0.2">
      <c r="A8" s="9" t="s">
        <v>5</v>
      </c>
      <c r="B8" s="9">
        <v>2008</v>
      </c>
      <c r="C8" s="7" t="s">
        <v>6</v>
      </c>
      <c r="D8" s="7" t="s">
        <v>6</v>
      </c>
      <c r="E8" s="7" t="s">
        <v>6</v>
      </c>
      <c r="F8" s="7" t="s">
        <v>6</v>
      </c>
      <c r="G8" s="7" t="s">
        <v>6</v>
      </c>
      <c r="H8" s="7"/>
      <c r="I8" s="7"/>
      <c r="J8" s="7"/>
      <c r="K8" s="7" t="s">
        <v>6</v>
      </c>
      <c r="M8" s="7" t="s">
        <v>6</v>
      </c>
      <c r="N8" s="7" t="s">
        <v>6</v>
      </c>
      <c r="O8" s="7" t="s">
        <v>6</v>
      </c>
      <c r="P8" s="7" t="s">
        <v>6</v>
      </c>
      <c r="Q8" s="7" t="s">
        <v>6</v>
      </c>
      <c r="R8" s="6" t="s">
        <v>6</v>
      </c>
      <c r="S8" s="7" t="s">
        <v>6</v>
      </c>
      <c r="T8" s="7" t="s">
        <v>6</v>
      </c>
      <c r="U8" s="7" t="s">
        <v>6</v>
      </c>
      <c r="V8" s="7" t="s">
        <v>6</v>
      </c>
      <c r="W8" s="7"/>
      <c r="X8" s="7"/>
      <c r="Y8" s="7"/>
      <c r="Z8" s="7" t="s">
        <v>6</v>
      </c>
      <c r="AA8" s="7" t="s">
        <v>6</v>
      </c>
      <c r="AB8" s="7" t="s">
        <v>6</v>
      </c>
      <c r="AC8" s="7" t="s">
        <v>6</v>
      </c>
      <c r="AD8" s="7" t="s">
        <v>6</v>
      </c>
      <c r="AE8" s="7" t="s">
        <v>6</v>
      </c>
      <c r="AF8" s="7" t="s">
        <v>6</v>
      </c>
      <c r="AG8" s="7" t="s">
        <v>6</v>
      </c>
      <c r="AH8" s="7" t="s">
        <v>6</v>
      </c>
      <c r="AI8" s="7" t="s">
        <v>6</v>
      </c>
      <c r="AJ8" s="7" t="s">
        <v>6</v>
      </c>
      <c r="AK8" s="7" t="s">
        <v>6</v>
      </c>
      <c r="AL8" s="7" t="s">
        <v>6</v>
      </c>
      <c r="AM8" s="7" t="s">
        <v>6</v>
      </c>
      <c r="AN8" s="7" t="s">
        <v>6</v>
      </c>
      <c r="AO8" s="7" t="s">
        <v>6</v>
      </c>
      <c r="AP8" s="6" t="s">
        <v>6</v>
      </c>
      <c r="AQ8" s="6" t="s">
        <v>6</v>
      </c>
      <c r="AR8" s="7" t="s">
        <v>6</v>
      </c>
      <c r="AS8" s="7" t="s">
        <v>6</v>
      </c>
      <c r="AT8" s="7" t="s">
        <v>6</v>
      </c>
      <c r="AU8" s="7" t="s">
        <v>6</v>
      </c>
      <c r="AV8" s="7" t="s">
        <v>6</v>
      </c>
      <c r="AW8" s="7" t="s">
        <v>6</v>
      </c>
      <c r="AX8" s="7" t="s">
        <v>6</v>
      </c>
    </row>
    <row r="9" spans="1:54" x14ac:dyDescent="0.2">
      <c r="A9" s="9" t="s">
        <v>5</v>
      </c>
      <c r="B9" s="9">
        <v>2009</v>
      </c>
      <c r="C9" s="7" t="s">
        <v>6</v>
      </c>
      <c r="D9" s="7" t="s">
        <v>6</v>
      </c>
      <c r="E9" s="7" t="s">
        <v>6</v>
      </c>
      <c r="F9" s="7" t="s">
        <v>6</v>
      </c>
      <c r="G9" s="7" t="s">
        <v>6</v>
      </c>
      <c r="H9" s="7"/>
      <c r="I9" s="7"/>
      <c r="J9" s="7"/>
      <c r="K9" s="7" t="s">
        <v>6</v>
      </c>
      <c r="M9" s="7" t="s">
        <v>6</v>
      </c>
      <c r="N9" s="7" t="s">
        <v>6</v>
      </c>
      <c r="O9" s="7" t="s">
        <v>6</v>
      </c>
      <c r="P9" s="7" t="s">
        <v>6</v>
      </c>
      <c r="Q9" s="7" t="s">
        <v>6</v>
      </c>
      <c r="R9" s="6" t="s">
        <v>6</v>
      </c>
      <c r="S9" s="7" t="s">
        <v>6</v>
      </c>
      <c r="T9" s="7" t="s">
        <v>6</v>
      </c>
      <c r="U9" s="7" t="s">
        <v>6</v>
      </c>
      <c r="V9" s="7" t="s">
        <v>6</v>
      </c>
      <c r="W9" s="7"/>
      <c r="X9" s="7"/>
      <c r="Y9" s="7"/>
      <c r="Z9" s="7" t="s">
        <v>6</v>
      </c>
      <c r="AA9" s="7" t="s">
        <v>6</v>
      </c>
      <c r="AB9" s="7" t="s">
        <v>6</v>
      </c>
      <c r="AC9" s="7" t="s">
        <v>6</v>
      </c>
      <c r="AD9" s="7" t="s">
        <v>6</v>
      </c>
      <c r="AE9" s="7" t="s">
        <v>6</v>
      </c>
      <c r="AF9" s="7" t="s">
        <v>6</v>
      </c>
      <c r="AG9" s="7" t="s">
        <v>6</v>
      </c>
      <c r="AH9" s="7" t="s">
        <v>6</v>
      </c>
      <c r="AI9" s="7" t="s">
        <v>6</v>
      </c>
      <c r="AJ9" s="7" t="s">
        <v>6</v>
      </c>
      <c r="AK9" s="7" t="s">
        <v>6</v>
      </c>
      <c r="AL9" s="7" t="s">
        <v>6</v>
      </c>
      <c r="AM9" s="7" t="s">
        <v>6</v>
      </c>
      <c r="AN9" s="7" t="s">
        <v>6</v>
      </c>
      <c r="AO9" s="7" t="s">
        <v>6</v>
      </c>
      <c r="AP9" s="6" t="s">
        <v>6</v>
      </c>
      <c r="AQ9" s="6" t="s">
        <v>6</v>
      </c>
      <c r="AR9" s="7" t="s">
        <v>6</v>
      </c>
      <c r="AS9" s="7" t="s">
        <v>6</v>
      </c>
      <c r="AT9" s="7" t="s">
        <v>6</v>
      </c>
      <c r="AU9" s="7" t="s">
        <v>6</v>
      </c>
      <c r="AV9" s="7" t="s">
        <v>6</v>
      </c>
      <c r="AW9" s="7" t="s">
        <v>6</v>
      </c>
      <c r="AX9" s="7" t="s">
        <v>6</v>
      </c>
    </row>
    <row r="10" spans="1:54" ht="12.75" customHeight="1" x14ac:dyDescent="0.2">
      <c r="A10" s="9" t="s">
        <v>5</v>
      </c>
      <c r="B10" s="9">
        <v>2010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/>
      <c r="I10" s="7"/>
      <c r="J10" s="7"/>
      <c r="K10" s="7">
        <v>0</v>
      </c>
      <c r="M10" s="7">
        <v>0</v>
      </c>
      <c r="N10" s="7"/>
      <c r="O10" s="7"/>
      <c r="P10" s="7"/>
      <c r="Q10" s="7"/>
      <c r="R10" s="6">
        <v>0</v>
      </c>
      <c r="S10" s="7">
        <v>0</v>
      </c>
      <c r="T10" s="7">
        <v>0</v>
      </c>
      <c r="U10" s="7">
        <v>0</v>
      </c>
      <c r="V10" s="7">
        <v>0</v>
      </c>
      <c r="W10" s="7"/>
      <c r="X10" s="7"/>
      <c r="Y10" s="7"/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6"/>
      <c r="AQ10" s="6">
        <v>0</v>
      </c>
      <c r="AR10" s="7">
        <v>0</v>
      </c>
      <c r="AS10" s="7">
        <v>0</v>
      </c>
      <c r="AT10" s="7">
        <v>0</v>
      </c>
      <c r="AU10" s="7">
        <v>0</v>
      </c>
      <c r="AV10" s="7">
        <v>10</v>
      </c>
      <c r="AW10" s="7">
        <v>25</v>
      </c>
      <c r="AX10" s="7">
        <v>23</v>
      </c>
    </row>
    <row r="11" spans="1:54" x14ac:dyDescent="0.2">
      <c r="A11" s="9" t="s">
        <v>5</v>
      </c>
      <c r="B11" s="9">
        <v>2011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/>
      <c r="I11" s="7"/>
      <c r="J11" s="7"/>
      <c r="K11" s="7">
        <v>0</v>
      </c>
      <c r="M11" s="7">
        <v>0</v>
      </c>
      <c r="N11" s="7"/>
      <c r="O11" s="7"/>
      <c r="P11" s="7"/>
      <c r="Q11" s="7"/>
      <c r="R11" s="6">
        <v>0</v>
      </c>
      <c r="S11" s="7">
        <v>0</v>
      </c>
      <c r="T11" s="7">
        <v>0</v>
      </c>
      <c r="U11" s="7">
        <v>0</v>
      </c>
      <c r="V11" s="7">
        <v>0</v>
      </c>
      <c r="W11" s="7"/>
      <c r="X11" s="7"/>
      <c r="Y11" s="7"/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/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6">
        <v>0</v>
      </c>
      <c r="AQ11" s="6">
        <v>0</v>
      </c>
      <c r="AR11" s="7">
        <v>0</v>
      </c>
      <c r="AS11" s="7">
        <v>0</v>
      </c>
      <c r="AT11" s="7"/>
      <c r="AU11" s="7">
        <v>0</v>
      </c>
      <c r="AV11" s="7">
        <v>30</v>
      </c>
      <c r="AW11" s="7">
        <v>16</v>
      </c>
      <c r="AX11" s="7">
        <v>16</v>
      </c>
    </row>
    <row r="12" spans="1:54" s="5" customFormat="1" x14ac:dyDescent="0.2">
      <c r="A12" s="13" t="s">
        <v>5</v>
      </c>
      <c r="B12" s="13">
        <v>2012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0.5</v>
      </c>
      <c r="N12" s="56">
        <v>0.4</v>
      </c>
      <c r="O12" s="56">
        <v>0.1</v>
      </c>
      <c r="P12" s="56">
        <v>0</v>
      </c>
      <c r="Q12" s="56">
        <v>0</v>
      </c>
      <c r="R12" s="54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4"/>
      <c r="AQ12" s="54">
        <v>0</v>
      </c>
      <c r="AR12" s="56">
        <v>0</v>
      </c>
      <c r="AS12" s="56">
        <v>0</v>
      </c>
      <c r="AT12" s="56"/>
      <c r="AU12" s="56">
        <v>0</v>
      </c>
      <c r="AV12" s="56">
        <v>21</v>
      </c>
      <c r="AW12" s="56">
        <v>39</v>
      </c>
      <c r="AX12" s="56">
        <v>34</v>
      </c>
    </row>
    <row r="13" spans="1:54" s="4" customFormat="1" x14ac:dyDescent="0.2">
      <c r="A13" s="10" t="s">
        <v>5</v>
      </c>
      <c r="B13" s="10">
        <v>2013</v>
      </c>
      <c r="C13" s="16">
        <v>0</v>
      </c>
      <c r="D13" s="16">
        <v>0</v>
      </c>
      <c r="E13" s="16">
        <v>0</v>
      </c>
      <c r="F13" s="16">
        <v>2</v>
      </c>
      <c r="G13" s="16">
        <v>2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0.5</v>
      </c>
      <c r="N13" s="16">
        <v>0.4</v>
      </c>
      <c r="O13" s="16">
        <v>0.1</v>
      </c>
      <c r="P13" s="16">
        <v>0</v>
      </c>
      <c r="Q13" s="16">
        <v>0</v>
      </c>
      <c r="R13" s="53">
        <v>363.447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53">
        <v>0</v>
      </c>
      <c r="AQ13" s="53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24</v>
      </c>
      <c r="AW13" s="16">
        <v>20</v>
      </c>
      <c r="AX13" s="16">
        <v>33</v>
      </c>
      <c r="BB13" s="62"/>
    </row>
    <row r="14" spans="1:54" x14ac:dyDescent="0.2">
      <c r="A14" s="9" t="s">
        <v>7</v>
      </c>
      <c r="B14" s="9">
        <v>2007</v>
      </c>
      <c r="C14" s="7">
        <v>77</v>
      </c>
      <c r="D14" s="7">
        <v>1</v>
      </c>
      <c r="E14" s="7">
        <v>59</v>
      </c>
      <c r="F14" s="7">
        <v>44</v>
      </c>
      <c r="G14" s="7">
        <v>0</v>
      </c>
      <c r="H14" s="7"/>
      <c r="I14" s="7"/>
      <c r="J14" s="7"/>
      <c r="K14" s="7">
        <v>6</v>
      </c>
      <c r="M14" s="7">
        <v>13.4</v>
      </c>
      <c r="N14" s="7">
        <v>5</v>
      </c>
      <c r="O14" s="7">
        <v>3</v>
      </c>
      <c r="P14" s="7">
        <v>3</v>
      </c>
      <c r="Q14" s="7">
        <v>2.4</v>
      </c>
      <c r="R14" s="6">
        <v>11455</v>
      </c>
      <c r="S14" s="7">
        <v>0</v>
      </c>
      <c r="T14" s="7">
        <v>6</v>
      </c>
      <c r="U14" s="7">
        <v>0</v>
      </c>
      <c r="V14" s="7">
        <v>6</v>
      </c>
      <c r="W14" s="7"/>
      <c r="X14" s="7"/>
      <c r="Y14" s="7"/>
      <c r="Z14" s="7">
        <v>7</v>
      </c>
      <c r="AA14" s="7">
        <v>0</v>
      </c>
      <c r="AB14" s="7">
        <v>3</v>
      </c>
      <c r="AC14" s="7">
        <v>0</v>
      </c>
      <c r="AD14" s="7">
        <v>3</v>
      </c>
      <c r="AE14" s="7">
        <v>0</v>
      </c>
      <c r="AF14" s="6">
        <v>2627</v>
      </c>
      <c r="AG14" s="6">
        <v>7610</v>
      </c>
      <c r="AH14" s="6">
        <v>0</v>
      </c>
      <c r="AI14" s="6">
        <v>401</v>
      </c>
      <c r="AJ14" s="6" t="s">
        <v>6</v>
      </c>
      <c r="AK14" s="6" t="s">
        <v>6</v>
      </c>
      <c r="AL14" s="6" t="s">
        <v>6</v>
      </c>
      <c r="AM14" s="6" t="s">
        <v>6</v>
      </c>
      <c r="AN14" s="7">
        <v>35</v>
      </c>
      <c r="AO14" s="7" t="s">
        <v>6</v>
      </c>
      <c r="AP14" s="6">
        <v>163</v>
      </c>
      <c r="AQ14" s="6">
        <v>10836</v>
      </c>
      <c r="AR14" s="7">
        <v>30</v>
      </c>
      <c r="AS14" s="7">
        <v>6</v>
      </c>
      <c r="AT14" s="7">
        <v>3</v>
      </c>
      <c r="AU14" s="7">
        <v>13</v>
      </c>
      <c r="AV14" s="7" t="s">
        <v>6</v>
      </c>
      <c r="AW14" s="7" t="s">
        <v>6</v>
      </c>
      <c r="AX14" s="7" t="s">
        <v>6</v>
      </c>
      <c r="BA14" s="5"/>
      <c r="BB14" s="5"/>
    </row>
    <row r="15" spans="1:54" x14ac:dyDescent="0.2">
      <c r="A15" s="9" t="s">
        <v>7</v>
      </c>
      <c r="B15" s="9">
        <v>2008</v>
      </c>
      <c r="C15" s="7">
        <v>67</v>
      </c>
      <c r="D15" s="7">
        <v>0</v>
      </c>
      <c r="E15" s="7">
        <v>49</v>
      </c>
      <c r="F15" s="7">
        <v>39</v>
      </c>
      <c r="G15" s="7">
        <v>0</v>
      </c>
      <c r="H15" s="7"/>
      <c r="I15" s="7"/>
      <c r="J15" s="7"/>
      <c r="K15" s="7">
        <v>6</v>
      </c>
      <c r="M15" s="7">
        <v>13.5</v>
      </c>
      <c r="N15" s="7">
        <v>2</v>
      </c>
      <c r="O15" s="7">
        <v>5</v>
      </c>
      <c r="P15" s="7">
        <v>3</v>
      </c>
      <c r="Q15" s="7">
        <v>3.5</v>
      </c>
      <c r="R15" s="6">
        <v>11809</v>
      </c>
      <c r="S15" s="7">
        <v>0</v>
      </c>
      <c r="T15" s="7">
        <v>9</v>
      </c>
      <c r="U15" s="7">
        <v>0</v>
      </c>
      <c r="V15" s="7">
        <v>9</v>
      </c>
      <c r="W15" s="7"/>
      <c r="X15" s="7"/>
      <c r="Y15" s="7"/>
      <c r="Z15" s="7">
        <v>10</v>
      </c>
      <c r="AA15" s="7">
        <v>1</v>
      </c>
      <c r="AB15" s="7">
        <v>0</v>
      </c>
      <c r="AC15" s="7">
        <v>0</v>
      </c>
      <c r="AD15" s="7">
        <v>0</v>
      </c>
      <c r="AE15" s="7">
        <v>0</v>
      </c>
      <c r="AF15" s="6">
        <v>2651</v>
      </c>
      <c r="AG15" s="6">
        <v>9567</v>
      </c>
      <c r="AH15" s="6">
        <v>0</v>
      </c>
      <c r="AI15" s="6">
        <v>3522</v>
      </c>
      <c r="AJ15" s="6">
        <v>0</v>
      </c>
      <c r="AK15" s="6" t="s">
        <v>6</v>
      </c>
      <c r="AL15" s="6" t="s">
        <v>6</v>
      </c>
      <c r="AM15" s="6">
        <v>5322</v>
      </c>
      <c r="AN15" s="7" t="s">
        <v>6</v>
      </c>
      <c r="AO15" s="7" t="s">
        <v>6</v>
      </c>
      <c r="AP15" s="6">
        <v>0</v>
      </c>
      <c r="AQ15" s="6">
        <v>21062</v>
      </c>
      <c r="AR15" s="7">
        <v>35</v>
      </c>
      <c r="AS15" s="7">
        <v>6</v>
      </c>
      <c r="AT15" s="7">
        <v>2</v>
      </c>
      <c r="AU15" s="7">
        <v>10</v>
      </c>
      <c r="AV15" s="7" t="s">
        <v>6</v>
      </c>
      <c r="AW15" s="7" t="s">
        <v>6</v>
      </c>
      <c r="AX15" s="7" t="s">
        <v>6</v>
      </c>
      <c r="BA15" s="5"/>
      <c r="BB15" s="5"/>
    </row>
    <row r="16" spans="1:54" x14ac:dyDescent="0.2">
      <c r="A16" s="9" t="s">
        <v>7</v>
      </c>
      <c r="B16" s="9">
        <v>2009</v>
      </c>
      <c r="C16" s="7">
        <v>73</v>
      </c>
      <c r="D16" s="7">
        <v>1</v>
      </c>
      <c r="E16" s="7">
        <v>60</v>
      </c>
      <c r="F16" s="7">
        <v>44</v>
      </c>
      <c r="G16" s="7">
        <v>1</v>
      </c>
      <c r="H16" s="7"/>
      <c r="I16" s="7"/>
      <c r="J16" s="7"/>
      <c r="K16" s="7">
        <v>12</v>
      </c>
      <c r="M16" s="7">
        <v>14.5</v>
      </c>
      <c r="N16" s="7">
        <v>2</v>
      </c>
      <c r="O16" s="7">
        <v>5</v>
      </c>
      <c r="P16" s="7">
        <v>4</v>
      </c>
      <c r="Q16" s="7">
        <v>3.5</v>
      </c>
      <c r="R16" s="6">
        <v>14615</v>
      </c>
      <c r="S16" s="7">
        <v>2</v>
      </c>
      <c r="T16" s="7">
        <v>8</v>
      </c>
      <c r="U16" s="7">
        <v>0</v>
      </c>
      <c r="V16" s="7">
        <v>10</v>
      </c>
      <c r="W16" s="7"/>
      <c r="X16" s="7"/>
      <c r="Y16" s="7"/>
      <c r="Z16" s="7">
        <v>11</v>
      </c>
      <c r="AA16" s="7">
        <v>0</v>
      </c>
      <c r="AB16" s="7">
        <v>2</v>
      </c>
      <c r="AC16" s="7">
        <v>0</v>
      </c>
      <c r="AD16" s="7">
        <v>2</v>
      </c>
      <c r="AE16" s="7">
        <v>2</v>
      </c>
      <c r="AF16" s="6">
        <v>735</v>
      </c>
      <c r="AG16" s="6">
        <v>9749</v>
      </c>
      <c r="AH16" s="6">
        <v>0</v>
      </c>
      <c r="AI16" s="6">
        <v>1485</v>
      </c>
      <c r="AJ16" s="6">
        <v>0</v>
      </c>
      <c r="AK16" s="6">
        <v>0</v>
      </c>
      <c r="AL16" s="6">
        <v>0</v>
      </c>
      <c r="AM16" s="6">
        <v>5322</v>
      </c>
      <c r="AN16" s="7">
        <v>0</v>
      </c>
      <c r="AO16" s="7">
        <v>0</v>
      </c>
      <c r="AP16" s="6">
        <v>2274</v>
      </c>
      <c r="AQ16" s="6">
        <v>14243</v>
      </c>
      <c r="AR16" s="7">
        <v>74</v>
      </c>
      <c r="AS16" s="7">
        <v>9</v>
      </c>
      <c r="AT16" s="7">
        <v>5</v>
      </c>
      <c r="AU16" s="7">
        <v>10</v>
      </c>
      <c r="AV16" s="7" t="s">
        <v>6</v>
      </c>
      <c r="AW16" s="7" t="s">
        <v>6</v>
      </c>
      <c r="AX16" s="7" t="s">
        <v>6</v>
      </c>
      <c r="BA16" s="5"/>
      <c r="BB16" s="5"/>
    </row>
    <row r="17" spans="1:54" x14ac:dyDescent="0.2">
      <c r="A17" s="9" t="s">
        <v>7</v>
      </c>
      <c r="B17" s="9">
        <v>2010</v>
      </c>
      <c r="C17" s="7">
        <v>87</v>
      </c>
      <c r="D17" s="7">
        <v>5</v>
      </c>
      <c r="E17" s="7">
        <v>61</v>
      </c>
      <c r="F17" s="7">
        <v>46</v>
      </c>
      <c r="G17" s="7">
        <v>3</v>
      </c>
      <c r="H17" s="7"/>
      <c r="I17" s="7"/>
      <c r="J17" s="7"/>
      <c r="K17" s="7">
        <v>6</v>
      </c>
      <c r="M17" s="7">
        <v>15.5</v>
      </c>
      <c r="N17" s="7">
        <v>2</v>
      </c>
      <c r="O17" s="7">
        <v>6</v>
      </c>
      <c r="P17" s="7">
        <v>4</v>
      </c>
      <c r="Q17" s="7">
        <v>3.5</v>
      </c>
      <c r="R17" s="6">
        <v>14010</v>
      </c>
      <c r="S17" s="7">
        <v>2</v>
      </c>
      <c r="T17" s="7">
        <v>15</v>
      </c>
      <c r="U17" s="7">
        <v>0</v>
      </c>
      <c r="V17" s="7">
        <v>17</v>
      </c>
      <c r="W17" s="7"/>
      <c r="X17" s="7"/>
      <c r="Y17" s="7"/>
      <c r="Z17" s="7">
        <v>3</v>
      </c>
      <c r="AA17" s="7">
        <v>2</v>
      </c>
      <c r="AB17" s="7">
        <v>2</v>
      </c>
      <c r="AC17" s="7">
        <v>0</v>
      </c>
      <c r="AD17" s="7">
        <v>2</v>
      </c>
      <c r="AE17" s="7">
        <v>3</v>
      </c>
      <c r="AF17" s="6">
        <v>3090</v>
      </c>
      <c r="AG17" s="6">
        <v>9677</v>
      </c>
      <c r="AH17" s="6">
        <v>0</v>
      </c>
      <c r="AI17" s="6">
        <v>495</v>
      </c>
      <c r="AJ17" s="6">
        <v>0</v>
      </c>
      <c r="AK17" s="6"/>
      <c r="AL17" s="6">
        <v>0</v>
      </c>
      <c r="AM17" s="6">
        <v>17625</v>
      </c>
      <c r="AN17" s="7">
        <v>0</v>
      </c>
      <c r="AO17" s="7">
        <v>0</v>
      </c>
      <c r="AP17" s="6">
        <v>321</v>
      </c>
      <c r="AQ17" s="6">
        <v>31208</v>
      </c>
      <c r="AR17" s="7">
        <v>77</v>
      </c>
      <c r="AS17" s="7">
        <v>10</v>
      </c>
      <c r="AT17" s="7">
        <v>7</v>
      </c>
      <c r="AU17" s="7">
        <v>13</v>
      </c>
      <c r="AV17" s="7">
        <v>277</v>
      </c>
      <c r="AW17" s="7">
        <v>525</v>
      </c>
      <c r="AX17" s="7">
        <v>220</v>
      </c>
      <c r="BA17" s="5"/>
      <c r="BB17" s="5"/>
    </row>
    <row r="18" spans="1:54" x14ac:dyDescent="0.2">
      <c r="A18" s="9" t="s">
        <v>7</v>
      </c>
      <c r="B18" s="9">
        <v>2011</v>
      </c>
      <c r="C18" s="7">
        <v>103</v>
      </c>
      <c r="D18" s="7">
        <v>2</v>
      </c>
      <c r="E18" s="7">
        <v>67</v>
      </c>
      <c r="F18" s="7">
        <v>60</v>
      </c>
      <c r="G18" s="7">
        <v>1</v>
      </c>
      <c r="H18" s="7"/>
      <c r="I18" s="7"/>
      <c r="J18" s="7"/>
      <c r="K18" s="7">
        <v>23</v>
      </c>
      <c r="M18" s="7">
        <v>14.5</v>
      </c>
      <c r="N18" s="7">
        <v>2</v>
      </c>
      <c r="O18" s="7">
        <v>5</v>
      </c>
      <c r="P18" s="7">
        <v>5</v>
      </c>
      <c r="Q18" s="7">
        <v>2.5</v>
      </c>
      <c r="R18" s="6">
        <v>14063.464239999999</v>
      </c>
      <c r="S18" s="7">
        <v>6</v>
      </c>
      <c r="T18" s="7">
        <v>9</v>
      </c>
      <c r="U18" s="7">
        <v>0</v>
      </c>
      <c r="V18" s="7">
        <v>15</v>
      </c>
      <c r="W18" s="7"/>
      <c r="X18" s="7"/>
      <c r="Y18" s="7"/>
      <c r="Z18" s="7">
        <v>5</v>
      </c>
      <c r="AA18" s="7">
        <v>0</v>
      </c>
      <c r="AB18" s="7">
        <v>2</v>
      </c>
      <c r="AC18" s="7">
        <v>0</v>
      </c>
      <c r="AD18" s="7">
        <v>2</v>
      </c>
      <c r="AE18" s="7">
        <v>3</v>
      </c>
      <c r="AF18" s="6">
        <v>587.48463000000004</v>
      </c>
      <c r="AG18" s="6">
        <v>10875.825000000001</v>
      </c>
      <c r="AH18" s="6">
        <v>0</v>
      </c>
      <c r="AI18" s="6">
        <v>504.16766999999999</v>
      </c>
      <c r="AJ18" s="6">
        <v>0</v>
      </c>
      <c r="AK18" s="6">
        <v>0</v>
      </c>
      <c r="AL18" s="6">
        <v>0</v>
      </c>
      <c r="AM18" s="6">
        <v>0</v>
      </c>
      <c r="AN18" s="7">
        <v>0</v>
      </c>
      <c r="AO18" s="7">
        <v>0</v>
      </c>
      <c r="AP18" s="6">
        <v>187.47129999999999</v>
      </c>
      <c r="AQ18" s="6">
        <v>12154.948600000002</v>
      </c>
      <c r="AR18" s="7">
        <v>54</v>
      </c>
      <c r="AS18" s="7">
        <v>12</v>
      </c>
      <c r="AT18" s="7">
        <v>3</v>
      </c>
      <c r="AU18" s="7">
        <v>15</v>
      </c>
      <c r="AV18" s="7">
        <v>299</v>
      </c>
      <c r="AW18" s="7">
        <v>533</v>
      </c>
      <c r="AX18" s="7">
        <v>220</v>
      </c>
      <c r="AZ18" s="5"/>
      <c r="BA18" s="5"/>
      <c r="BB18" s="5"/>
    </row>
    <row r="19" spans="1:54" s="5" customFormat="1" x14ac:dyDescent="0.2">
      <c r="A19" s="13" t="s">
        <v>7</v>
      </c>
      <c r="B19" s="13">
        <v>2012</v>
      </c>
      <c r="C19" s="56">
        <v>147</v>
      </c>
      <c r="D19" s="56">
        <v>5</v>
      </c>
      <c r="E19" s="56">
        <v>99</v>
      </c>
      <c r="F19" s="56">
        <v>68</v>
      </c>
      <c r="G19" s="56">
        <v>3</v>
      </c>
      <c r="H19" s="56">
        <v>5</v>
      </c>
      <c r="I19" s="56">
        <v>2</v>
      </c>
      <c r="J19" s="56">
        <v>2</v>
      </c>
      <c r="K19" s="56">
        <v>21</v>
      </c>
      <c r="L19" s="56">
        <v>1</v>
      </c>
      <c r="M19" s="54">
        <v>19</v>
      </c>
      <c r="N19" s="56">
        <v>5</v>
      </c>
      <c r="O19" s="56">
        <v>3</v>
      </c>
      <c r="P19" s="56">
        <v>8</v>
      </c>
      <c r="Q19" s="56">
        <v>3</v>
      </c>
      <c r="R19" s="54">
        <v>15924.176869999999</v>
      </c>
      <c r="S19" s="56">
        <v>5</v>
      </c>
      <c r="T19" s="56">
        <v>3</v>
      </c>
      <c r="U19" s="56">
        <v>0</v>
      </c>
      <c r="V19" s="56">
        <v>8</v>
      </c>
      <c r="W19" s="56">
        <v>9</v>
      </c>
      <c r="X19" s="56">
        <v>0</v>
      </c>
      <c r="Y19" s="56">
        <v>0</v>
      </c>
      <c r="Z19" s="56">
        <v>9</v>
      </c>
      <c r="AA19" s="56">
        <v>3</v>
      </c>
      <c r="AB19" s="56">
        <v>5</v>
      </c>
      <c r="AC19" s="56">
        <v>0</v>
      </c>
      <c r="AD19" s="56">
        <v>5</v>
      </c>
      <c r="AE19" s="56">
        <v>0</v>
      </c>
      <c r="AF19" s="54">
        <v>625.56299999999999</v>
      </c>
      <c r="AG19" s="54">
        <v>9449.1130099999991</v>
      </c>
      <c r="AH19" s="54">
        <v>0</v>
      </c>
      <c r="AI19" s="54">
        <v>1179.5283300000001</v>
      </c>
      <c r="AJ19" s="54">
        <v>0</v>
      </c>
      <c r="AK19" s="54">
        <v>0</v>
      </c>
      <c r="AL19" s="54">
        <v>0</v>
      </c>
      <c r="AM19" s="54">
        <v>0</v>
      </c>
      <c r="AN19" s="56">
        <v>0</v>
      </c>
      <c r="AO19" s="56">
        <v>0</v>
      </c>
      <c r="AP19" s="54">
        <v>188.565</v>
      </c>
      <c r="AQ19" s="54">
        <v>11442.769340000001</v>
      </c>
      <c r="AR19" s="56">
        <v>42</v>
      </c>
      <c r="AS19" s="56">
        <v>21</v>
      </c>
      <c r="AT19" s="56">
        <v>15</v>
      </c>
      <c r="AU19" s="56">
        <v>16</v>
      </c>
      <c r="AV19" s="56">
        <v>357</v>
      </c>
      <c r="AW19" s="56">
        <v>414</v>
      </c>
      <c r="AX19" s="56">
        <v>92</v>
      </c>
    </row>
    <row r="20" spans="1:54" s="4" customFormat="1" x14ac:dyDescent="0.2">
      <c r="A20" s="10" t="s">
        <v>7</v>
      </c>
      <c r="B20" s="10">
        <v>2013</v>
      </c>
      <c r="C20" s="16">
        <v>169</v>
      </c>
      <c r="D20" s="16">
        <v>13</v>
      </c>
      <c r="E20" s="16">
        <v>137</v>
      </c>
      <c r="F20" s="16">
        <v>114</v>
      </c>
      <c r="G20" s="16">
        <v>10</v>
      </c>
      <c r="H20" s="16">
        <v>9</v>
      </c>
      <c r="I20" s="16">
        <v>6</v>
      </c>
      <c r="J20" s="16">
        <v>3</v>
      </c>
      <c r="K20" s="16">
        <v>27</v>
      </c>
      <c r="L20" s="16">
        <v>0</v>
      </c>
      <c r="M20" s="53">
        <v>19</v>
      </c>
      <c r="N20" s="16">
        <v>5</v>
      </c>
      <c r="O20" s="16">
        <v>3</v>
      </c>
      <c r="P20" s="16">
        <v>8</v>
      </c>
      <c r="Q20" s="16">
        <v>3</v>
      </c>
      <c r="R20" s="53">
        <v>28947</v>
      </c>
      <c r="S20" s="16">
        <v>11</v>
      </c>
      <c r="T20" s="16">
        <v>1</v>
      </c>
      <c r="U20" s="16">
        <v>1</v>
      </c>
      <c r="V20" s="16">
        <v>13</v>
      </c>
      <c r="W20" s="16">
        <v>5</v>
      </c>
      <c r="X20" s="16">
        <v>0</v>
      </c>
      <c r="Y20" s="16">
        <v>0</v>
      </c>
      <c r="Z20" s="16">
        <v>5</v>
      </c>
      <c r="AA20" s="16">
        <v>1</v>
      </c>
      <c r="AB20" s="16">
        <v>6</v>
      </c>
      <c r="AC20" s="16">
        <v>0</v>
      </c>
      <c r="AD20" s="16">
        <v>6</v>
      </c>
      <c r="AE20" s="16">
        <v>2</v>
      </c>
      <c r="AF20" s="53">
        <v>751</v>
      </c>
      <c r="AG20" s="53">
        <v>6737</v>
      </c>
      <c r="AH20" s="53">
        <v>0</v>
      </c>
      <c r="AI20" s="53">
        <v>1339</v>
      </c>
      <c r="AJ20" s="53">
        <v>0</v>
      </c>
      <c r="AK20" s="53">
        <v>0</v>
      </c>
      <c r="AL20" s="53">
        <v>0</v>
      </c>
      <c r="AM20" s="53">
        <v>0</v>
      </c>
      <c r="AN20" s="16">
        <v>0</v>
      </c>
      <c r="AO20" s="16">
        <v>0</v>
      </c>
      <c r="AP20" s="53">
        <v>1491</v>
      </c>
      <c r="AQ20" s="53">
        <v>10318</v>
      </c>
      <c r="AR20" s="16">
        <v>46</v>
      </c>
      <c r="AS20" s="16">
        <v>46</v>
      </c>
      <c r="AT20" s="16">
        <v>16</v>
      </c>
      <c r="AU20" s="16">
        <v>18</v>
      </c>
      <c r="AV20" s="16">
        <v>393</v>
      </c>
      <c r="AW20" s="16">
        <v>368</v>
      </c>
      <c r="AX20" s="16">
        <v>113</v>
      </c>
      <c r="BB20" s="62"/>
    </row>
    <row r="21" spans="1:54" x14ac:dyDescent="0.2">
      <c r="A21" s="9" t="s">
        <v>8</v>
      </c>
      <c r="B21" s="9">
        <v>2007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/>
      <c r="I21" s="7"/>
      <c r="J21" s="7"/>
      <c r="K21" s="7">
        <v>0</v>
      </c>
      <c r="M21" s="7">
        <v>0.9</v>
      </c>
      <c r="N21" s="7">
        <v>0.9</v>
      </c>
      <c r="O21" s="7">
        <v>0</v>
      </c>
      <c r="P21" s="7">
        <v>0</v>
      </c>
      <c r="Q21" s="7">
        <v>0</v>
      </c>
      <c r="R21" s="6">
        <v>111</v>
      </c>
      <c r="S21" s="7">
        <v>0</v>
      </c>
      <c r="T21" s="7">
        <v>0</v>
      </c>
      <c r="U21" s="7">
        <v>0</v>
      </c>
      <c r="V21" s="7">
        <v>0</v>
      </c>
      <c r="W21" s="7"/>
      <c r="X21" s="7"/>
      <c r="Y21" s="7"/>
      <c r="Z21" s="7">
        <v>5</v>
      </c>
      <c r="AA21" s="7">
        <v>1</v>
      </c>
      <c r="AB21" s="7">
        <v>0</v>
      </c>
      <c r="AC21" s="7">
        <v>0</v>
      </c>
      <c r="AD21" s="7">
        <v>0</v>
      </c>
      <c r="AE21" s="7">
        <v>0</v>
      </c>
      <c r="AF21" s="6">
        <v>0</v>
      </c>
      <c r="AG21" s="6">
        <v>0</v>
      </c>
      <c r="AH21" s="6">
        <v>0</v>
      </c>
      <c r="AI21" s="6">
        <v>700</v>
      </c>
      <c r="AJ21" s="6" t="s">
        <v>6</v>
      </c>
      <c r="AK21" s="6" t="s">
        <v>6</v>
      </c>
      <c r="AL21" s="6" t="s">
        <v>6</v>
      </c>
      <c r="AM21" s="6" t="s">
        <v>6</v>
      </c>
      <c r="AN21" s="7">
        <v>0</v>
      </c>
      <c r="AO21" s="7" t="s">
        <v>6</v>
      </c>
      <c r="AP21" s="6">
        <v>0</v>
      </c>
      <c r="AQ21" s="6">
        <v>700</v>
      </c>
      <c r="AR21" s="7">
        <v>1</v>
      </c>
      <c r="AS21" s="7">
        <v>0</v>
      </c>
      <c r="AT21" s="7">
        <v>0</v>
      </c>
      <c r="AU21" s="7">
        <v>0</v>
      </c>
      <c r="AV21" s="7" t="s">
        <v>6</v>
      </c>
      <c r="AW21" s="7" t="s">
        <v>6</v>
      </c>
      <c r="AX21" s="7" t="s">
        <v>6</v>
      </c>
      <c r="BA21" s="5"/>
      <c r="BB21" s="5"/>
    </row>
    <row r="22" spans="1:54" x14ac:dyDescent="0.2">
      <c r="A22" s="9" t="s">
        <v>8</v>
      </c>
      <c r="B22" s="9">
        <v>2008</v>
      </c>
      <c r="C22" s="7">
        <v>2</v>
      </c>
      <c r="D22" s="7">
        <v>0</v>
      </c>
      <c r="E22" s="7">
        <v>1</v>
      </c>
      <c r="F22" s="7">
        <v>1</v>
      </c>
      <c r="G22" s="7">
        <v>0</v>
      </c>
      <c r="H22" s="7"/>
      <c r="I22" s="7"/>
      <c r="J22" s="7"/>
      <c r="K22" s="7">
        <v>0</v>
      </c>
      <c r="M22" s="7">
        <v>0.8</v>
      </c>
      <c r="N22" s="7">
        <v>0.8</v>
      </c>
      <c r="O22" s="7">
        <v>0</v>
      </c>
      <c r="P22" s="7">
        <v>0</v>
      </c>
      <c r="Q22" s="7">
        <v>0</v>
      </c>
      <c r="R22" s="6">
        <v>175</v>
      </c>
      <c r="S22" s="7">
        <v>0</v>
      </c>
      <c r="T22" s="7">
        <v>0</v>
      </c>
      <c r="U22" s="7">
        <v>0</v>
      </c>
      <c r="V22" s="7">
        <v>0</v>
      </c>
      <c r="W22" s="7"/>
      <c r="X22" s="7"/>
      <c r="Y22" s="7"/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 t="s">
        <v>6</v>
      </c>
      <c r="AL22" s="6" t="s">
        <v>6</v>
      </c>
      <c r="AM22" s="6">
        <v>0</v>
      </c>
      <c r="AN22" s="7" t="s">
        <v>6</v>
      </c>
      <c r="AO22" s="7" t="s">
        <v>6</v>
      </c>
      <c r="AP22" s="6">
        <v>0</v>
      </c>
      <c r="AQ22" s="6">
        <v>0</v>
      </c>
      <c r="AR22" s="7">
        <v>1</v>
      </c>
      <c r="AS22" s="7">
        <v>0</v>
      </c>
      <c r="AT22" s="7">
        <v>0</v>
      </c>
      <c r="AU22" s="7">
        <v>0</v>
      </c>
      <c r="AV22" s="7" t="s">
        <v>6</v>
      </c>
      <c r="AW22" s="7" t="s">
        <v>6</v>
      </c>
      <c r="AX22" s="7" t="s">
        <v>6</v>
      </c>
      <c r="BA22" s="5"/>
      <c r="BB22" s="5"/>
    </row>
    <row r="23" spans="1:54" x14ac:dyDescent="0.2">
      <c r="A23" s="9" t="s">
        <v>8</v>
      </c>
      <c r="B23" s="9">
        <v>2009</v>
      </c>
      <c r="C23" s="7">
        <v>3</v>
      </c>
      <c r="D23" s="7">
        <v>0</v>
      </c>
      <c r="E23" s="7">
        <v>0</v>
      </c>
      <c r="F23" s="7">
        <v>0</v>
      </c>
      <c r="G23" s="7">
        <v>0</v>
      </c>
      <c r="H23" s="7"/>
      <c r="I23" s="7"/>
      <c r="J23" s="7"/>
      <c r="K23" s="7">
        <v>0</v>
      </c>
      <c r="M23" s="7">
        <v>0.8</v>
      </c>
      <c r="N23" s="7">
        <v>0.8</v>
      </c>
      <c r="O23" s="7">
        <v>0</v>
      </c>
      <c r="P23" s="7">
        <v>0</v>
      </c>
      <c r="Q23" s="7">
        <v>0</v>
      </c>
      <c r="R23" s="6">
        <v>25</v>
      </c>
      <c r="S23" s="7">
        <v>0</v>
      </c>
      <c r="T23" s="7">
        <v>0</v>
      </c>
      <c r="U23" s="7">
        <v>0</v>
      </c>
      <c r="V23" s="7">
        <v>0</v>
      </c>
      <c r="W23" s="7"/>
      <c r="X23" s="7"/>
      <c r="Y23" s="7"/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7">
        <v>0</v>
      </c>
      <c r="AO23" s="7">
        <v>0</v>
      </c>
      <c r="AP23" s="6">
        <v>0</v>
      </c>
      <c r="AQ23" s="6">
        <v>0</v>
      </c>
      <c r="AR23" s="7">
        <v>1</v>
      </c>
      <c r="AS23" s="7">
        <v>0</v>
      </c>
      <c r="AT23" s="7">
        <v>0</v>
      </c>
      <c r="AU23" s="7">
        <v>0</v>
      </c>
      <c r="AV23" s="7" t="s">
        <v>6</v>
      </c>
      <c r="AW23" s="7" t="s">
        <v>6</v>
      </c>
      <c r="AX23" s="7" t="s">
        <v>6</v>
      </c>
      <c r="BA23" s="5"/>
      <c r="BB23" s="5"/>
    </row>
    <row r="24" spans="1:54" x14ac:dyDescent="0.2">
      <c r="A24" s="9" t="s">
        <v>8</v>
      </c>
      <c r="B24" s="9">
        <v>2010</v>
      </c>
      <c r="C24" s="7">
        <v>6</v>
      </c>
      <c r="D24" s="7">
        <v>0</v>
      </c>
      <c r="E24" s="7">
        <v>1</v>
      </c>
      <c r="F24" s="7">
        <v>2</v>
      </c>
      <c r="G24" s="7">
        <v>0</v>
      </c>
      <c r="H24" s="7"/>
      <c r="I24" s="7"/>
      <c r="J24" s="7"/>
      <c r="K24" s="7">
        <v>0</v>
      </c>
      <c r="M24" s="7">
        <v>0.9</v>
      </c>
      <c r="N24" s="7">
        <v>0.9</v>
      </c>
      <c r="O24" s="7">
        <v>0</v>
      </c>
      <c r="P24" s="7">
        <v>0</v>
      </c>
      <c r="Q24" s="7">
        <v>0</v>
      </c>
      <c r="R24" s="6">
        <v>406</v>
      </c>
      <c r="S24" s="7">
        <v>0</v>
      </c>
      <c r="T24" s="7">
        <v>0</v>
      </c>
      <c r="U24" s="7">
        <v>0</v>
      </c>
      <c r="V24" s="7">
        <v>0</v>
      </c>
      <c r="W24" s="7"/>
      <c r="X24" s="7"/>
      <c r="Y24" s="7"/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7">
        <v>0</v>
      </c>
      <c r="AO24" s="7">
        <v>0</v>
      </c>
      <c r="AP24" s="6">
        <v>0</v>
      </c>
      <c r="AQ24" s="6">
        <v>0</v>
      </c>
      <c r="AR24" s="7">
        <v>1</v>
      </c>
      <c r="AS24" s="7">
        <v>0</v>
      </c>
      <c r="AT24" s="7">
        <v>0</v>
      </c>
      <c r="AU24" s="7">
        <v>0</v>
      </c>
      <c r="AV24" s="7">
        <v>3</v>
      </c>
      <c r="AW24" s="7">
        <v>4</v>
      </c>
      <c r="AX24" s="7">
        <v>3</v>
      </c>
      <c r="BA24" s="5"/>
      <c r="BB24" s="5"/>
    </row>
    <row r="25" spans="1:54" x14ac:dyDescent="0.2">
      <c r="A25" s="9" t="s">
        <v>8</v>
      </c>
      <c r="B25" s="9">
        <v>2011</v>
      </c>
      <c r="C25" s="7">
        <v>2</v>
      </c>
      <c r="D25" s="7">
        <v>0</v>
      </c>
      <c r="E25" s="7">
        <v>0</v>
      </c>
      <c r="F25" s="7">
        <v>0</v>
      </c>
      <c r="G25" s="7">
        <v>0</v>
      </c>
      <c r="H25" s="7"/>
      <c r="I25" s="7"/>
      <c r="J25" s="7"/>
      <c r="K25" s="7">
        <v>0</v>
      </c>
      <c r="M25" s="7">
        <v>0.9</v>
      </c>
      <c r="N25" s="7">
        <v>0.9</v>
      </c>
      <c r="O25" s="7">
        <v>0</v>
      </c>
      <c r="P25" s="7">
        <v>0</v>
      </c>
      <c r="Q25" s="7">
        <v>0</v>
      </c>
      <c r="R25" s="6">
        <v>201.297</v>
      </c>
      <c r="S25" s="7">
        <v>0</v>
      </c>
      <c r="T25" s="7">
        <v>0</v>
      </c>
      <c r="U25" s="7">
        <v>0</v>
      </c>
      <c r="V25" s="7">
        <v>0</v>
      </c>
      <c r="W25" s="7"/>
      <c r="X25" s="7"/>
      <c r="Y25" s="7"/>
      <c r="Z25" s="7">
        <v>0</v>
      </c>
      <c r="AA25" s="7">
        <v>1</v>
      </c>
      <c r="AB25" s="7">
        <v>1</v>
      </c>
      <c r="AC25" s="7">
        <v>0</v>
      </c>
      <c r="AD25" s="7">
        <v>1</v>
      </c>
      <c r="AE25" s="7">
        <v>0</v>
      </c>
      <c r="AF25" s="6">
        <v>0</v>
      </c>
      <c r="AG25" s="6">
        <v>0</v>
      </c>
      <c r="AH25" s="6">
        <v>0</v>
      </c>
      <c r="AI25" s="6">
        <v>0</v>
      </c>
      <c r="AJ25" s="6">
        <v>30</v>
      </c>
      <c r="AK25" s="6">
        <v>0</v>
      </c>
      <c r="AL25" s="6">
        <v>0</v>
      </c>
      <c r="AM25" s="6">
        <v>0</v>
      </c>
      <c r="AN25" s="7">
        <v>0</v>
      </c>
      <c r="AO25" s="7">
        <v>0</v>
      </c>
      <c r="AP25" s="6">
        <v>0</v>
      </c>
      <c r="AQ25" s="6">
        <v>30</v>
      </c>
      <c r="AR25" s="7">
        <v>1</v>
      </c>
      <c r="AS25" s="7">
        <v>0</v>
      </c>
      <c r="AT25" s="7"/>
      <c r="AU25" s="7">
        <v>0</v>
      </c>
      <c r="AV25" s="7">
        <v>2</v>
      </c>
      <c r="AW25" s="7">
        <v>6</v>
      </c>
      <c r="AX25" s="7"/>
      <c r="BA25" s="5"/>
      <c r="BB25" s="5"/>
    </row>
    <row r="26" spans="1:54" s="5" customFormat="1" x14ac:dyDescent="0.2">
      <c r="A26" s="13" t="s">
        <v>8</v>
      </c>
      <c r="B26" s="13">
        <v>2012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0.9</v>
      </c>
      <c r="N26" s="56">
        <v>0.9</v>
      </c>
      <c r="O26" s="56">
        <v>0</v>
      </c>
      <c r="P26" s="56">
        <v>0</v>
      </c>
      <c r="Q26" s="56">
        <v>0</v>
      </c>
      <c r="R26" s="54">
        <v>80.378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6">
        <v>0</v>
      </c>
      <c r="Y26" s="56">
        <v>0</v>
      </c>
      <c r="Z26" s="56">
        <v>0</v>
      </c>
      <c r="AA26" s="56">
        <v>0</v>
      </c>
      <c r="AB26" s="56">
        <v>0</v>
      </c>
      <c r="AC26" s="56">
        <v>0</v>
      </c>
      <c r="AD26" s="56">
        <v>0</v>
      </c>
      <c r="AE26" s="56">
        <v>0</v>
      </c>
      <c r="AF26" s="54">
        <v>0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54">
        <v>0</v>
      </c>
      <c r="AN26" s="56">
        <v>0</v>
      </c>
      <c r="AO26" s="56"/>
      <c r="AP26" s="54"/>
      <c r="AQ26" s="54">
        <v>0</v>
      </c>
      <c r="AR26" s="56">
        <v>1</v>
      </c>
      <c r="AS26" s="56">
        <v>0</v>
      </c>
      <c r="AT26" s="56">
        <v>0</v>
      </c>
      <c r="AU26" s="56">
        <v>0</v>
      </c>
      <c r="AV26" s="56">
        <v>1</v>
      </c>
      <c r="AW26" s="56">
        <v>3</v>
      </c>
      <c r="AX26" s="56">
        <v>1</v>
      </c>
    </row>
    <row r="27" spans="1:54" s="4" customFormat="1" x14ac:dyDescent="0.2">
      <c r="A27" s="10" t="s">
        <v>8</v>
      </c>
      <c r="B27" s="10">
        <v>2013</v>
      </c>
      <c r="C27" s="16">
        <v>3</v>
      </c>
      <c r="D27" s="16">
        <v>0</v>
      </c>
      <c r="E27" s="16">
        <v>1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0.8</v>
      </c>
      <c r="N27" s="16">
        <v>0.8</v>
      </c>
      <c r="O27" s="16">
        <v>0</v>
      </c>
      <c r="P27" s="16">
        <v>0</v>
      </c>
      <c r="Q27" s="16">
        <v>0</v>
      </c>
      <c r="R27" s="53">
        <v>354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53">
        <v>0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16">
        <v>0</v>
      </c>
      <c r="AO27" s="16">
        <v>0</v>
      </c>
      <c r="AP27" s="53">
        <v>0</v>
      </c>
      <c r="AQ27" s="53">
        <v>0</v>
      </c>
      <c r="AR27" s="16">
        <v>1</v>
      </c>
      <c r="AS27" s="16">
        <v>0</v>
      </c>
      <c r="AT27" s="16">
        <v>0</v>
      </c>
      <c r="AU27" s="16">
        <v>0</v>
      </c>
      <c r="AV27" s="16">
        <v>5</v>
      </c>
      <c r="AW27" s="16">
        <v>3</v>
      </c>
      <c r="AX27" s="16">
        <v>1</v>
      </c>
      <c r="BB27" s="62"/>
    </row>
    <row r="28" spans="1:54" x14ac:dyDescent="0.2">
      <c r="A28" s="9" t="s">
        <v>9</v>
      </c>
      <c r="B28" s="9">
        <v>2007</v>
      </c>
      <c r="C28" s="7">
        <v>72</v>
      </c>
      <c r="D28" s="7">
        <v>5</v>
      </c>
      <c r="E28" s="7">
        <v>28</v>
      </c>
      <c r="F28" s="7">
        <v>16</v>
      </c>
      <c r="G28" s="7">
        <v>0</v>
      </c>
      <c r="H28" s="7"/>
      <c r="I28" s="7"/>
      <c r="J28" s="7"/>
      <c r="K28" s="7">
        <v>0</v>
      </c>
      <c r="M28" s="7">
        <v>9.5</v>
      </c>
      <c r="N28" s="7">
        <v>4.5</v>
      </c>
      <c r="O28" s="7">
        <v>2</v>
      </c>
      <c r="P28" s="7">
        <v>2</v>
      </c>
      <c r="Q28" s="7">
        <v>1</v>
      </c>
      <c r="R28" s="6">
        <v>5879</v>
      </c>
      <c r="S28" s="7">
        <v>9</v>
      </c>
      <c r="T28" s="7">
        <v>0</v>
      </c>
      <c r="U28" s="7">
        <v>0</v>
      </c>
      <c r="V28" s="7">
        <v>9</v>
      </c>
      <c r="W28" s="7"/>
      <c r="X28" s="7"/>
      <c r="Y28" s="7"/>
      <c r="Z28" s="7">
        <v>0</v>
      </c>
      <c r="AA28" s="7">
        <v>2</v>
      </c>
      <c r="AB28" s="7">
        <v>1</v>
      </c>
      <c r="AC28" s="7">
        <v>0</v>
      </c>
      <c r="AD28" s="7">
        <v>1</v>
      </c>
      <c r="AE28" s="7">
        <v>1</v>
      </c>
      <c r="AF28" s="6">
        <v>5374</v>
      </c>
      <c r="AG28" s="6">
        <v>0</v>
      </c>
      <c r="AH28" s="6">
        <v>0</v>
      </c>
      <c r="AI28" s="6">
        <v>0</v>
      </c>
      <c r="AJ28" s="6" t="s">
        <v>6</v>
      </c>
      <c r="AK28" s="6" t="s">
        <v>6</v>
      </c>
      <c r="AL28" s="6" t="s">
        <v>6</v>
      </c>
      <c r="AM28" s="6" t="s">
        <v>6</v>
      </c>
      <c r="AN28" s="7">
        <v>0</v>
      </c>
      <c r="AO28" s="7" t="s">
        <v>6</v>
      </c>
      <c r="AP28" s="6">
        <v>2261</v>
      </c>
      <c r="AQ28" s="6">
        <v>7635</v>
      </c>
      <c r="AR28" s="7">
        <v>2</v>
      </c>
      <c r="AS28" s="7">
        <v>37</v>
      </c>
      <c r="AT28" s="7">
        <v>14</v>
      </c>
      <c r="AU28" s="7">
        <v>3</v>
      </c>
      <c r="AV28" s="7" t="s">
        <v>6</v>
      </c>
      <c r="AW28" s="7" t="s">
        <v>6</v>
      </c>
      <c r="AX28" s="7" t="s">
        <v>6</v>
      </c>
      <c r="BA28" s="5"/>
      <c r="BB28" s="5"/>
    </row>
    <row r="29" spans="1:54" x14ac:dyDescent="0.2">
      <c r="A29" s="9" t="s">
        <v>9</v>
      </c>
      <c r="B29" s="9">
        <v>2008</v>
      </c>
      <c r="C29" s="7">
        <v>74</v>
      </c>
      <c r="D29" s="7">
        <v>5</v>
      </c>
      <c r="E29" s="7">
        <v>28</v>
      </c>
      <c r="F29" s="7">
        <v>21</v>
      </c>
      <c r="G29" s="7">
        <v>2</v>
      </c>
      <c r="H29" s="7"/>
      <c r="I29" s="7"/>
      <c r="J29" s="7"/>
      <c r="K29" s="7">
        <v>0</v>
      </c>
      <c r="M29" s="7">
        <v>8</v>
      </c>
      <c r="N29" s="7">
        <v>3</v>
      </c>
      <c r="O29" s="7">
        <v>1</v>
      </c>
      <c r="P29" s="7">
        <v>3</v>
      </c>
      <c r="Q29" s="7">
        <v>1</v>
      </c>
      <c r="R29" s="6">
        <v>5700</v>
      </c>
      <c r="S29" s="7">
        <v>12</v>
      </c>
      <c r="T29" s="7">
        <v>0</v>
      </c>
      <c r="U29" s="7">
        <v>0</v>
      </c>
      <c r="V29" s="7">
        <v>12</v>
      </c>
      <c r="W29" s="7"/>
      <c r="X29" s="7"/>
      <c r="Y29" s="7"/>
      <c r="Z29" s="7">
        <v>1</v>
      </c>
      <c r="AA29" s="7">
        <v>6</v>
      </c>
      <c r="AB29" s="7">
        <v>3</v>
      </c>
      <c r="AC29" s="7">
        <v>0</v>
      </c>
      <c r="AD29" s="7">
        <v>3</v>
      </c>
      <c r="AE29" s="7">
        <v>0</v>
      </c>
      <c r="AF29" s="6">
        <v>3485</v>
      </c>
      <c r="AG29" s="6">
        <v>0</v>
      </c>
      <c r="AH29" s="6">
        <v>0</v>
      </c>
      <c r="AI29" s="6">
        <v>160</v>
      </c>
      <c r="AJ29" s="6">
        <v>0</v>
      </c>
      <c r="AK29" s="6" t="s">
        <v>6</v>
      </c>
      <c r="AL29" s="6" t="s">
        <v>6</v>
      </c>
      <c r="AM29" s="6">
        <v>0</v>
      </c>
      <c r="AN29" s="7" t="s">
        <v>6</v>
      </c>
      <c r="AO29" s="7" t="s">
        <v>6</v>
      </c>
      <c r="AP29" s="6">
        <v>665</v>
      </c>
      <c r="AQ29" s="6">
        <v>4310</v>
      </c>
      <c r="AR29" s="7">
        <v>3</v>
      </c>
      <c r="AS29" s="7">
        <v>43</v>
      </c>
      <c r="AT29" s="7">
        <v>15</v>
      </c>
      <c r="AU29" s="7">
        <v>2</v>
      </c>
      <c r="AV29" s="7" t="s">
        <v>6</v>
      </c>
      <c r="AW29" s="7" t="s">
        <v>6</v>
      </c>
      <c r="AX29" s="7" t="s">
        <v>6</v>
      </c>
      <c r="BA29" s="5"/>
      <c r="BB29" s="5"/>
    </row>
    <row r="30" spans="1:54" x14ac:dyDescent="0.2">
      <c r="A30" s="9" t="s">
        <v>9</v>
      </c>
      <c r="B30" s="9">
        <v>2009</v>
      </c>
      <c r="C30" s="7">
        <v>45</v>
      </c>
      <c r="D30" s="7">
        <v>10</v>
      </c>
      <c r="E30" s="7">
        <v>15</v>
      </c>
      <c r="F30" s="7">
        <v>17</v>
      </c>
      <c r="G30" s="7">
        <v>2</v>
      </c>
      <c r="H30" s="7"/>
      <c r="I30" s="7"/>
      <c r="J30" s="7"/>
      <c r="K30" s="7">
        <v>2</v>
      </c>
      <c r="M30" s="7">
        <v>8</v>
      </c>
      <c r="N30" s="7">
        <v>3</v>
      </c>
      <c r="O30" s="7">
        <v>1</v>
      </c>
      <c r="P30" s="7">
        <v>3</v>
      </c>
      <c r="Q30" s="7">
        <v>1</v>
      </c>
      <c r="R30" s="6">
        <v>7616</v>
      </c>
      <c r="S30" s="7">
        <v>13</v>
      </c>
      <c r="T30" s="7">
        <v>0</v>
      </c>
      <c r="U30" s="7">
        <v>0</v>
      </c>
      <c r="V30" s="7">
        <v>13</v>
      </c>
      <c r="W30" s="7"/>
      <c r="X30" s="7"/>
      <c r="Y30" s="7"/>
      <c r="Z30" s="7">
        <v>1</v>
      </c>
      <c r="AA30" s="7">
        <v>1</v>
      </c>
      <c r="AB30" s="7">
        <v>0</v>
      </c>
      <c r="AC30" s="7">
        <v>0</v>
      </c>
      <c r="AD30" s="7">
        <v>0</v>
      </c>
      <c r="AE30" s="7">
        <v>0</v>
      </c>
      <c r="AF30" s="6">
        <v>881</v>
      </c>
      <c r="AG30" s="6">
        <v>0</v>
      </c>
      <c r="AH30" s="6">
        <v>0</v>
      </c>
      <c r="AI30" s="6">
        <v>1000</v>
      </c>
      <c r="AJ30" s="6">
        <v>0</v>
      </c>
      <c r="AK30" s="6">
        <v>0</v>
      </c>
      <c r="AL30" s="6">
        <v>0</v>
      </c>
      <c r="AM30" s="6">
        <v>0</v>
      </c>
      <c r="AN30" s="7">
        <v>0</v>
      </c>
      <c r="AO30" s="7">
        <v>0</v>
      </c>
      <c r="AP30" s="6">
        <v>4242</v>
      </c>
      <c r="AQ30" s="6">
        <v>6124</v>
      </c>
      <c r="AR30" s="7">
        <v>4</v>
      </c>
      <c r="AS30" s="7">
        <v>50</v>
      </c>
      <c r="AT30" s="7">
        <v>27</v>
      </c>
      <c r="AU30" s="7">
        <v>2</v>
      </c>
      <c r="AV30" s="7" t="s">
        <v>6</v>
      </c>
      <c r="AW30" s="7" t="s">
        <v>6</v>
      </c>
      <c r="AX30" s="7" t="s">
        <v>6</v>
      </c>
      <c r="BA30" s="5"/>
      <c r="BB30" s="5"/>
    </row>
    <row r="31" spans="1:54" x14ac:dyDescent="0.2">
      <c r="A31" s="9" t="s">
        <v>9</v>
      </c>
      <c r="B31" s="9">
        <v>2010</v>
      </c>
      <c r="C31" s="7">
        <v>40</v>
      </c>
      <c r="D31" s="7">
        <v>17</v>
      </c>
      <c r="E31" s="7">
        <v>11</v>
      </c>
      <c r="F31" s="7">
        <v>11</v>
      </c>
      <c r="G31" s="7">
        <v>3</v>
      </c>
      <c r="H31" s="7"/>
      <c r="I31" s="7"/>
      <c r="J31" s="7"/>
      <c r="K31" s="7">
        <v>2</v>
      </c>
      <c r="M31" s="7">
        <v>8</v>
      </c>
      <c r="N31" s="7">
        <v>3</v>
      </c>
      <c r="O31" s="7">
        <v>2.5</v>
      </c>
      <c r="P31" s="7">
        <v>1.5</v>
      </c>
      <c r="Q31" s="7">
        <v>1</v>
      </c>
      <c r="R31" s="6">
        <v>5009</v>
      </c>
      <c r="S31" s="7">
        <v>12</v>
      </c>
      <c r="T31" s="7">
        <v>0</v>
      </c>
      <c r="U31" s="7">
        <v>0</v>
      </c>
      <c r="V31" s="7">
        <v>12</v>
      </c>
      <c r="W31" s="7"/>
      <c r="X31" s="7"/>
      <c r="Y31" s="7"/>
      <c r="Z31" s="7">
        <v>2</v>
      </c>
      <c r="AA31" s="7">
        <v>4</v>
      </c>
      <c r="AB31" s="7">
        <v>0</v>
      </c>
      <c r="AC31" s="7">
        <v>0</v>
      </c>
      <c r="AD31" s="7">
        <v>0</v>
      </c>
      <c r="AE31" s="7">
        <v>0</v>
      </c>
      <c r="AF31" s="6">
        <v>1224</v>
      </c>
      <c r="AG31" s="6">
        <v>0</v>
      </c>
      <c r="AH31" s="6">
        <v>0</v>
      </c>
      <c r="AI31" s="6">
        <v>50</v>
      </c>
      <c r="AJ31" s="6">
        <v>0</v>
      </c>
      <c r="AK31" s="6">
        <v>0</v>
      </c>
      <c r="AL31" s="6">
        <v>0</v>
      </c>
      <c r="AM31" s="6">
        <v>0</v>
      </c>
      <c r="AN31" s="7">
        <v>0</v>
      </c>
      <c r="AO31" s="7">
        <v>0</v>
      </c>
      <c r="AP31" s="6">
        <v>3789</v>
      </c>
      <c r="AQ31" s="6">
        <v>5063</v>
      </c>
      <c r="AR31" s="7">
        <v>5</v>
      </c>
      <c r="AS31" s="7">
        <v>58</v>
      </c>
      <c r="AT31" s="7">
        <v>15</v>
      </c>
      <c r="AU31" s="7">
        <v>2</v>
      </c>
      <c r="AV31" s="7">
        <v>180</v>
      </c>
      <c r="AW31" s="7">
        <v>126</v>
      </c>
      <c r="AX31" s="7">
        <v>143</v>
      </c>
      <c r="BA31" s="5"/>
      <c r="BB31" s="5"/>
    </row>
    <row r="32" spans="1:54" x14ac:dyDescent="0.2">
      <c r="A32" s="9" t="s">
        <v>9</v>
      </c>
      <c r="B32" s="9">
        <v>2011</v>
      </c>
      <c r="C32" s="7">
        <v>58</v>
      </c>
      <c r="D32" s="7">
        <v>8</v>
      </c>
      <c r="E32" s="7">
        <v>17</v>
      </c>
      <c r="F32" s="7">
        <v>12</v>
      </c>
      <c r="G32" s="7">
        <v>2</v>
      </c>
      <c r="H32" s="7"/>
      <c r="I32" s="7"/>
      <c r="J32" s="7"/>
      <c r="K32" s="7">
        <v>3</v>
      </c>
      <c r="M32" s="6">
        <v>8</v>
      </c>
      <c r="N32" s="7">
        <v>3</v>
      </c>
      <c r="O32" s="7">
        <v>2.5</v>
      </c>
      <c r="P32" s="7">
        <v>1.5</v>
      </c>
      <c r="Q32" s="7">
        <v>1</v>
      </c>
      <c r="R32" s="6">
        <v>4469.5969999999998</v>
      </c>
      <c r="S32" s="7">
        <v>18</v>
      </c>
      <c r="T32" s="7">
        <v>3</v>
      </c>
      <c r="U32" s="7">
        <v>0</v>
      </c>
      <c r="V32" s="7">
        <v>21</v>
      </c>
      <c r="W32" s="7"/>
      <c r="X32" s="7"/>
      <c r="Y32" s="7"/>
      <c r="Z32" s="7">
        <v>0</v>
      </c>
      <c r="AA32" s="7">
        <v>5</v>
      </c>
      <c r="AB32" s="7">
        <v>0</v>
      </c>
      <c r="AC32" s="7">
        <v>0</v>
      </c>
      <c r="AD32" s="7">
        <v>0</v>
      </c>
      <c r="AE32" s="7">
        <v>0</v>
      </c>
      <c r="AF32" s="6">
        <v>1801.2739999999999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7">
        <v>0</v>
      </c>
      <c r="AO32" s="7">
        <v>0</v>
      </c>
      <c r="AP32" s="6">
        <v>2619.6190000000001</v>
      </c>
      <c r="AQ32" s="6">
        <v>4420.893</v>
      </c>
      <c r="AR32" s="7">
        <v>8</v>
      </c>
      <c r="AS32" s="7">
        <v>79</v>
      </c>
      <c r="AT32" s="7">
        <v>32</v>
      </c>
      <c r="AU32" s="7">
        <v>2</v>
      </c>
      <c r="AV32" s="7">
        <v>197</v>
      </c>
      <c r="AW32" s="7">
        <v>109</v>
      </c>
      <c r="AX32" s="7">
        <v>143</v>
      </c>
      <c r="BA32" s="5"/>
      <c r="BB32" s="5"/>
    </row>
    <row r="33" spans="1:69" s="5" customFormat="1" x14ac:dyDescent="0.2">
      <c r="A33" s="13" t="s">
        <v>9</v>
      </c>
      <c r="B33" s="13">
        <v>2012</v>
      </c>
      <c r="C33" s="56">
        <v>49</v>
      </c>
      <c r="D33" s="56">
        <v>11</v>
      </c>
      <c r="E33" s="56">
        <v>13</v>
      </c>
      <c r="F33" s="56">
        <v>10</v>
      </c>
      <c r="G33" s="56">
        <v>4</v>
      </c>
      <c r="H33" s="56">
        <v>3</v>
      </c>
      <c r="I33" s="56">
        <v>1</v>
      </c>
      <c r="J33" s="56">
        <v>0</v>
      </c>
      <c r="K33" s="56">
        <v>3</v>
      </c>
      <c r="L33" s="56">
        <v>0</v>
      </c>
      <c r="M33" s="56">
        <v>13</v>
      </c>
      <c r="N33" s="56">
        <v>6</v>
      </c>
      <c r="O33" s="56">
        <v>1.5</v>
      </c>
      <c r="P33" s="56">
        <v>4.5</v>
      </c>
      <c r="Q33" s="56">
        <v>1</v>
      </c>
      <c r="R33" s="54">
        <v>4587.0360000000001</v>
      </c>
      <c r="S33" s="56">
        <v>14</v>
      </c>
      <c r="T33" s="56">
        <v>1</v>
      </c>
      <c r="U33" s="56">
        <v>1</v>
      </c>
      <c r="V33" s="56">
        <v>16</v>
      </c>
      <c r="W33" s="56">
        <v>1</v>
      </c>
      <c r="X33" s="56">
        <v>0</v>
      </c>
      <c r="Y33" s="56">
        <v>0</v>
      </c>
      <c r="Z33" s="56">
        <v>1</v>
      </c>
      <c r="AA33" s="56">
        <v>2</v>
      </c>
      <c r="AB33" s="56">
        <v>3</v>
      </c>
      <c r="AC33" s="56">
        <v>2</v>
      </c>
      <c r="AD33" s="56">
        <v>5</v>
      </c>
      <c r="AE33" s="56">
        <v>1</v>
      </c>
      <c r="AF33" s="54">
        <v>1799.89</v>
      </c>
      <c r="AG33" s="54">
        <v>0</v>
      </c>
      <c r="AH33" s="54">
        <v>0</v>
      </c>
      <c r="AI33" s="54">
        <v>0</v>
      </c>
      <c r="AJ33" s="54">
        <v>0</v>
      </c>
      <c r="AK33" s="54">
        <v>0</v>
      </c>
      <c r="AL33" s="54">
        <v>0</v>
      </c>
      <c r="AM33" s="54">
        <v>0</v>
      </c>
      <c r="AN33" s="56">
        <v>0</v>
      </c>
      <c r="AO33" s="56">
        <v>0</v>
      </c>
      <c r="AP33" s="54">
        <v>2599.8960000000002</v>
      </c>
      <c r="AQ33" s="54">
        <v>4399.7860000000001</v>
      </c>
      <c r="AR33" s="56">
        <v>6</v>
      </c>
      <c r="AS33" s="56">
        <v>96</v>
      </c>
      <c r="AT33" s="56">
        <v>25</v>
      </c>
      <c r="AU33" s="56">
        <v>1</v>
      </c>
      <c r="AV33" s="56">
        <v>260</v>
      </c>
      <c r="AW33" s="56">
        <v>110</v>
      </c>
      <c r="AX33" s="56">
        <v>321</v>
      </c>
    </row>
    <row r="34" spans="1:69" s="4" customFormat="1" ht="15" x14ac:dyDescent="0.25">
      <c r="A34" s="10" t="s">
        <v>9</v>
      </c>
      <c r="B34" s="10">
        <v>2013</v>
      </c>
      <c r="C34" s="16">
        <v>77</v>
      </c>
      <c r="D34" s="16">
        <v>2</v>
      </c>
      <c r="E34" s="16">
        <v>28</v>
      </c>
      <c r="F34" s="16">
        <v>24</v>
      </c>
      <c r="G34" s="16">
        <v>4</v>
      </c>
      <c r="H34" s="16">
        <v>4</v>
      </c>
      <c r="I34" s="16">
        <v>3</v>
      </c>
      <c r="J34" s="16">
        <v>5</v>
      </c>
      <c r="K34" s="16">
        <v>3</v>
      </c>
      <c r="L34" s="16">
        <v>0</v>
      </c>
      <c r="M34" s="16">
        <v>14.5</v>
      </c>
      <c r="N34" s="16">
        <v>6</v>
      </c>
      <c r="O34" s="16">
        <v>2</v>
      </c>
      <c r="P34" s="16">
        <v>5.5</v>
      </c>
      <c r="Q34" s="16">
        <v>1</v>
      </c>
      <c r="R34" s="53">
        <v>4315.0439999999999</v>
      </c>
      <c r="S34" s="16">
        <v>13</v>
      </c>
      <c r="T34" s="16">
        <v>3</v>
      </c>
      <c r="U34" s="16">
        <v>1</v>
      </c>
      <c r="V34" s="16">
        <v>17</v>
      </c>
      <c r="W34" s="16">
        <v>0</v>
      </c>
      <c r="X34" s="16">
        <v>0</v>
      </c>
      <c r="Y34" s="16">
        <v>0</v>
      </c>
      <c r="Z34" s="16">
        <v>0</v>
      </c>
      <c r="AA34" s="16">
        <v>2</v>
      </c>
      <c r="AB34" s="16">
        <v>1</v>
      </c>
      <c r="AC34" s="16">
        <v>0</v>
      </c>
      <c r="AD34" s="16">
        <v>1</v>
      </c>
      <c r="AE34" s="16">
        <v>0</v>
      </c>
      <c r="AF34" s="53">
        <v>3339.232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16">
        <v>0</v>
      </c>
      <c r="AO34" s="16">
        <v>0</v>
      </c>
      <c r="AP34" s="53">
        <v>2519.8420000000001</v>
      </c>
      <c r="AQ34" s="53">
        <v>5859.0739999999996</v>
      </c>
      <c r="AR34" s="16">
        <v>9</v>
      </c>
      <c r="AS34" s="16">
        <v>112</v>
      </c>
      <c r="AT34" s="16">
        <v>33</v>
      </c>
      <c r="AU34" s="16">
        <v>1</v>
      </c>
      <c r="AV34" s="16">
        <v>256</v>
      </c>
      <c r="AW34" s="16">
        <v>126</v>
      </c>
      <c r="AX34" s="16">
        <v>192</v>
      </c>
      <c r="AY34" s="61"/>
      <c r="AZ34" s="61"/>
      <c r="BB34" s="62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69" x14ac:dyDescent="0.2">
      <c r="A35" s="9" t="s">
        <v>10</v>
      </c>
      <c r="B35" s="9">
        <v>2007</v>
      </c>
      <c r="C35" s="7">
        <v>0</v>
      </c>
      <c r="D35" s="7">
        <v>0</v>
      </c>
      <c r="E35" s="7">
        <v>0</v>
      </c>
      <c r="F35" s="7">
        <v>2</v>
      </c>
      <c r="G35" s="7">
        <v>0</v>
      </c>
      <c r="H35" s="7"/>
      <c r="I35" s="7"/>
      <c r="J35" s="7"/>
      <c r="K35" s="7">
        <v>0</v>
      </c>
      <c r="M35" s="7">
        <v>0.25</v>
      </c>
      <c r="N35" s="7">
        <v>0.25</v>
      </c>
      <c r="O35" s="7">
        <v>0</v>
      </c>
      <c r="P35" s="7">
        <v>0</v>
      </c>
      <c r="Q35" s="7">
        <v>0</v>
      </c>
      <c r="R35" s="6">
        <v>239</v>
      </c>
      <c r="S35" s="7">
        <v>0</v>
      </c>
      <c r="T35" s="7">
        <v>0</v>
      </c>
      <c r="U35" s="7">
        <v>0</v>
      </c>
      <c r="V35" s="7">
        <v>0</v>
      </c>
      <c r="W35" s="7"/>
      <c r="X35" s="7"/>
      <c r="Y35" s="7"/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6">
        <v>0</v>
      </c>
      <c r="AG35" s="6">
        <v>0</v>
      </c>
      <c r="AH35" s="6">
        <v>0</v>
      </c>
      <c r="AI35" s="6">
        <v>0</v>
      </c>
      <c r="AJ35" s="6" t="s">
        <v>6</v>
      </c>
      <c r="AK35" s="6" t="s">
        <v>6</v>
      </c>
      <c r="AL35" s="6" t="s">
        <v>6</v>
      </c>
      <c r="AM35" s="6" t="s">
        <v>6</v>
      </c>
      <c r="AN35" s="7">
        <v>0</v>
      </c>
      <c r="AO35" s="7" t="s">
        <v>6</v>
      </c>
      <c r="AP35" s="6">
        <v>0</v>
      </c>
      <c r="AQ35" s="6">
        <v>0</v>
      </c>
      <c r="AR35" s="7">
        <v>0</v>
      </c>
      <c r="AS35" s="7">
        <v>0</v>
      </c>
      <c r="AT35" s="7">
        <v>0</v>
      </c>
      <c r="AU35" s="7">
        <v>0</v>
      </c>
      <c r="AV35" s="7" t="s">
        <v>6</v>
      </c>
      <c r="AW35" s="7" t="s">
        <v>6</v>
      </c>
      <c r="AX35" s="7" t="s">
        <v>6</v>
      </c>
      <c r="BA35" s="5"/>
      <c r="BB35" s="5"/>
    </row>
    <row r="36" spans="1:69" x14ac:dyDescent="0.2">
      <c r="A36" s="9" t="s">
        <v>10</v>
      </c>
      <c r="B36" s="9">
        <v>2008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/>
      <c r="I36" s="7"/>
      <c r="J36" s="7"/>
      <c r="K36" s="7">
        <v>0</v>
      </c>
      <c r="M36" s="7">
        <v>0.25</v>
      </c>
      <c r="N36" s="7">
        <v>1</v>
      </c>
      <c r="O36" s="7">
        <v>0</v>
      </c>
      <c r="P36" s="7">
        <v>0</v>
      </c>
      <c r="Q36" s="7">
        <v>0</v>
      </c>
      <c r="R36" s="6">
        <v>430</v>
      </c>
      <c r="S36" s="7">
        <v>0</v>
      </c>
      <c r="T36" s="7">
        <v>0</v>
      </c>
      <c r="U36" s="7">
        <v>0</v>
      </c>
      <c r="V36" s="7">
        <v>0</v>
      </c>
      <c r="W36" s="7"/>
      <c r="X36" s="7"/>
      <c r="Y36" s="7"/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 t="s">
        <v>6</v>
      </c>
      <c r="AL36" s="6" t="s">
        <v>6</v>
      </c>
      <c r="AM36" s="6">
        <v>0</v>
      </c>
      <c r="AN36" s="7" t="s">
        <v>6</v>
      </c>
      <c r="AO36" s="7" t="s">
        <v>6</v>
      </c>
      <c r="AP36" s="6">
        <v>0</v>
      </c>
      <c r="AQ36" s="6">
        <v>0</v>
      </c>
      <c r="AR36" s="7">
        <v>0</v>
      </c>
      <c r="AS36" s="7">
        <v>0</v>
      </c>
      <c r="AT36" s="7">
        <v>0</v>
      </c>
      <c r="AU36" s="7">
        <v>0</v>
      </c>
      <c r="AV36" s="7" t="s">
        <v>6</v>
      </c>
      <c r="AW36" s="7" t="s">
        <v>6</v>
      </c>
      <c r="AX36" s="7" t="s">
        <v>6</v>
      </c>
      <c r="BA36" s="5"/>
      <c r="BB36" s="5"/>
    </row>
    <row r="37" spans="1:69" x14ac:dyDescent="0.2">
      <c r="A37" s="9" t="s">
        <v>10</v>
      </c>
      <c r="B37" s="9">
        <v>2009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/>
      <c r="I37" s="7"/>
      <c r="J37" s="7"/>
      <c r="K37" s="7">
        <v>0</v>
      </c>
      <c r="M37" s="7">
        <v>0.25</v>
      </c>
      <c r="N37" s="7">
        <v>0.25</v>
      </c>
      <c r="O37" s="7">
        <v>0</v>
      </c>
      <c r="P37" s="7">
        <v>0</v>
      </c>
      <c r="Q37" s="7">
        <v>0</v>
      </c>
      <c r="R37" s="6">
        <v>528</v>
      </c>
      <c r="S37" s="7">
        <v>0</v>
      </c>
      <c r="T37" s="7">
        <v>0</v>
      </c>
      <c r="U37" s="7">
        <v>0</v>
      </c>
      <c r="V37" s="7">
        <v>0</v>
      </c>
      <c r="W37" s="7"/>
      <c r="X37" s="7"/>
      <c r="Y37" s="7"/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7">
        <v>0</v>
      </c>
      <c r="AO37" s="7">
        <v>0</v>
      </c>
      <c r="AP37" s="6">
        <v>0</v>
      </c>
      <c r="AQ37" s="6">
        <v>0</v>
      </c>
      <c r="AR37" s="7">
        <v>0</v>
      </c>
      <c r="AS37" s="7">
        <v>0</v>
      </c>
      <c r="AT37" s="7">
        <v>0</v>
      </c>
      <c r="AU37" s="7">
        <v>0</v>
      </c>
      <c r="AV37" s="7" t="s">
        <v>6</v>
      </c>
      <c r="AW37" s="7" t="s">
        <v>6</v>
      </c>
      <c r="AX37" s="7" t="s">
        <v>6</v>
      </c>
      <c r="BA37" s="5"/>
      <c r="BB37" s="5"/>
    </row>
    <row r="38" spans="1:69" x14ac:dyDescent="0.2">
      <c r="A38" s="9" t="s">
        <v>10</v>
      </c>
      <c r="B38" s="9">
        <v>2010</v>
      </c>
      <c r="C38" s="7">
        <v>4</v>
      </c>
      <c r="D38" s="7">
        <v>1</v>
      </c>
      <c r="E38" s="7">
        <v>1</v>
      </c>
      <c r="F38" s="7">
        <v>1</v>
      </c>
      <c r="G38" s="7">
        <v>1</v>
      </c>
      <c r="H38" s="7"/>
      <c r="I38" s="7"/>
      <c r="J38" s="7"/>
      <c r="K38" s="7">
        <v>0</v>
      </c>
      <c r="M38" s="7">
        <v>0.25</v>
      </c>
      <c r="N38" s="7">
        <v>0.25</v>
      </c>
      <c r="O38" s="7">
        <v>0</v>
      </c>
      <c r="P38" s="7">
        <v>0</v>
      </c>
      <c r="Q38" s="7">
        <v>0</v>
      </c>
      <c r="R38" s="6">
        <v>0</v>
      </c>
      <c r="S38" s="7">
        <v>1</v>
      </c>
      <c r="T38" s="7">
        <v>0</v>
      </c>
      <c r="U38" s="7">
        <v>0</v>
      </c>
      <c r="V38" s="7">
        <v>1</v>
      </c>
      <c r="W38" s="7"/>
      <c r="X38" s="7"/>
      <c r="Y38" s="7"/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6">
        <v>350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7">
        <v>0</v>
      </c>
      <c r="AO38" s="7">
        <v>0</v>
      </c>
      <c r="AP38" s="6">
        <v>0</v>
      </c>
      <c r="AQ38" s="6">
        <v>350</v>
      </c>
      <c r="AR38" s="7">
        <v>0</v>
      </c>
      <c r="AS38" s="7">
        <v>1</v>
      </c>
      <c r="AT38" s="7">
        <v>1</v>
      </c>
      <c r="AU38" s="7">
        <v>0</v>
      </c>
      <c r="AV38" s="7">
        <v>51</v>
      </c>
      <c r="AW38" s="7">
        <v>21</v>
      </c>
      <c r="AX38" s="7">
        <v>68</v>
      </c>
      <c r="BA38" s="5"/>
      <c r="BB38" s="5"/>
    </row>
    <row r="39" spans="1:69" x14ac:dyDescent="0.2">
      <c r="A39" s="9" t="s">
        <v>10</v>
      </c>
      <c r="B39" s="9">
        <v>2011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/>
      <c r="I39" s="7"/>
      <c r="J39" s="7"/>
      <c r="K39" s="7">
        <v>1</v>
      </c>
      <c r="M39" s="7">
        <v>0.25</v>
      </c>
      <c r="N39" s="7">
        <v>0.25</v>
      </c>
      <c r="O39" s="7"/>
      <c r="P39" s="7"/>
      <c r="Q39" s="7"/>
      <c r="R39" s="6">
        <v>513.16600000000005</v>
      </c>
      <c r="S39" s="7">
        <v>0</v>
      </c>
      <c r="T39" s="7">
        <v>0</v>
      </c>
      <c r="U39" s="7">
        <v>0</v>
      </c>
      <c r="V39" s="7">
        <v>0</v>
      </c>
      <c r="W39" s="7"/>
      <c r="X39" s="7"/>
      <c r="Y39" s="7"/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6">
        <v>390.15499999999997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7">
        <v>0</v>
      </c>
      <c r="AO39" s="7">
        <v>0</v>
      </c>
      <c r="AP39" s="6">
        <v>0</v>
      </c>
      <c r="AQ39" s="6">
        <v>390.15499999999997</v>
      </c>
      <c r="AR39" s="7">
        <v>1</v>
      </c>
      <c r="AS39" s="7">
        <v>1</v>
      </c>
      <c r="AT39" s="7">
        <v>1</v>
      </c>
      <c r="AU39" s="7">
        <v>0</v>
      </c>
      <c r="AV39" s="7">
        <v>20</v>
      </c>
      <c r="AW39" s="7">
        <v>39</v>
      </c>
      <c r="AX39" s="7">
        <v>110</v>
      </c>
      <c r="BA39" s="5"/>
      <c r="BB39" s="5"/>
    </row>
    <row r="40" spans="1:69" s="5" customFormat="1" ht="15" x14ac:dyDescent="0.25">
      <c r="A40" s="13" t="s">
        <v>10</v>
      </c>
      <c r="B40" s="13">
        <v>2012</v>
      </c>
      <c r="C40" s="56">
        <v>4</v>
      </c>
      <c r="D40" s="56">
        <v>0</v>
      </c>
      <c r="E40" s="56">
        <v>1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0.25</v>
      </c>
      <c r="N40" s="56">
        <v>0.25</v>
      </c>
      <c r="O40" s="56">
        <v>0</v>
      </c>
      <c r="P40" s="56">
        <v>0</v>
      </c>
      <c r="Q40" s="56">
        <v>0</v>
      </c>
      <c r="R40" s="54">
        <v>326.44200000000001</v>
      </c>
      <c r="S40" s="56">
        <v>0</v>
      </c>
      <c r="T40" s="56">
        <v>0</v>
      </c>
      <c r="U40" s="56">
        <v>0</v>
      </c>
      <c r="V40" s="56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6">
        <v>0</v>
      </c>
      <c r="AE40" s="56">
        <v>0</v>
      </c>
      <c r="AF40" s="54">
        <v>69.25</v>
      </c>
      <c r="AG40" s="54">
        <v>0</v>
      </c>
      <c r="AH40" s="54">
        <v>0</v>
      </c>
      <c r="AI40" s="54">
        <v>0</v>
      </c>
      <c r="AJ40" s="54">
        <v>0</v>
      </c>
      <c r="AK40" s="54">
        <v>0</v>
      </c>
      <c r="AL40" s="54">
        <v>0</v>
      </c>
      <c r="AM40" s="54">
        <v>0</v>
      </c>
      <c r="AN40" s="56">
        <v>0</v>
      </c>
      <c r="AO40" s="56">
        <v>0</v>
      </c>
      <c r="AP40" s="54">
        <v>0</v>
      </c>
      <c r="AQ40" s="54">
        <v>69.25</v>
      </c>
      <c r="AR40" s="56">
        <v>1</v>
      </c>
      <c r="AS40" s="56">
        <v>1</v>
      </c>
      <c r="AT40" s="56">
        <v>1</v>
      </c>
      <c r="AU40" s="56">
        <v>0</v>
      </c>
      <c r="AV40" s="56">
        <v>26</v>
      </c>
      <c r="AW40" s="56">
        <v>21</v>
      </c>
      <c r="AX40" s="56">
        <v>42</v>
      </c>
      <c r="AY40" s="57"/>
      <c r="BB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</row>
    <row r="41" spans="1:69" s="4" customFormat="1" ht="15" x14ac:dyDescent="0.25">
      <c r="A41" s="10" t="s">
        <v>10</v>
      </c>
      <c r="B41" s="10">
        <v>2013</v>
      </c>
      <c r="C41" s="16">
        <v>1</v>
      </c>
      <c r="D41" s="16">
        <v>0</v>
      </c>
      <c r="E41" s="16">
        <v>1</v>
      </c>
      <c r="F41" s="16">
        <v>1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0.25</v>
      </c>
      <c r="N41" s="16">
        <v>0.25</v>
      </c>
      <c r="O41" s="16">
        <v>0</v>
      </c>
      <c r="P41" s="16">
        <v>0</v>
      </c>
      <c r="Q41" s="16">
        <v>0</v>
      </c>
      <c r="R41" s="53">
        <v>321.47500000000002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53">
        <v>140.346</v>
      </c>
      <c r="AG41" s="53">
        <v>0</v>
      </c>
      <c r="AH41" s="53">
        <v>0</v>
      </c>
      <c r="AI41" s="53">
        <v>0</v>
      </c>
      <c r="AJ41" s="53">
        <v>0</v>
      </c>
      <c r="AK41" s="53">
        <v>0</v>
      </c>
      <c r="AL41" s="53">
        <v>0</v>
      </c>
      <c r="AM41" s="53">
        <v>0</v>
      </c>
      <c r="AN41" s="16">
        <v>0</v>
      </c>
      <c r="AO41" s="16">
        <v>0</v>
      </c>
      <c r="AP41" s="53">
        <v>0</v>
      </c>
      <c r="AQ41" s="53">
        <v>140.346</v>
      </c>
      <c r="AR41" s="16">
        <v>1</v>
      </c>
      <c r="AS41" s="16">
        <v>1</v>
      </c>
      <c r="AT41" s="16">
        <v>1</v>
      </c>
      <c r="AU41" s="16">
        <v>0</v>
      </c>
      <c r="AV41" s="16">
        <v>21</v>
      </c>
      <c r="AW41" s="16">
        <v>13</v>
      </c>
      <c r="AX41" s="16">
        <v>29</v>
      </c>
      <c r="AY41" s="17"/>
      <c r="BB41" s="62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</row>
    <row r="42" spans="1:69" x14ac:dyDescent="0.2">
      <c r="A42" s="9" t="s">
        <v>11</v>
      </c>
      <c r="B42" s="9">
        <v>2007</v>
      </c>
      <c r="C42" s="7">
        <v>21</v>
      </c>
      <c r="D42" s="7">
        <v>2</v>
      </c>
      <c r="E42" s="7">
        <v>11</v>
      </c>
      <c r="F42" s="7">
        <v>7</v>
      </c>
      <c r="G42" s="7">
        <v>0</v>
      </c>
      <c r="H42" s="7"/>
      <c r="I42" s="7"/>
      <c r="J42" s="7"/>
      <c r="K42" s="7">
        <v>0</v>
      </c>
      <c r="M42" s="7">
        <v>4</v>
      </c>
      <c r="N42" s="7">
        <v>2</v>
      </c>
      <c r="O42" s="7">
        <v>0</v>
      </c>
      <c r="P42" s="7">
        <v>1</v>
      </c>
      <c r="Q42" s="7">
        <v>1</v>
      </c>
      <c r="R42" s="6">
        <v>2000</v>
      </c>
      <c r="S42" s="7">
        <v>3</v>
      </c>
      <c r="T42" s="7">
        <v>0</v>
      </c>
      <c r="U42" s="7">
        <v>0</v>
      </c>
      <c r="V42" s="7">
        <v>3</v>
      </c>
      <c r="W42" s="7"/>
      <c r="X42" s="7"/>
      <c r="Y42" s="7"/>
      <c r="Z42" s="7">
        <v>2</v>
      </c>
      <c r="AA42" s="7">
        <v>3</v>
      </c>
      <c r="AB42" s="7">
        <v>1</v>
      </c>
      <c r="AC42" s="7">
        <v>0</v>
      </c>
      <c r="AD42" s="7">
        <v>1</v>
      </c>
      <c r="AE42" s="7">
        <v>2</v>
      </c>
      <c r="AF42" s="6">
        <v>0</v>
      </c>
      <c r="AG42" s="6">
        <v>0</v>
      </c>
      <c r="AH42" s="6">
        <v>0</v>
      </c>
      <c r="AI42" s="6">
        <v>663</v>
      </c>
      <c r="AJ42" s="6" t="s">
        <v>6</v>
      </c>
      <c r="AK42" s="6" t="s">
        <v>6</v>
      </c>
      <c r="AL42" s="6" t="s">
        <v>6</v>
      </c>
      <c r="AM42" s="6" t="s">
        <v>6</v>
      </c>
      <c r="AN42" s="7">
        <v>0</v>
      </c>
      <c r="AO42" s="7" t="s">
        <v>6</v>
      </c>
      <c r="AP42" s="6">
        <v>444</v>
      </c>
      <c r="AQ42" s="6">
        <v>1107</v>
      </c>
      <c r="AR42" s="7">
        <v>0</v>
      </c>
      <c r="AS42" s="7">
        <v>4</v>
      </c>
      <c r="AT42" s="7">
        <v>1</v>
      </c>
      <c r="AU42" s="7">
        <v>8</v>
      </c>
      <c r="AV42" s="7" t="s">
        <v>6</v>
      </c>
      <c r="AW42" s="7" t="s">
        <v>6</v>
      </c>
      <c r="AX42" s="7" t="s">
        <v>6</v>
      </c>
      <c r="BA42" s="5"/>
      <c r="BB42" s="5"/>
    </row>
    <row r="43" spans="1:69" x14ac:dyDescent="0.2">
      <c r="A43" s="9" t="s">
        <v>11</v>
      </c>
      <c r="B43" s="9">
        <v>2008</v>
      </c>
      <c r="C43" s="7">
        <v>14</v>
      </c>
      <c r="D43" s="7">
        <v>1</v>
      </c>
      <c r="E43" s="7">
        <v>9</v>
      </c>
      <c r="F43" s="7">
        <v>7</v>
      </c>
      <c r="G43" s="7">
        <v>1</v>
      </c>
      <c r="H43" s="7"/>
      <c r="I43" s="7"/>
      <c r="J43" s="7"/>
      <c r="K43" s="7">
        <v>0</v>
      </c>
      <c r="M43" s="7">
        <v>4</v>
      </c>
      <c r="N43" s="7">
        <v>1</v>
      </c>
      <c r="O43" s="7">
        <v>0</v>
      </c>
      <c r="P43" s="7">
        <v>2</v>
      </c>
      <c r="Q43" s="7">
        <v>1</v>
      </c>
      <c r="R43" s="6">
        <v>1858</v>
      </c>
      <c r="S43" s="7">
        <v>0</v>
      </c>
      <c r="T43" s="7">
        <v>0</v>
      </c>
      <c r="U43" s="7">
        <v>0</v>
      </c>
      <c r="V43" s="7">
        <v>0</v>
      </c>
      <c r="W43" s="7"/>
      <c r="X43" s="7"/>
      <c r="Y43" s="7"/>
      <c r="Z43" s="7">
        <v>3</v>
      </c>
      <c r="AA43" s="7">
        <v>2</v>
      </c>
      <c r="AB43" s="7">
        <v>2</v>
      </c>
      <c r="AC43" s="7">
        <v>0</v>
      </c>
      <c r="AD43" s="7">
        <v>2</v>
      </c>
      <c r="AE43" s="7">
        <v>3</v>
      </c>
      <c r="AF43" s="6">
        <v>0</v>
      </c>
      <c r="AG43" s="6">
        <v>0</v>
      </c>
      <c r="AH43" s="6">
        <v>0</v>
      </c>
      <c r="AI43" s="6">
        <v>484</v>
      </c>
      <c r="AJ43" s="6">
        <v>0</v>
      </c>
      <c r="AK43" s="6" t="s">
        <v>6</v>
      </c>
      <c r="AL43" s="6" t="s">
        <v>6</v>
      </c>
      <c r="AM43" s="6">
        <v>1400</v>
      </c>
      <c r="AN43" s="7" t="s">
        <v>6</v>
      </c>
      <c r="AO43" s="7" t="s">
        <v>6</v>
      </c>
      <c r="AP43" s="6">
        <v>176</v>
      </c>
      <c r="AQ43" s="6">
        <v>2060</v>
      </c>
      <c r="AR43" s="7">
        <v>0</v>
      </c>
      <c r="AS43" s="7">
        <v>4</v>
      </c>
      <c r="AT43" s="7">
        <v>1</v>
      </c>
      <c r="AU43" s="7">
        <v>8</v>
      </c>
      <c r="AV43" s="7" t="s">
        <v>6</v>
      </c>
      <c r="AW43" s="7" t="s">
        <v>6</v>
      </c>
      <c r="AX43" s="7" t="s">
        <v>6</v>
      </c>
      <c r="BA43" s="5"/>
      <c r="BB43" s="5"/>
    </row>
    <row r="44" spans="1:69" x14ac:dyDescent="0.2">
      <c r="A44" s="9" t="s">
        <v>11</v>
      </c>
      <c r="B44" s="9">
        <v>2009</v>
      </c>
      <c r="C44" s="7">
        <v>20</v>
      </c>
      <c r="D44" s="7">
        <v>2</v>
      </c>
      <c r="E44" s="7">
        <v>12</v>
      </c>
      <c r="F44" s="7">
        <v>10</v>
      </c>
      <c r="G44" s="7">
        <v>2</v>
      </c>
      <c r="H44" s="7"/>
      <c r="I44" s="7"/>
      <c r="J44" s="7"/>
      <c r="K44" s="7">
        <v>0</v>
      </c>
      <c r="M44" s="7">
        <v>5</v>
      </c>
      <c r="N44" s="7">
        <v>1</v>
      </c>
      <c r="O44" s="7">
        <v>2</v>
      </c>
      <c r="P44" s="7">
        <v>1</v>
      </c>
      <c r="Q44" s="7">
        <v>1</v>
      </c>
      <c r="R44" s="6">
        <v>2280</v>
      </c>
      <c r="S44" s="7">
        <v>1</v>
      </c>
      <c r="T44" s="7">
        <v>0</v>
      </c>
      <c r="U44" s="7">
        <v>0</v>
      </c>
      <c r="V44" s="7">
        <v>1</v>
      </c>
      <c r="W44" s="7"/>
      <c r="X44" s="7"/>
      <c r="Y44" s="7"/>
      <c r="Z44" s="7">
        <v>2</v>
      </c>
      <c r="AA44" s="7">
        <v>0</v>
      </c>
      <c r="AB44" s="7">
        <v>1</v>
      </c>
      <c r="AC44" s="7">
        <v>0</v>
      </c>
      <c r="AD44" s="7">
        <v>1</v>
      </c>
      <c r="AE44" s="7">
        <v>1</v>
      </c>
      <c r="AF44" s="6">
        <v>67</v>
      </c>
      <c r="AG44" s="6">
        <v>0</v>
      </c>
      <c r="AH44" s="6">
        <v>0</v>
      </c>
      <c r="AI44" s="6">
        <v>69</v>
      </c>
      <c r="AJ44" s="6">
        <v>0</v>
      </c>
      <c r="AK44" s="6">
        <v>0</v>
      </c>
      <c r="AL44" s="6">
        <v>0</v>
      </c>
      <c r="AM44" s="6">
        <v>1400</v>
      </c>
      <c r="AN44" s="7">
        <v>0</v>
      </c>
      <c r="AO44" s="7">
        <v>0</v>
      </c>
      <c r="AP44" s="6">
        <v>0</v>
      </c>
      <c r="AQ44" s="6">
        <v>136</v>
      </c>
      <c r="AR44" s="7">
        <v>0</v>
      </c>
      <c r="AS44" s="7">
        <v>5</v>
      </c>
      <c r="AT44" s="7">
        <v>1</v>
      </c>
      <c r="AU44" s="7">
        <v>6</v>
      </c>
      <c r="AV44" s="7" t="s">
        <v>6</v>
      </c>
      <c r="AW44" s="7" t="s">
        <v>6</v>
      </c>
      <c r="AX44" s="7" t="s">
        <v>6</v>
      </c>
      <c r="BA44" s="5"/>
      <c r="BB44" s="5"/>
    </row>
    <row r="45" spans="1:69" x14ac:dyDescent="0.2">
      <c r="A45" s="9" t="s">
        <v>11</v>
      </c>
      <c r="B45" s="9">
        <v>2010</v>
      </c>
      <c r="C45" s="7">
        <v>16</v>
      </c>
      <c r="D45" s="7">
        <v>2</v>
      </c>
      <c r="E45" s="7">
        <v>9</v>
      </c>
      <c r="F45" s="7">
        <v>11</v>
      </c>
      <c r="G45" s="7">
        <v>1</v>
      </c>
      <c r="H45" s="7"/>
      <c r="I45" s="7"/>
      <c r="J45" s="7"/>
      <c r="K45" s="7">
        <v>0</v>
      </c>
      <c r="M45" s="7">
        <v>7</v>
      </c>
      <c r="N45" s="7">
        <v>2</v>
      </c>
      <c r="O45" s="7">
        <v>2</v>
      </c>
      <c r="P45" s="7">
        <v>2</v>
      </c>
      <c r="Q45" s="7">
        <v>1</v>
      </c>
      <c r="R45" s="6">
        <v>1604</v>
      </c>
      <c r="S45" s="7">
        <v>1</v>
      </c>
      <c r="T45" s="7">
        <v>2</v>
      </c>
      <c r="U45" s="7">
        <v>0</v>
      </c>
      <c r="V45" s="7">
        <v>3</v>
      </c>
      <c r="W45" s="7"/>
      <c r="X45" s="7"/>
      <c r="Y45" s="7"/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6">
        <v>102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38</v>
      </c>
      <c r="AM45" s="6">
        <v>0</v>
      </c>
      <c r="AN45" s="7">
        <v>0</v>
      </c>
      <c r="AO45" s="7">
        <v>0</v>
      </c>
      <c r="AP45" s="6">
        <v>75</v>
      </c>
      <c r="AQ45" s="6">
        <v>214</v>
      </c>
      <c r="AR45" s="7">
        <v>0</v>
      </c>
      <c r="AS45" s="7">
        <v>8</v>
      </c>
      <c r="AT45" s="7">
        <v>3</v>
      </c>
      <c r="AU45" s="7">
        <v>6</v>
      </c>
      <c r="AV45" s="7">
        <v>56</v>
      </c>
      <c r="AW45" s="7">
        <v>20</v>
      </c>
      <c r="AX45" s="7">
        <v>34</v>
      </c>
      <c r="BA45" s="5"/>
      <c r="BB45" s="5"/>
    </row>
    <row r="46" spans="1:69" x14ac:dyDescent="0.2">
      <c r="A46" s="9" t="s">
        <v>11</v>
      </c>
      <c r="B46" s="9">
        <v>2011</v>
      </c>
      <c r="C46" s="7">
        <v>21</v>
      </c>
      <c r="D46" s="7">
        <v>5</v>
      </c>
      <c r="E46" s="7">
        <v>13</v>
      </c>
      <c r="F46" s="7">
        <v>14</v>
      </c>
      <c r="G46" s="7">
        <v>5</v>
      </c>
      <c r="H46" s="7"/>
      <c r="I46" s="7"/>
      <c r="J46" s="7"/>
      <c r="K46" s="7">
        <v>3</v>
      </c>
      <c r="M46" s="7">
        <v>6</v>
      </c>
      <c r="N46" s="7">
        <v>0</v>
      </c>
      <c r="O46" s="7">
        <v>2</v>
      </c>
      <c r="P46" s="7">
        <v>4</v>
      </c>
      <c r="Q46" s="7">
        <v>0</v>
      </c>
      <c r="R46" s="6">
        <v>2981</v>
      </c>
      <c r="S46" s="7">
        <v>14</v>
      </c>
      <c r="T46" s="7">
        <v>0</v>
      </c>
      <c r="U46" s="7">
        <v>0</v>
      </c>
      <c r="V46" s="7">
        <v>14</v>
      </c>
      <c r="W46" s="7"/>
      <c r="X46" s="7"/>
      <c r="Y46" s="7"/>
      <c r="Z46" s="7">
        <v>1</v>
      </c>
      <c r="AA46" s="7">
        <v>3</v>
      </c>
      <c r="AB46" s="7">
        <v>1</v>
      </c>
      <c r="AC46" s="7">
        <v>0</v>
      </c>
      <c r="AD46" s="7">
        <v>1</v>
      </c>
      <c r="AE46" s="7">
        <v>1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372.7</v>
      </c>
      <c r="AN46" s="7">
        <v>0</v>
      </c>
      <c r="AO46" s="7">
        <v>630</v>
      </c>
      <c r="AP46" s="6">
        <v>492.3</v>
      </c>
      <c r="AQ46" s="6">
        <v>1495</v>
      </c>
      <c r="AR46" s="7">
        <v>3</v>
      </c>
      <c r="AS46" s="7">
        <v>10</v>
      </c>
      <c r="AT46" s="7"/>
      <c r="AU46" s="7">
        <v>7</v>
      </c>
      <c r="AV46" s="7">
        <v>141</v>
      </c>
      <c r="AW46" s="7">
        <v>39</v>
      </c>
      <c r="AX46" s="7">
        <v>20</v>
      </c>
      <c r="BA46" s="5"/>
      <c r="BB46" s="5"/>
    </row>
    <row r="47" spans="1:69" s="5" customFormat="1" x14ac:dyDescent="0.2">
      <c r="A47" s="13" t="s">
        <v>11</v>
      </c>
      <c r="B47" s="13">
        <v>2012</v>
      </c>
      <c r="C47" s="56">
        <v>59</v>
      </c>
      <c r="D47" s="56">
        <v>10</v>
      </c>
      <c r="E47" s="56">
        <v>33</v>
      </c>
      <c r="F47" s="56">
        <v>18</v>
      </c>
      <c r="G47" s="56">
        <v>5</v>
      </c>
      <c r="H47" s="56">
        <v>0</v>
      </c>
      <c r="I47" s="56">
        <v>0</v>
      </c>
      <c r="J47" s="56">
        <v>0</v>
      </c>
      <c r="K47" s="56">
        <v>2</v>
      </c>
      <c r="L47" s="56">
        <v>8</v>
      </c>
      <c r="M47" s="56">
        <v>10</v>
      </c>
      <c r="N47" s="56">
        <v>3</v>
      </c>
      <c r="O47" s="56">
        <v>3</v>
      </c>
      <c r="P47" s="56">
        <v>3</v>
      </c>
      <c r="Q47" s="56">
        <v>1</v>
      </c>
      <c r="R47" s="54">
        <v>3401.2550000000001</v>
      </c>
      <c r="S47" s="56">
        <v>6</v>
      </c>
      <c r="T47" s="56">
        <v>1</v>
      </c>
      <c r="U47" s="56">
        <v>0</v>
      </c>
      <c r="V47" s="56">
        <v>7</v>
      </c>
      <c r="W47" s="56">
        <v>0</v>
      </c>
      <c r="X47" s="56">
        <v>0</v>
      </c>
      <c r="Y47" s="56">
        <v>0</v>
      </c>
      <c r="Z47" s="56">
        <v>0</v>
      </c>
      <c r="AA47" s="56">
        <v>0</v>
      </c>
      <c r="AB47" s="56">
        <v>1</v>
      </c>
      <c r="AC47" s="56">
        <v>1</v>
      </c>
      <c r="AD47" s="56">
        <v>2</v>
      </c>
      <c r="AE47" s="56"/>
      <c r="AF47" s="54">
        <v>478.512</v>
      </c>
      <c r="AG47" s="54"/>
      <c r="AH47" s="54"/>
      <c r="AI47" s="54">
        <v>30</v>
      </c>
      <c r="AJ47" s="54"/>
      <c r="AK47" s="54"/>
      <c r="AL47" s="54"/>
      <c r="AM47" s="54"/>
      <c r="AN47" s="56"/>
      <c r="AO47" s="56"/>
      <c r="AP47" s="54">
        <v>391.87</v>
      </c>
      <c r="AQ47" s="54">
        <v>900.38199999999995</v>
      </c>
      <c r="AR47" s="56">
        <v>4</v>
      </c>
      <c r="AS47" s="56">
        <v>17</v>
      </c>
      <c r="AT47" s="56">
        <v>4</v>
      </c>
      <c r="AU47" s="56">
        <v>7</v>
      </c>
      <c r="AV47" s="56">
        <v>155</v>
      </c>
      <c r="AW47" s="56">
        <v>41</v>
      </c>
      <c r="AX47" s="56">
        <v>25</v>
      </c>
    </row>
    <row r="48" spans="1:69" s="4" customFormat="1" x14ac:dyDescent="0.2">
      <c r="A48" s="10" t="s">
        <v>11</v>
      </c>
      <c r="B48" s="10">
        <v>2013</v>
      </c>
      <c r="C48" s="16">
        <v>34</v>
      </c>
      <c r="D48" s="16">
        <v>5</v>
      </c>
      <c r="E48" s="16">
        <v>26</v>
      </c>
      <c r="F48" s="16">
        <v>19</v>
      </c>
      <c r="G48" s="16">
        <v>2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10.6</v>
      </c>
      <c r="N48" s="16">
        <v>3</v>
      </c>
      <c r="O48" s="16">
        <v>1.5</v>
      </c>
      <c r="P48" s="16">
        <v>6</v>
      </c>
      <c r="Q48" s="16">
        <v>0.1</v>
      </c>
      <c r="R48" s="53">
        <v>2877.6529999999998</v>
      </c>
      <c r="S48" s="16">
        <v>6</v>
      </c>
      <c r="T48" s="16">
        <v>0</v>
      </c>
      <c r="U48" s="16">
        <v>7</v>
      </c>
      <c r="V48" s="16">
        <v>13</v>
      </c>
      <c r="W48" s="16">
        <v>0</v>
      </c>
      <c r="X48" s="16">
        <v>0</v>
      </c>
      <c r="Y48" s="16">
        <v>0</v>
      </c>
      <c r="Z48" s="16">
        <v>0</v>
      </c>
      <c r="AA48" s="16">
        <v>6</v>
      </c>
      <c r="AB48" s="16">
        <v>0</v>
      </c>
      <c r="AC48" s="16">
        <v>0</v>
      </c>
      <c r="AD48" s="16">
        <v>0</v>
      </c>
      <c r="AE48" s="16">
        <v>1</v>
      </c>
      <c r="AF48" s="53">
        <v>681.88499999999999</v>
      </c>
      <c r="AG48" s="53">
        <v>0</v>
      </c>
      <c r="AH48" s="53">
        <v>0</v>
      </c>
      <c r="AI48" s="53">
        <v>0</v>
      </c>
      <c r="AJ48" s="53">
        <v>0</v>
      </c>
      <c r="AK48" s="53">
        <v>0</v>
      </c>
      <c r="AL48" s="53">
        <v>0</v>
      </c>
      <c r="AM48" s="53">
        <v>0</v>
      </c>
      <c r="AN48" s="16">
        <v>0</v>
      </c>
      <c r="AO48" s="16">
        <v>0</v>
      </c>
      <c r="AP48" s="53">
        <v>463.11900000000003</v>
      </c>
      <c r="AQ48" s="53">
        <v>1145.0039999999999</v>
      </c>
      <c r="AR48" s="16">
        <v>4</v>
      </c>
      <c r="AS48" s="16">
        <v>18</v>
      </c>
      <c r="AT48" s="16">
        <v>4</v>
      </c>
      <c r="AU48" s="16">
        <v>4</v>
      </c>
      <c r="AV48" s="16">
        <v>56</v>
      </c>
      <c r="AW48" s="16">
        <v>59</v>
      </c>
      <c r="AX48" s="16">
        <v>63</v>
      </c>
      <c r="BB48" s="62"/>
    </row>
    <row r="49" spans="1:54" x14ac:dyDescent="0.2">
      <c r="A49" s="9" t="s">
        <v>12</v>
      </c>
      <c r="B49" s="9">
        <v>2007</v>
      </c>
      <c r="C49" s="7">
        <v>62</v>
      </c>
      <c r="D49" s="7">
        <v>0</v>
      </c>
      <c r="E49" s="7">
        <v>43</v>
      </c>
      <c r="F49" s="7">
        <v>4</v>
      </c>
      <c r="G49" s="7">
        <v>0</v>
      </c>
      <c r="H49" s="7"/>
      <c r="I49" s="7"/>
      <c r="J49" s="7"/>
      <c r="K49" s="7">
        <v>1</v>
      </c>
      <c r="M49" s="7">
        <v>4</v>
      </c>
      <c r="N49" s="7">
        <v>1.75</v>
      </c>
      <c r="O49" s="7">
        <v>1</v>
      </c>
      <c r="P49" s="7">
        <v>0.25</v>
      </c>
      <c r="Q49" s="7">
        <v>1</v>
      </c>
      <c r="R49" s="6">
        <v>1681</v>
      </c>
      <c r="S49" s="7">
        <v>2</v>
      </c>
      <c r="T49" s="7">
        <v>2</v>
      </c>
      <c r="U49" s="7">
        <v>0</v>
      </c>
      <c r="V49" s="7">
        <v>4</v>
      </c>
      <c r="W49" s="7"/>
      <c r="X49" s="7"/>
      <c r="Y49" s="7"/>
      <c r="Z49" s="7">
        <v>33</v>
      </c>
      <c r="AA49" s="7">
        <v>0</v>
      </c>
      <c r="AB49" s="7">
        <v>1</v>
      </c>
      <c r="AC49" s="7">
        <v>0</v>
      </c>
      <c r="AD49" s="7">
        <v>1</v>
      </c>
      <c r="AE49" s="7">
        <v>4</v>
      </c>
      <c r="AF49" s="6">
        <v>60</v>
      </c>
      <c r="AG49" s="6">
        <v>2900</v>
      </c>
      <c r="AH49" s="6">
        <v>0</v>
      </c>
      <c r="AI49" s="6">
        <v>1315</v>
      </c>
      <c r="AJ49" s="6" t="s">
        <v>6</v>
      </c>
      <c r="AK49" s="6" t="s">
        <v>6</v>
      </c>
      <c r="AL49" s="6" t="s">
        <v>6</v>
      </c>
      <c r="AM49" s="6" t="s">
        <v>6</v>
      </c>
      <c r="AN49" s="7">
        <v>0</v>
      </c>
      <c r="AO49" s="7" t="s">
        <v>6</v>
      </c>
      <c r="AP49" s="6">
        <v>220</v>
      </c>
      <c r="AQ49" s="6">
        <v>4495</v>
      </c>
      <c r="AR49" s="7">
        <v>3</v>
      </c>
      <c r="AS49" s="7">
        <v>7</v>
      </c>
      <c r="AT49" s="7">
        <v>1</v>
      </c>
      <c r="AU49" s="7">
        <v>7</v>
      </c>
      <c r="AV49" s="7" t="s">
        <v>6</v>
      </c>
      <c r="AW49" s="7" t="s">
        <v>6</v>
      </c>
      <c r="AX49" s="7" t="s">
        <v>6</v>
      </c>
      <c r="BA49" s="5"/>
      <c r="BB49" s="5"/>
    </row>
    <row r="50" spans="1:54" x14ac:dyDescent="0.2">
      <c r="A50" s="9" t="s">
        <v>12</v>
      </c>
      <c r="B50" s="9">
        <v>2008</v>
      </c>
      <c r="C50" s="7">
        <v>42</v>
      </c>
      <c r="D50" s="7">
        <v>1</v>
      </c>
      <c r="E50" s="7">
        <v>35</v>
      </c>
      <c r="F50" s="7">
        <v>8</v>
      </c>
      <c r="G50" s="7">
        <v>0</v>
      </c>
      <c r="H50" s="7"/>
      <c r="I50" s="7"/>
      <c r="J50" s="7"/>
      <c r="K50" s="7">
        <v>1</v>
      </c>
      <c r="M50" s="7">
        <v>4</v>
      </c>
      <c r="N50" s="7">
        <v>1</v>
      </c>
      <c r="O50" s="7">
        <v>1</v>
      </c>
      <c r="P50" s="7">
        <v>1.5</v>
      </c>
      <c r="Q50" s="7">
        <v>0.5</v>
      </c>
      <c r="R50" s="6">
        <v>1947</v>
      </c>
      <c r="S50" s="7">
        <v>0</v>
      </c>
      <c r="T50" s="7">
        <v>1</v>
      </c>
      <c r="U50" s="7">
        <v>0</v>
      </c>
      <c r="V50" s="7">
        <v>1</v>
      </c>
      <c r="W50" s="7"/>
      <c r="X50" s="7"/>
      <c r="Y50" s="7"/>
      <c r="Z50" s="7">
        <v>17</v>
      </c>
      <c r="AA50" s="7">
        <v>0</v>
      </c>
      <c r="AB50" s="7">
        <v>1</v>
      </c>
      <c r="AC50" s="7">
        <v>0</v>
      </c>
      <c r="AD50" s="7">
        <v>1</v>
      </c>
      <c r="AE50" s="7">
        <v>2</v>
      </c>
      <c r="AF50" s="6">
        <v>0</v>
      </c>
      <c r="AG50" s="6">
        <v>0</v>
      </c>
      <c r="AH50" s="6">
        <v>0</v>
      </c>
      <c r="AI50" s="6">
        <v>810</v>
      </c>
      <c r="AJ50" s="6">
        <v>613</v>
      </c>
      <c r="AK50" s="6" t="s">
        <v>6</v>
      </c>
      <c r="AL50" s="6" t="s">
        <v>6</v>
      </c>
      <c r="AM50" s="6">
        <v>0</v>
      </c>
      <c r="AN50" s="7" t="s">
        <v>6</v>
      </c>
      <c r="AO50" s="7" t="s">
        <v>6</v>
      </c>
      <c r="AP50" s="6">
        <v>259</v>
      </c>
      <c r="AQ50" s="6">
        <v>1682</v>
      </c>
      <c r="AR50" s="7">
        <v>4</v>
      </c>
      <c r="AS50" s="7">
        <v>6</v>
      </c>
      <c r="AT50" s="7">
        <v>0</v>
      </c>
      <c r="AU50" s="7">
        <v>8</v>
      </c>
      <c r="AV50" s="7" t="s">
        <v>6</v>
      </c>
      <c r="AW50" s="7" t="s">
        <v>6</v>
      </c>
      <c r="AX50" s="7" t="s">
        <v>6</v>
      </c>
      <c r="BA50" s="5"/>
      <c r="BB50" s="5"/>
    </row>
    <row r="51" spans="1:54" x14ac:dyDescent="0.2">
      <c r="A51" s="9" t="s">
        <v>12</v>
      </c>
      <c r="B51" s="9">
        <v>2009</v>
      </c>
      <c r="C51" s="7">
        <v>42</v>
      </c>
      <c r="D51" s="7">
        <v>3</v>
      </c>
      <c r="E51" s="7">
        <v>33</v>
      </c>
      <c r="F51" s="7">
        <v>9</v>
      </c>
      <c r="G51" s="7">
        <v>2</v>
      </c>
      <c r="H51" s="7"/>
      <c r="I51" s="7"/>
      <c r="J51" s="7"/>
      <c r="K51" s="7">
        <v>1</v>
      </c>
      <c r="M51" s="7">
        <v>4.3</v>
      </c>
      <c r="N51" s="7">
        <v>1</v>
      </c>
      <c r="O51" s="7">
        <v>1</v>
      </c>
      <c r="P51" s="7">
        <v>1.5</v>
      </c>
      <c r="Q51" s="7">
        <v>0.8</v>
      </c>
      <c r="R51" s="6">
        <v>1652</v>
      </c>
      <c r="S51" s="7">
        <v>1</v>
      </c>
      <c r="T51" s="7">
        <v>0</v>
      </c>
      <c r="U51" s="7">
        <v>0</v>
      </c>
      <c r="V51" s="7">
        <v>1</v>
      </c>
      <c r="W51" s="7"/>
      <c r="X51" s="7"/>
      <c r="Y51" s="7"/>
      <c r="Z51" s="7">
        <v>20</v>
      </c>
      <c r="AA51" s="7">
        <v>0</v>
      </c>
      <c r="AB51" s="7">
        <v>1</v>
      </c>
      <c r="AC51" s="7">
        <v>0</v>
      </c>
      <c r="AD51" s="7">
        <v>1</v>
      </c>
      <c r="AE51" s="7">
        <v>2</v>
      </c>
      <c r="AF51" s="6">
        <v>0</v>
      </c>
      <c r="AG51" s="6">
        <v>0</v>
      </c>
      <c r="AH51" s="6">
        <v>0</v>
      </c>
      <c r="AI51" s="6">
        <v>541</v>
      </c>
      <c r="AJ51" s="6">
        <v>2227</v>
      </c>
      <c r="AK51" s="6">
        <v>0</v>
      </c>
      <c r="AL51" s="6">
        <v>0</v>
      </c>
      <c r="AM51" s="6">
        <v>0</v>
      </c>
      <c r="AN51" s="7">
        <v>0</v>
      </c>
      <c r="AO51" s="7">
        <v>0</v>
      </c>
      <c r="AP51" s="6">
        <v>777</v>
      </c>
      <c r="AQ51" s="6">
        <v>3545</v>
      </c>
      <c r="AR51" s="7">
        <v>5</v>
      </c>
      <c r="AS51" s="7">
        <v>6</v>
      </c>
      <c r="AT51" s="7">
        <v>0</v>
      </c>
      <c r="AU51" s="7">
        <v>8</v>
      </c>
      <c r="AV51" s="7" t="s">
        <v>6</v>
      </c>
      <c r="AW51" s="7" t="s">
        <v>6</v>
      </c>
      <c r="AX51" s="7" t="s">
        <v>6</v>
      </c>
      <c r="BA51" s="5"/>
      <c r="BB51" s="5"/>
    </row>
    <row r="52" spans="1:54" x14ac:dyDescent="0.2">
      <c r="A52" s="9" t="s">
        <v>12</v>
      </c>
      <c r="B52" s="9">
        <v>2010</v>
      </c>
      <c r="C52" s="7">
        <v>53</v>
      </c>
      <c r="D52" s="7">
        <v>3</v>
      </c>
      <c r="E52" s="7">
        <v>49</v>
      </c>
      <c r="F52" s="7">
        <v>13</v>
      </c>
      <c r="G52" s="7">
        <v>3</v>
      </c>
      <c r="H52" s="7"/>
      <c r="I52" s="7"/>
      <c r="J52" s="7"/>
      <c r="K52" s="7">
        <v>0</v>
      </c>
      <c r="M52" s="7">
        <v>4.5</v>
      </c>
      <c r="N52" s="7">
        <v>0.1</v>
      </c>
      <c r="O52" s="7">
        <v>2</v>
      </c>
      <c r="P52" s="7">
        <v>1.6</v>
      </c>
      <c r="Q52" s="7">
        <v>0.8</v>
      </c>
      <c r="R52" s="6">
        <v>1801</v>
      </c>
      <c r="S52" s="7">
        <v>4</v>
      </c>
      <c r="T52" s="7">
        <v>0</v>
      </c>
      <c r="U52" s="7">
        <v>0</v>
      </c>
      <c r="V52" s="7">
        <v>4</v>
      </c>
      <c r="W52" s="7"/>
      <c r="X52" s="7"/>
      <c r="Y52" s="7"/>
      <c r="Z52" s="7">
        <v>28</v>
      </c>
      <c r="AA52" s="7">
        <v>3</v>
      </c>
      <c r="AB52" s="7">
        <v>4</v>
      </c>
      <c r="AC52" s="7">
        <v>0</v>
      </c>
      <c r="AD52" s="7">
        <v>4</v>
      </c>
      <c r="AE52" s="7">
        <v>4</v>
      </c>
      <c r="AF52" s="6">
        <v>0</v>
      </c>
      <c r="AG52" s="6">
        <v>0</v>
      </c>
      <c r="AH52" s="6">
        <v>0</v>
      </c>
      <c r="AI52" s="6">
        <v>411</v>
      </c>
      <c r="AJ52" s="6">
        <v>1936</v>
      </c>
      <c r="AK52" s="6">
        <v>0</v>
      </c>
      <c r="AL52" s="6">
        <v>0</v>
      </c>
      <c r="AM52" s="6">
        <v>0</v>
      </c>
      <c r="AN52" s="7">
        <v>0</v>
      </c>
      <c r="AO52" s="7">
        <v>0</v>
      </c>
      <c r="AP52" s="6">
        <v>628</v>
      </c>
      <c r="AQ52" s="6">
        <v>2347</v>
      </c>
      <c r="AR52" s="7">
        <v>4</v>
      </c>
      <c r="AS52" s="7">
        <v>9</v>
      </c>
      <c r="AT52" s="7">
        <v>4</v>
      </c>
      <c r="AU52" s="7">
        <v>12</v>
      </c>
      <c r="AV52" s="7">
        <v>334</v>
      </c>
      <c r="AW52" s="7">
        <v>57</v>
      </c>
      <c r="AX52" s="7">
        <v>415</v>
      </c>
      <c r="BA52" s="5"/>
      <c r="BB52" s="5"/>
    </row>
    <row r="53" spans="1:54" x14ac:dyDescent="0.2">
      <c r="A53" s="9" t="s">
        <v>12</v>
      </c>
      <c r="B53" s="9">
        <v>2011</v>
      </c>
      <c r="C53" s="7">
        <v>47</v>
      </c>
      <c r="D53" s="7">
        <v>1</v>
      </c>
      <c r="E53" s="7">
        <v>37</v>
      </c>
      <c r="F53" s="7">
        <v>12</v>
      </c>
      <c r="G53" s="7">
        <v>0</v>
      </c>
      <c r="H53" s="7"/>
      <c r="I53" s="7"/>
      <c r="J53" s="7"/>
      <c r="K53" s="7">
        <v>3</v>
      </c>
      <c r="M53" s="7">
        <v>5.6499999999999995</v>
      </c>
      <c r="N53" s="7">
        <v>1.1000000000000001</v>
      </c>
      <c r="O53" s="7">
        <v>2</v>
      </c>
      <c r="P53" s="7">
        <v>1.75</v>
      </c>
      <c r="Q53" s="7">
        <v>0.8</v>
      </c>
      <c r="R53" s="6">
        <v>2598.1765800000003</v>
      </c>
      <c r="S53" s="7">
        <v>5</v>
      </c>
      <c r="T53" s="7">
        <v>0</v>
      </c>
      <c r="U53" s="7">
        <v>0</v>
      </c>
      <c r="V53" s="7">
        <v>5</v>
      </c>
      <c r="W53" s="7"/>
      <c r="X53" s="7"/>
      <c r="Y53" s="7"/>
      <c r="Z53" s="7">
        <v>18</v>
      </c>
      <c r="AA53" s="7">
        <v>0</v>
      </c>
      <c r="AB53" s="7">
        <v>1</v>
      </c>
      <c r="AC53" s="7">
        <v>0</v>
      </c>
      <c r="AD53" s="7">
        <v>1</v>
      </c>
      <c r="AE53" s="7">
        <v>1</v>
      </c>
      <c r="AF53" s="6">
        <v>27.899279999999997</v>
      </c>
      <c r="AG53" s="6">
        <v>0</v>
      </c>
      <c r="AH53" s="6">
        <v>0</v>
      </c>
      <c r="AI53" s="6">
        <v>686.42624999999998</v>
      </c>
      <c r="AJ53" s="6">
        <v>2084.3528000000001</v>
      </c>
      <c r="AK53" s="6">
        <v>0</v>
      </c>
      <c r="AL53" s="6">
        <v>0</v>
      </c>
      <c r="AM53" s="6">
        <v>0</v>
      </c>
      <c r="AN53" s="7">
        <v>0</v>
      </c>
      <c r="AO53" s="7">
        <v>0</v>
      </c>
      <c r="AP53" s="6">
        <v>490.04697999999996</v>
      </c>
      <c r="AQ53" s="6">
        <v>3288.7253100000003</v>
      </c>
      <c r="AR53" s="7">
        <v>7</v>
      </c>
      <c r="AS53" s="7">
        <v>14</v>
      </c>
      <c r="AT53" s="7">
        <v>6</v>
      </c>
      <c r="AU53" s="7">
        <v>13</v>
      </c>
      <c r="AV53" s="7">
        <v>311</v>
      </c>
      <c r="AW53" s="7">
        <v>75</v>
      </c>
      <c r="AX53" s="7">
        <v>427</v>
      </c>
      <c r="BA53" s="5"/>
      <c r="BB53" s="5"/>
    </row>
    <row r="54" spans="1:54" s="5" customFormat="1" x14ac:dyDescent="0.2">
      <c r="A54" s="13" t="s">
        <v>12</v>
      </c>
      <c r="B54" s="13">
        <v>2012</v>
      </c>
      <c r="C54" s="56">
        <v>52</v>
      </c>
      <c r="D54" s="56">
        <v>1</v>
      </c>
      <c r="E54" s="56">
        <v>41</v>
      </c>
      <c r="F54" s="56">
        <v>13</v>
      </c>
      <c r="G54" s="56">
        <v>2</v>
      </c>
      <c r="H54" s="56">
        <v>0</v>
      </c>
      <c r="I54" s="56">
        <v>0</v>
      </c>
      <c r="J54" s="56">
        <v>0</v>
      </c>
      <c r="K54" s="56">
        <v>1</v>
      </c>
      <c r="L54" s="56">
        <v>0</v>
      </c>
      <c r="M54" s="56">
        <v>9</v>
      </c>
      <c r="N54" s="56">
        <v>4</v>
      </c>
      <c r="O54" s="56">
        <v>2</v>
      </c>
      <c r="P54" s="56">
        <v>2</v>
      </c>
      <c r="Q54" s="56">
        <v>1</v>
      </c>
      <c r="R54" s="54">
        <v>2283.0369999999998</v>
      </c>
      <c r="S54" s="56">
        <v>1</v>
      </c>
      <c r="T54" s="56">
        <v>0</v>
      </c>
      <c r="U54" s="56">
        <v>0</v>
      </c>
      <c r="V54" s="56">
        <v>1</v>
      </c>
      <c r="W54" s="56">
        <v>26</v>
      </c>
      <c r="X54" s="56">
        <v>0</v>
      </c>
      <c r="Y54" s="56">
        <v>0</v>
      </c>
      <c r="Z54" s="56">
        <v>26</v>
      </c>
      <c r="AA54" s="56">
        <v>0</v>
      </c>
      <c r="AB54" s="56">
        <v>1</v>
      </c>
      <c r="AC54" s="56">
        <v>0</v>
      </c>
      <c r="AD54" s="56">
        <v>1</v>
      </c>
      <c r="AE54" s="56">
        <v>5</v>
      </c>
      <c r="AF54" s="54">
        <v>1080.8019999999999</v>
      </c>
      <c r="AG54" s="54">
        <v>2114.2269999999999</v>
      </c>
      <c r="AH54" s="54">
        <v>0</v>
      </c>
      <c r="AI54" s="54">
        <v>438.69443999999999</v>
      </c>
      <c r="AJ54" s="54">
        <v>0</v>
      </c>
      <c r="AK54" s="54">
        <v>0</v>
      </c>
      <c r="AL54" s="54">
        <v>0</v>
      </c>
      <c r="AM54" s="54">
        <v>0</v>
      </c>
      <c r="AN54" s="56">
        <v>0</v>
      </c>
      <c r="AO54" s="56">
        <v>0</v>
      </c>
      <c r="AP54" s="54">
        <v>311.23160999999999</v>
      </c>
      <c r="AQ54" s="54">
        <v>3944.95505</v>
      </c>
      <c r="AR54" s="56">
        <v>7</v>
      </c>
      <c r="AS54" s="56">
        <v>18</v>
      </c>
      <c r="AT54" s="56">
        <v>2</v>
      </c>
      <c r="AU54" s="56">
        <v>16</v>
      </c>
      <c r="AV54" s="56">
        <v>434</v>
      </c>
      <c r="AW54" s="56">
        <v>122</v>
      </c>
      <c r="AX54" s="56">
        <v>482</v>
      </c>
    </row>
    <row r="55" spans="1:54" s="4" customFormat="1" x14ac:dyDescent="0.2">
      <c r="A55" s="10" t="s">
        <v>12</v>
      </c>
      <c r="B55" s="10">
        <v>2013</v>
      </c>
      <c r="C55" s="16">
        <v>69</v>
      </c>
      <c r="D55" s="16">
        <v>2</v>
      </c>
      <c r="E55" s="16">
        <v>57</v>
      </c>
      <c r="F55" s="16">
        <v>6</v>
      </c>
      <c r="G55" s="16">
        <v>0</v>
      </c>
      <c r="H55" s="16">
        <v>0</v>
      </c>
      <c r="I55" s="16">
        <v>0</v>
      </c>
      <c r="J55" s="16">
        <v>2</v>
      </c>
      <c r="K55" s="16">
        <v>1</v>
      </c>
      <c r="L55" s="16">
        <v>0</v>
      </c>
      <c r="M55" s="16">
        <v>11</v>
      </c>
      <c r="N55" s="16">
        <v>7</v>
      </c>
      <c r="O55" s="16">
        <v>2</v>
      </c>
      <c r="P55" s="16">
        <v>1</v>
      </c>
      <c r="Q55" s="16">
        <v>1</v>
      </c>
      <c r="R55" s="53">
        <v>1080.6020000000001</v>
      </c>
      <c r="S55" s="16">
        <v>7</v>
      </c>
      <c r="T55" s="16">
        <v>1</v>
      </c>
      <c r="U55" s="16">
        <v>0</v>
      </c>
      <c r="V55" s="16">
        <v>8</v>
      </c>
      <c r="W55" s="16">
        <v>32</v>
      </c>
      <c r="X55" s="16">
        <v>0</v>
      </c>
      <c r="Y55" s="16">
        <v>0</v>
      </c>
      <c r="Z55" s="16">
        <v>32</v>
      </c>
      <c r="AA55" s="16">
        <v>0</v>
      </c>
      <c r="AB55" s="16">
        <v>5</v>
      </c>
      <c r="AC55" s="16">
        <v>0</v>
      </c>
      <c r="AD55" s="16">
        <v>5</v>
      </c>
      <c r="AE55" s="16">
        <v>6</v>
      </c>
      <c r="AF55" s="53">
        <v>44.781999999999996</v>
      </c>
      <c r="AG55" s="53">
        <v>2201.5115099999998</v>
      </c>
      <c r="AH55" s="53">
        <v>0</v>
      </c>
      <c r="AI55" s="53">
        <v>372.72174000000001</v>
      </c>
      <c r="AJ55" s="53">
        <v>0</v>
      </c>
      <c r="AK55" s="53">
        <v>0</v>
      </c>
      <c r="AL55" s="53">
        <v>0</v>
      </c>
      <c r="AM55" s="53">
        <v>0</v>
      </c>
      <c r="AN55" s="16">
        <v>0</v>
      </c>
      <c r="AO55" s="16">
        <v>0</v>
      </c>
      <c r="AP55" s="53">
        <v>334.62995000000001</v>
      </c>
      <c r="AQ55" s="53">
        <v>2953.6451999999999</v>
      </c>
      <c r="AR55" s="16">
        <v>8</v>
      </c>
      <c r="AS55" s="16">
        <v>29</v>
      </c>
      <c r="AT55" s="16">
        <v>8</v>
      </c>
      <c r="AU55" s="16">
        <v>19</v>
      </c>
      <c r="AV55" s="16">
        <v>364</v>
      </c>
      <c r="AW55" s="16">
        <v>107</v>
      </c>
      <c r="AX55" s="16">
        <v>412</v>
      </c>
      <c r="BB55" s="62"/>
    </row>
    <row r="56" spans="1:54" x14ac:dyDescent="0.2">
      <c r="A56" s="9" t="s">
        <v>13</v>
      </c>
      <c r="B56" s="9">
        <v>2007</v>
      </c>
      <c r="C56" s="7">
        <v>70</v>
      </c>
      <c r="D56" s="7">
        <v>16</v>
      </c>
      <c r="E56" s="7">
        <v>46</v>
      </c>
      <c r="F56" s="7">
        <v>40</v>
      </c>
      <c r="G56" s="7">
        <v>6</v>
      </c>
      <c r="H56" s="7"/>
      <c r="I56" s="7"/>
      <c r="J56" s="7"/>
      <c r="K56" s="7">
        <v>1</v>
      </c>
      <c r="M56" s="7">
        <v>10.7</v>
      </c>
      <c r="N56" s="7">
        <v>7.1</v>
      </c>
      <c r="O56" s="7">
        <v>1</v>
      </c>
      <c r="P56" s="7">
        <v>1.05</v>
      </c>
      <c r="Q56" s="7">
        <v>1.55</v>
      </c>
      <c r="R56" s="6">
        <v>5622</v>
      </c>
      <c r="S56" s="7">
        <v>3</v>
      </c>
      <c r="T56" s="7">
        <v>1</v>
      </c>
      <c r="U56" s="7">
        <v>0</v>
      </c>
      <c r="V56" s="7">
        <v>4</v>
      </c>
      <c r="W56" s="7"/>
      <c r="X56" s="7"/>
      <c r="Y56" s="7"/>
      <c r="Z56" s="7">
        <v>4</v>
      </c>
      <c r="AA56" s="7">
        <v>0</v>
      </c>
      <c r="AB56" s="7">
        <v>2</v>
      </c>
      <c r="AC56" s="7">
        <v>0</v>
      </c>
      <c r="AD56" s="7">
        <v>2</v>
      </c>
      <c r="AE56" s="7">
        <v>1</v>
      </c>
      <c r="AF56" s="6">
        <v>1581</v>
      </c>
      <c r="AG56" s="6">
        <v>0</v>
      </c>
      <c r="AH56" s="6">
        <v>0</v>
      </c>
      <c r="AI56" s="6">
        <v>348</v>
      </c>
      <c r="AJ56" s="6" t="s">
        <v>6</v>
      </c>
      <c r="AK56" s="6" t="s">
        <v>6</v>
      </c>
      <c r="AL56" s="6" t="s">
        <v>6</v>
      </c>
      <c r="AM56" s="6" t="s">
        <v>6</v>
      </c>
      <c r="AN56" s="7">
        <v>0</v>
      </c>
      <c r="AO56" s="7" t="s">
        <v>6</v>
      </c>
      <c r="AP56" s="6">
        <v>48</v>
      </c>
      <c r="AQ56" s="6">
        <v>1977</v>
      </c>
      <c r="AR56" s="7">
        <v>4</v>
      </c>
      <c r="AS56" s="7">
        <v>24</v>
      </c>
      <c r="AT56" s="7">
        <v>7</v>
      </c>
      <c r="AU56" s="7">
        <v>2</v>
      </c>
      <c r="AV56" s="7" t="s">
        <v>6</v>
      </c>
      <c r="AW56" s="7" t="s">
        <v>6</v>
      </c>
      <c r="AX56" s="7" t="s">
        <v>6</v>
      </c>
      <c r="BA56" s="5"/>
      <c r="BB56" s="5"/>
    </row>
    <row r="57" spans="1:54" x14ac:dyDescent="0.2">
      <c r="A57" s="9" t="s">
        <v>13</v>
      </c>
      <c r="B57" s="9">
        <v>2008</v>
      </c>
      <c r="C57" s="7">
        <v>41</v>
      </c>
      <c r="D57" s="7">
        <v>14</v>
      </c>
      <c r="E57" s="7">
        <v>22</v>
      </c>
      <c r="F57" s="7">
        <v>23</v>
      </c>
      <c r="G57" s="7">
        <v>4</v>
      </c>
      <c r="H57" s="7"/>
      <c r="I57" s="7"/>
      <c r="J57" s="7"/>
      <c r="K57" s="7">
        <v>0</v>
      </c>
      <c r="M57" s="7">
        <v>7.72</v>
      </c>
      <c r="N57" s="7">
        <v>3.96</v>
      </c>
      <c r="O57" s="7">
        <v>1</v>
      </c>
      <c r="P57" s="7">
        <v>1.4</v>
      </c>
      <c r="Q57" s="7">
        <v>1.36</v>
      </c>
      <c r="R57" s="6">
        <v>7989</v>
      </c>
      <c r="S57" s="7">
        <v>4</v>
      </c>
      <c r="T57" s="7">
        <v>0</v>
      </c>
      <c r="U57" s="7">
        <v>0</v>
      </c>
      <c r="V57" s="7">
        <v>4</v>
      </c>
      <c r="W57" s="7"/>
      <c r="X57" s="7"/>
      <c r="Y57" s="7"/>
      <c r="Z57" s="7">
        <v>7</v>
      </c>
      <c r="AA57" s="7">
        <v>4</v>
      </c>
      <c r="AB57" s="7">
        <v>2</v>
      </c>
      <c r="AC57" s="7">
        <v>0</v>
      </c>
      <c r="AD57" s="7">
        <v>2</v>
      </c>
      <c r="AE57" s="7">
        <v>0</v>
      </c>
      <c r="AF57" s="6">
        <v>1012</v>
      </c>
      <c r="AG57" s="6">
        <v>0</v>
      </c>
      <c r="AH57" s="6">
        <v>0</v>
      </c>
      <c r="AI57" s="6">
        <v>586</v>
      </c>
      <c r="AJ57" s="6">
        <v>0</v>
      </c>
      <c r="AK57" s="6" t="s">
        <v>6</v>
      </c>
      <c r="AL57" s="6" t="s">
        <v>6</v>
      </c>
      <c r="AM57" s="6">
        <v>0</v>
      </c>
      <c r="AN57" s="7" t="s">
        <v>6</v>
      </c>
      <c r="AO57" s="7" t="s">
        <v>6</v>
      </c>
      <c r="AP57" s="6">
        <v>1793</v>
      </c>
      <c r="AQ57" s="6">
        <v>3391</v>
      </c>
      <c r="AR57" s="7">
        <v>5</v>
      </c>
      <c r="AS57" s="7">
        <v>17</v>
      </c>
      <c r="AT57" s="7">
        <v>8</v>
      </c>
      <c r="AU57" s="7">
        <v>2</v>
      </c>
      <c r="AV57" s="7" t="s">
        <v>6</v>
      </c>
      <c r="AW57" s="7" t="s">
        <v>6</v>
      </c>
      <c r="AX57" s="7" t="s">
        <v>6</v>
      </c>
      <c r="BA57" s="5"/>
      <c r="BB57" s="5"/>
    </row>
    <row r="58" spans="1:54" x14ac:dyDescent="0.2">
      <c r="A58" s="9" t="s">
        <v>13</v>
      </c>
      <c r="B58" s="9">
        <v>2009</v>
      </c>
      <c r="C58" s="7">
        <v>48</v>
      </c>
      <c r="D58" s="7">
        <v>18</v>
      </c>
      <c r="E58" s="7">
        <v>31</v>
      </c>
      <c r="F58" s="7">
        <v>29</v>
      </c>
      <c r="G58" s="7">
        <v>13</v>
      </c>
      <c r="H58" s="7"/>
      <c r="I58" s="7"/>
      <c r="J58" s="7"/>
      <c r="K58" s="7">
        <v>0</v>
      </c>
      <c r="M58" s="7">
        <v>12.96</v>
      </c>
      <c r="N58" s="7">
        <v>6.6</v>
      </c>
      <c r="O58" s="7">
        <v>1</v>
      </c>
      <c r="P58" s="7">
        <v>3.66</v>
      </c>
      <c r="Q58" s="7">
        <v>1.7</v>
      </c>
      <c r="R58" s="6">
        <v>9789</v>
      </c>
      <c r="S58" s="7">
        <v>3</v>
      </c>
      <c r="T58" s="7">
        <v>1</v>
      </c>
      <c r="U58" s="7">
        <v>0</v>
      </c>
      <c r="V58" s="7">
        <v>4</v>
      </c>
      <c r="W58" s="7"/>
      <c r="X58" s="7"/>
      <c r="Y58" s="7"/>
      <c r="Z58" s="7">
        <v>5</v>
      </c>
      <c r="AA58" s="7">
        <v>0</v>
      </c>
      <c r="AB58" s="7">
        <v>2</v>
      </c>
      <c r="AC58" s="7">
        <v>0</v>
      </c>
      <c r="AD58" s="7">
        <v>2</v>
      </c>
      <c r="AE58" s="7">
        <v>2</v>
      </c>
      <c r="AF58" s="6">
        <v>2015</v>
      </c>
      <c r="AG58" s="6">
        <v>0</v>
      </c>
      <c r="AH58" s="6">
        <v>0</v>
      </c>
      <c r="AI58" s="6">
        <v>563</v>
      </c>
      <c r="AJ58" s="6">
        <v>0</v>
      </c>
      <c r="AK58" s="6">
        <v>0</v>
      </c>
      <c r="AL58" s="6">
        <v>92.94</v>
      </c>
      <c r="AM58" s="6">
        <v>0</v>
      </c>
      <c r="AN58" s="7">
        <v>0</v>
      </c>
      <c r="AO58" s="7">
        <v>0</v>
      </c>
      <c r="AP58" s="6">
        <v>2463</v>
      </c>
      <c r="AQ58" s="6">
        <v>5134</v>
      </c>
      <c r="AR58" s="7">
        <v>5</v>
      </c>
      <c r="AS58" s="7">
        <v>18</v>
      </c>
      <c r="AT58" s="7">
        <v>9</v>
      </c>
      <c r="AU58" s="7">
        <v>4</v>
      </c>
      <c r="AV58" s="7" t="s">
        <v>6</v>
      </c>
      <c r="AW58" s="7" t="s">
        <v>6</v>
      </c>
      <c r="AX58" s="7" t="s">
        <v>6</v>
      </c>
      <c r="BA58" s="5"/>
      <c r="BB58" s="5"/>
    </row>
    <row r="59" spans="1:54" x14ac:dyDescent="0.2">
      <c r="A59" s="9" t="s">
        <v>13</v>
      </c>
      <c r="B59" s="9">
        <v>2010</v>
      </c>
      <c r="C59" s="7">
        <v>49</v>
      </c>
      <c r="D59" s="7">
        <v>15</v>
      </c>
      <c r="E59" s="7">
        <v>27</v>
      </c>
      <c r="F59" s="7">
        <v>11</v>
      </c>
      <c r="G59" s="7">
        <v>4</v>
      </c>
      <c r="H59" s="7"/>
      <c r="I59" s="7"/>
      <c r="J59" s="7"/>
      <c r="K59" s="7">
        <v>0</v>
      </c>
      <c r="M59" s="7">
        <v>14.3</v>
      </c>
      <c r="N59" s="7">
        <v>8</v>
      </c>
      <c r="O59" s="7">
        <v>2</v>
      </c>
      <c r="P59" s="7">
        <v>2.2999999999999998</v>
      </c>
      <c r="Q59" s="7">
        <v>2</v>
      </c>
      <c r="R59" s="6">
        <v>7808</v>
      </c>
      <c r="S59" s="7">
        <v>10</v>
      </c>
      <c r="T59" s="7">
        <v>1</v>
      </c>
      <c r="U59" s="7">
        <v>0</v>
      </c>
      <c r="V59" s="7">
        <v>11</v>
      </c>
      <c r="W59" s="7"/>
      <c r="X59" s="7"/>
      <c r="Y59" s="7"/>
      <c r="Z59" s="7">
        <v>2</v>
      </c>
      <c r="AA59" s="7">
        <v>4</v>
      </c>
      <c r="AB59" s="7">
        <v>4</v>
      </c>
      <c r="AC59" s="7">
        <v>0</v>
      </c>
      <c r="AD59" s="7">
        <v>4</v>
      </c>
      <c r="AE59" s="7">
        <v>1</v>
      </c>
      <c r="AF59" s="6">
        <v>2357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16</v>
      </c>
      <c r="AM59" s="6">
        <v>0</v>
      </c>
      <c r="AN59" s="7">
        <v>0</v>
      </c>
      <c r="AO59" s="7">
        <v>0</v>
      </c>
      <c r="AP59" s="6">
        <v>1290</v>
      </c>
      <c r="AQ59" s="6">
        <v>3663</v>
      </c>
      <c r="AR59" s="7">
        <v>5</v>
      </c>
      <c r="AS59" s="7">
        <v>21</v>
      </c>
      <c r="AT59" s="7">
        <v>7</v>
      </c>
      <c r="AU59" s="7">
        <v>6</v>
      </c>
      <c r="AV59" s="7">
        <v>282</v>
      </c>
      <c r="AW59" s="7">
        <v>49</v>
      </c>
      <c r="AX59" s="7">
        <v>88</v>
      </c>
      <c r="BA59" s="5"/>
      <c r="BB59" s="5"/>
    </row>
    <row r="60" spans="1:54" x14ac:dyDescent="0.2">
      <c r="A60" s="9" t="s">
        <v>13</v>
      </c>
      <c r="B60" s="9">
        <v>2011</v>
      </c>
      <c r="C60" s="7">
        <v>62</v>
      </c>
      <c r="D60" s="7">
        <v>20</v>
      </c>
      <c r="E60" s="7">
        <v>39</v>
      </c>
      <c r="F60" s="7">
        <v>33</v>
      </c>
      <c r="G60" s="7">
        <v>15</v>
      </c>
      <c r="H60" s="7"/>
      <c r="I60" s="7"/>
      <c r="J60" s="7"/>
      <c r="K60" s="7">
        <v>5</v>
      </c>
      <c r="M60" s="7">
        <v>16</v>
      </c>
      <c r="N60" s="7">
        <v>8</v>
      </c>
      <c r="O60" s="7">
        <v>2</v>
      </c>
      <c r="P60" s="7">
        <v>3</v>
      </c>
      <c r="Q60" s="7">
        <v>3</v>
      </c>
      <c r="R60" s="6">
        <v>7233.9669999999996</v>
      </c>
      <c r="S60" s="7">
        <v>3</v>
      </c>
      <c r="T60" s="7">
        <v>0</v>
      </c>
      <c r="U60" s="7">
        <v>0</v>
      </c>
      <c r="V60" s="7">
        <v>3</v>
      </c>
      <c r="W60" s="7"/>
      <c r="X60" s="7"/>
      <c r="Y60" s="7"/>
      <c r="Z60" s="7">
        <v>2</v>
      </c>
      <c r="AA60" s="7">
        <v>3</v>
      </c>
      <c r="AB60" s="7">
        <v>2</v>
      </c>
      <c r="AC60" s="7">
        <v>0</v>
      </c>
      <c r="AD60" s="7">
        <v>2</v>
      </c>
      <c r="AE60" s="7">
        <v>1</v>
      </c>
      <c r="AF60" s="6">
        <v>1618.6227099999999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1.97302</v>
      </c>
      <c r="AM60" s="6">
        <v>187.5</v>
      </c>
      <c r="AN60" s="7">
        <v>0</v>
      </c>
      <c r="AO60" s="7">
        <v>0</v>
      </c>
      <c r="AP60" s="6">
        <v>898.88317000000006</v>
      </c>
      <c r="AQ60" s="6">
        <v>2706.9789000000001</v>
      </c>
      <c r="AR60" s="7">
        <v>9</v>
      </c>
      <c r="AS60" s="7">
        <v>21</v>
      </c>
      <c r="AT60" s="7">
        <v>6</v>
      </c>
      <c r="AU60" s="7">
        <v>6</v>
      </c>
      <c r="AV60" s="7">
        <v>300</v>
      </c>
      <c r="AW60" s="7">
        <v>36</v>
      </c>
      <c r="AX60" s="7">
        <v>5</v>
      </c>
      <c r="BA60" s="5"/>
      <c r="BB60" s="5"/>
    </row>
    <row r="61" spans="1:54" s="5" customFormat="1" x14ac:dyDescent="0.2">
      <c r="A61" s="13" t="s">
        <v>13</v>
      </c>
      <c r="B61" s="13">
        <v>2012</v>
      </c>
      <c r="C61" s="56">
        <v>61</v>
      </c>
      <c r="D61" s="56">
        <v>14</v>
      </c>
      <c r="E61" s="56">
        <v>39</v>
      </c>
      <c r="F61" s="56">
        <v>37</v>
      </c>
      <c r="G61" s="56">
        <v>10</v>
      </c>
      <c r="H61" s="56">
        <v>4</v>
      </c>
      <c r="I61" s="56">
        <v>1</v>
      </c>
      <c r="J61" s="56">
        <v>0</v>
      </c>
      <c r="K61" s="56">
        <v>4</v>
      </c>
      <c r="L61" s="56">
        <v>0</v>
      </c>
      <c r="M61" s="56">
        <v>16.5</v>
      </c>
      <c r="N61" s="56">
        <v>7.5</v>
      </c>
      <c r="O61" s="56">
        <v>2</v>
      </c>
      <c r="P61" s="56">
        <v>4</v>
      </c>
      <c r="Q61" s="56">
        <v>3</v>
      </c>
      <c r="R61" s="54">
        <v>7461</v>
      </c>
      <c r="S61" s="56">
        <v>8</v>
      </c>
      <c r="T61" s="56">
        <v>2</v>
      </c>
      <c r="U61" s="56">
        <v>0</v>
      </c>
      <c r="V61" s="56">
        <v>10</v>
      </c>
      <c r="W61" s="56">
        <v>5</v>
      </c>
      <c r="X61" s="56">
        <v>0</v>
      </c>
      <c r="Y61" s="56">
        <v>0</v>
      </c>
      <c r="Z61" s="56">
        <v>5</v>
      </c>
      <c r="AA61" s="56">
        <v>3</v>
      </c>
      <c r="AB61" s="56">
        <v>4</v>
      </c>
      <c r="AC61" s="56">
        <v>1</v>
      </c>
      <c r="AD61" s="56">
        <v>5</v>
      </c>
      <c r="AE61" s="56">
        <v>1</v>
      </c>
      <c r="AF61" s="54">
        <v>961.20613000000003</v>
      </c>
      <c r="AG61" s="54">
        <v>50</v>
      </c>
      <c r="AH61" s="54">
        <v>0</v>
      </c>
      <c r="AI61" s="54">
        <v>1134.5188000000001</v>
      </c>
      <c r="AJ61" s="54">
        <v>0</v>
      </c>
      <c r="AK61" s="54">
        <v>0</v>
      </c>
      <c r="AL61" s="54">
        <v>41.797339999999998</v>
      </c>
      <c r="AM61" s="54">
        <v>0</v>
      </c>
      <c r="AN61" s="56">
        <v>0</v>
      </c>
      <c r="AO61" s="56">
        <v>0</v>
      </c>
      <c r="AP61" s="54">
        <v>1073.2533800000001</v>
      </c>
      <c r="AQ61" s="54">
        <v>3260.77565</v>
      </c>
      <c r="AR61" s="56">
        <v>13</v>
      </c>
      <c r="AS61" s="56">
        <v>50</v>
      </c>
      <c r="AT61" s="56">
        <v>16</v>
      </c>
      <c r="AU61" s="56">
        <v>5</v>
      </c>
      <c r="AV61" s="56">
        <v>303</v>
      </c>
      <c r="AW61" s="56">
        <v>67</v>
      </c>
      <c r="AX61" s="56">
        <v>81</v>
      </c>
    </row>
    <row r="62" spans="1:54" s="4" customFormat="1" x14ac:dyDescent="0.2">
      <c r="A62" s="10" t="s">
        <v>13</v>
      </c>
      <c r="B62" s="10">
        <v>2013</v>
      </c>
      <c r="C62" s="16">
        <v>54</v>
      </c>
      <c r="D62" s="16">
        <v>20</v>
      </c>
      <c r="E62" s="16">
        <v>21</v>
      </c>
      <c r="F62" s="16">
        <v>14</v>
      </c>
      <c r="G62" s="16">
        <v>5</v>
      </c>
      <c r="H62" s="16">
        <v>3</v>
      </c>
      <c r="I62" s="16">
        <v>1</v>
      </c>
      <c r="J62" s="16">
        <v>0</v>
      </c>
      <c r="K62" s="16">
        <v>9</v>
      </c>
      <c r="L62" s="16">
        <v>0</v>
      </c>
      <c r="M62" s="16">
        <v>17.5</v>
      </c>
      <c r="N62" s="16">
        <v>8.5</v>
      </c>
      <c r="O62" s="16">
        <v>1</v>
      </c>
      <c r="P62" s="16">
        <v>4</v>
      </c>
      <c r="Q62" s="16">
        <v>4</v>
      </c>
      <c r="R62" s="53">
        <v>8235.7759999999998</v>
      </c>
      <c r="S62" s="16">
        <v>8</v>
      </c>
      <c r="T62" s="16">
        <v>2</v>
      </c>
      <c r="U62" s="16">
        <v>0</v>
      </c>
      <c r="V62" s="16">
        <f>SUM(S62:U62)</f>
        <v>10</v>
      </c>
      <c r="W62" s="16">
        <v>3</v>
      </c>
      <c r="X62" s="16">
        <v>0</v>
      </c>
      <c r="Y62" s="16">
        <v>0</v>
      </c>
      <c r="Z62" s="16">
        <f>SUM(W62:Y62)</f>
        <v>3</v>
      </c>
      <c r="AA62" s="16">
        <v>0</v>
      </c>
      <c r="AB62" s="16">
        <v>2</v>
      </c>
      <c r="AC62" s="16">
        <v>1</v>
      </c>
      <c r="AD62" s="16">
        <f>SUM(AB62:AC62)</f>
        <v>3</v>
      </c>
      <c r="AE62" s="16">
        <v>1</v>
      </c>
      <c r="AF62" s="53">
        <v>486.45400000000001</v>
      </c>
      <c r="AG62" s="53">
        <v>100</v>
      </c>
      <c r="AH62" s="53">
        <v>0</v>
      </c>
      <c r="AI62" s="53">
        <v>201.21899999999999</v>
      </c>
      <c r="AJ62" s="53">
        <v>0</v>
      </c>
      <c r="AK62" s="53">
        <v>0</v>
      </c>
      <c r="AL62" s="53">
        <v>25.015000000000001</v>
      </c>
      <c r="AM62" s="53">
        <v>0</v>
      </c>
      <c r="AN62" s="16">
        <v>0</v>
      </c>
      <c r="AO62" s="16">
        <v>0</v>
      </c>
      <c r="AP62" s="53">
        <v>2470.6379999999999</v>
      </c>
      <c r="AQ62" s="53">
        <v>3283.326</v>
      </c>
      <c r="AR62" s="16">
        <v>22</v>
      </c>
      <c r="AS62" s="16">
        <v>47</v>
      </c>
      <c r="AT62" s="16">
        <v>22</v>
      </c>
      <c r="AU62" s="16">
        <v>4</v>
      </c>
      <c r="AV62" s="16">
        <v>319</v>
      </c>
      <c r="AW62" s="16">
        <v>62</v>
      </c>
      <c r="AX62" s="16">
        <v>24</v>
      </c>
      <c r="BB62" s="62"/>
    </row>
    <row r="63" spans="1:54" x14ac:dyDescent="0.2">
      <c r="A63" s="11" t="s">
        <v>14</v>
      </c>
      <c r="B63" s="9">
        <v>2007</v>
      </c>
      <c r="C63" s="7">
        <f t="shared" ref="C63:G65" si="0">C14+C21+C28+C35+C42+C49+C56</f>
        <v>303</v>
      </c>
      <c r="D63" s="7">
        <f t="shared" si="0"/>
        <v>24</v>
      </c>
      <c r="E63" s="7">
        <f t="shared" si="0"/>
        <v>187</v>
      </c>
      <c r="F63" s="7">
        <f t="shared" si="0"/>
        <v>113</v>
      </c>
      <c r="G63" s="7">
        <f t="shared" si="0"/>
        <v>6</v>
      </c>
      <c r="H63" s="7"/>
      <c r="I63" s="7"/>
      <c r="J63" s="7"/>
      <c r="K63" s="7">
        <f>K14+K21+K28+K35+K42+K49+K56</f>
        <v>8</v>
      </c>
      <c r="M63" s="7">
        <f t="shared" ref="M63:V63" si="1">M14+M21+M28+M35+M42+M49+M56</f>
        <v>42.75</v>
      </c>
      <c r="N63" s="7">
        <f t="shared" si="1"/>
        <v>21.5</v>
      </c>
      <c r="O63" s="7">
        <f t="shared" si="1"/>
        <v>7</v>
      </c>
      <c r="P63" s="7">
        <f t="shared" si="1"/>
        <v>7.3</v>
      </c>
      <c r="Q63" s="7">
        <f t="shared" si="1"/>
        <v>6.95</v>
      </c>
      <c r="R63" s="6">
        <f t="shared" si="1"/>
        <v>26987</v>
      </c>
      <c r="S63" s="7">
        <f t="shared" si="1"/>
        <v>17</v>
      </c>
      <c r="T63" s="7">
        <f t="shared" si="1"/>
        <v>9</v>
      </c>
      <c r="U63" s="7">
        <f t="shared" si="1"/>
        <v>0</v>
      </c>
      <c r="V63" s="7">
        <f t="shared" si="1"/>
        <v>26</v>
      </c>
      <c r="W63" s="7"/>
      <c r="X63" s="7"/>
      <c r="Y63" s="7"/>
      <c r="Z63" s="7">
        <f t="shared" ref="Z63:AI63" si="2">Z14+Z21+Z28+Z35+Z42+Z49+Z56</f>
        <v>51</v>
      </c>
      <c r="AA63" s="7">
        <f t="shared" si="2"/>
        <v>6</v>
      </c>
      <c r="AB63" s="7">
        <f t="shared" si="2"/>
        <v>8</v>
      </c>
      <c r="AC63" s="7">
        <f t="shared" si="2"/>
        <v>0</v>
      </c>
      <c r="AD63" s="7">
        <f t="shared" si="2"/>
        <v>8</v>
      </c>
      <c r="AE63" s="7">
        <f t="shared" si="2"/>
        <v>8</v>
      </c>
      <c r="AF63" s="6">
        <f t="shared" si="2"/>
        <v>9642</v>
      </c>
      <c r="AG63" s="6">
        <f t="shared" si="2"/>
        <v>10510</v>
      </c>
      <c r="AH63" s="6">
        <f t="shared" si="2"/>
        <v>0</v>
      </c>
      <c r="AI63" s="6">
        <f t="shared" si="2"/>
        <v>3427</v>
      </c>
      <c r="AJ63" s="6" t="s">
        <v>6</v>
      </c>
      <c r="AK63" s="6" t="s">
        <v>6</v>
      </c>
      <c r="AL63" s="6" t="s">
        <v>6</v>
      </c>
      <c r="AM63" s="6" t="s">
        <v>6</v>
      </c>
      <c r="AN63" s="7">
        <f>AN14+AN21+AN28+AN35+AN42+AN49+AN56</f>
        <v>35</v>
      </c>
      <c r="AO63" s="7" t="s">
        <v>6</v>
      </c>
      <c r="AP63" s="6">
        <f t="shared" ref="AP63:AU65" si="3">AP14+AP21+AP28+AP35+AP42+AP49+AP56</f>
        <v>3136</v>
      </c>
      <c r="AQ63" s="6">
        <f t="shared" si="3"/>
        <v>26750</v>
      </c>
      <c r="AR63" s="7">
        <f t="shared" si="3"/>
        <v>40</v>
      </c>
      <c r="AS63" s="7">
        <f t="shared" si="3"/>
        <v>78</v>
      </c>
      <c r="AT63" s="7">
        <f t="shared" si="3"/>
        <v>26</v>
      </c>
      <c r="AU63" s="7">
        <f t="shared" si="3"/>
        <v>33</v>
      </c>
      <c r="AV63" s="7" t="s">
        <v>6</v>
      </c>
      <c r="AW63" s="7" t="s">
        <v>6</v>
      </c>
      <c r="AX63" s="7" t="s">
        <v>6</v>
      </c>
      <c r="BA63" s="5"/>
      <c r="BB63" s="5"/>
    </row>
    <row r="64" spans="1:54" x14ac:dyDescent="0.2">
      <c r="A64" s="11" t="s">
        <v>14</v>
      </c>
      <c r="B64" s="9">
        <v>2008</v>
      </c>
      <c r="C64" s="7">
        <f t="shared" si="0"/>
        <v>240</v>
      </c>
      <c r="D64" s="7">
        <f t="shared" si="0"/>
        <v>21</v>
      </c>
      <c r="E64" s="7">
        <f t="shared" si="0"/>
        <v>144</v>
      </c>
      <c r="F64" s="7">
        <f t="shared" si="0"/>
        <v>99</v>
      </c>
      <c r="G64" s="7">
        <f t="shared" si="0"/>
        <v>7</v>
      </c>
      <c r="H64" s="7"/>
      <c r="I64" s="7"/>
      <c r="J64" s="7"/>
      <c r="K64" s="7">
        <f>K15+K22+K29+K36+K43+K50+K57</f>
        <v>7</v>
      </c>
      <c r="M64" s="7">
        <f t="shared" ref="M64:V64" si="4">M15+M22+M29+M36+M43+M50+M57</f>
        <v>38.270000000000003</v>
      </c>
      <c r="N64" s="7">
        <f t="shared" si="4"/>
        <v>12.760000000000002</v>
      </c>
      <c r="O64" s="7">
        <f t="shared" si="4"/>
        <v>8</v>
      </c>
      <c r="P64" s="7">
        <f t="shared" si="4"/>
        <v>10.9</v>
      </c>
      <c r="Q64" s="7">
        <f t="shared" si="4"/>
        <v>7.36</v>
      </c>
      <c r="R64" s="6">
        <f t="shared" si="4"/>
        <v>29908</v>
      </c>
      <c r="S64" s="7">
        <f t="shared" si="4"/>
        <v>16</v>
      </c>
      <c r="T64" s="7">
        <f t="shared" si="4"/>
        <v>10</v>
      </c>
      <c r="U64" s="7">
        <f t="shared" si="4"/>
        <v>0</v>
      </c>
      <c r="V64" s="7">
        <f t="shared" si="4"/>
        <v>26</v>
      </c>
      <c r="W64" s="7"/>
      <c r="X64" s="7"/>
      <c r="Y64" s="7"/>
      <c r="Z64" s="7">
        <f t="shared" ref="Z64:AI64" si="5">Z15+Z22+Z29+Z36+Z43+Z50+Z57</f>
        <v>38</v>
      </c>
      <c r="AA64" s="7">
        <f t="shared" si="5"/>
        <v>13</v>
      </c>
      <c r="AB64" s="7">
        <f t="shared" si="5"/>
        <v>8</v>
      </c>
      <c r="AC64" s="7">
        <f t="shared" si="5"/>
        <v>0</v>
      </c>
      <c r="AD64" s="7">
        <f t="shared" si="5"/>
        <v>8</v>
      </c>
      <c r="AE64" s="7">
        <f t="shared" si="5"/>
        <v>5</v>
      </c>
      <c r="AF64" s="6">
        <f t="shared" si="5"/>
        <v>7148</v>
      </c>
      <c r="AG64" s="6">
        <f t="shared" si="5"/>
        <v>9567</v>
      </c>
      <c r="AH64" s="6">
        <f t="shared" si="5"/>
        <v>0</v>
      </c>
      <c r="AI64" s="6">
        <f t="shared" si="5"/>
        <v>5562</v>
      </c>
      <c r="AJ64" s="6">
        <f>AJ15+AJ22+AJ29+AJ36+AJ43+AJ50+AJ57</f>
        <v>613</v>
      </c>
      <c r="AK64" s="6" t="s">
        <v>6</v>
      </c>
      <c r="AL64" s="6" t="s">
        <v>6</v>
      </c>
      <c r="AM64" s="6">
        <f>AM15+AM22+AM29+AM36+AM43+AM50+AM57</f>
        <v>6722</v>
      </c>
      <c r="AN64" s="7" t="s">
        <v>6</v>
      </c>
      <c r="AO64" s="7" t="s">
        <v>6</v>
      </c>
      <c r="AP64" s="6">
        <f t="shared" si="3"/>
        <v>2893</v>
      </c>
      <c r="AQ64" s="6">
        <f t="shared" si="3"/>
        <v>32505</v>
      </c>
      <c r="AR64" s="7">
        <f t="shared" si="3"/>
        <v>48</v>
      </c>
      <c r="AS64" s="7">
        <f t="shared" si="3"/>
        <v>76</v>
      </c>
      <c r="AT64" s="7">
        <f t="shared" si="3"/>
        <v>26</v>
      </c>
      <c r="AU64" s="7">
        <f t="shared" si="3"/>
        <v>30</v>
      </c>
      <c r="AV64" s="7" t="s">
        <v>6</v>
      </c>
      <c r="AW64" s="7" t="s">
        <v>6</v>
      </c>
      <c r="AX64" s="7" t="s">
        <v>6</v>
      </c>
      <c r="BA64" s="5"/>
      <c r="BB64" s="5"/>
    </row>
    <row r="65" spans="1:54" x14ac:dyDescent="0.2">
      <c r="A65" s="11" t="s">
        <v>14</v>
      </c>
      <c r="B65" s="9">
        <v>2009</v>
      </c>
      <c r="C65" s="7">
        <f t="shared" si="0"/>
        <v>231</v>
      </c>
      <c r="D65" s="7">
        <f t="shared" si="0"/>
        <v>34</v>
      </c>
      <c r="E65" s="7">
        <f t="shared" si="0"/>
        <v>151</v>
      </c>
      <c r="F65" s="7">
        <f t="shared" si="0"/>
        <v>109</v>
      </c>
      <c r="G65" s="7">
        <f t="shared" si="0"/>
        <v>20</v>
      </c>
      <c r="H65" s="7"/>
      <c r="I65" s="7"/>
      <c r="J65" s="7"/>
      <c r="K65" s="7">
        <f>K16+K23+K30+K37+K44+K51+K58</f>
        <v>15</v>
      </c>
      <c r="M65" s="7">
        <f t="shared" ref="M65:V65" si="6">M16+M23+M30+M37+M44+M51+M58</f>
        <v>45.81</v>
      </c>
      <c r="N65" s="7">
        <f t="shared" si="6"/>
        <v>14.65</v>
      </c>
      <c r="O65" s="7">
        <f t="shared" si="6"/>
        <v>10</v>
      </c>
      <c r="P65" s="7">
        <f t="shared" si="6"/>
        <v>13.16</v>
      </c>
      <c r="Q65" s="7">
        <f t="shared" si="6"/>
        <v>8</v>
      </c>
      <c r="R65" s="6">
        <f t="shared" si="6"/>
        <v>36505</v>
      </c>
      <c r="S65" s="7">
        <f t="shared" si="6"/>
        <v>20</v>
      </c>
      <c r="T65" s="7">
        <f t="shared" si="6"/>
        <v>9</v>
      </c>
      <c r="U65" s="7">
        <f t="shared" si="6"/>
        <v>0</v>
      </c>
      <c r="V65" s="7">
        <f t="shared" si="6"/>
        <v>29</v>
      </c>
      <c r="W65" s="7"/>
      <c r="X65" s="7"/>
      <c r="Y65" s="7"/>
      <c r="Z65" s="7">
        <f t="shared" ref="Z65:AI65" si="7">Z16+Z23+Z30+Z37+Z44+Z51+Z58</f>
        <v>39</v>
      </c>
      <c r="AA65" s="7">
        <f t="shared" si="7"/>
        <v>1</v>
      </c>
      <c r="AB65" s="7">
        <f t="shared" si="7"/>
        <v>6</v>
      </c>
      <c r="AC65" s="7">
        <f t="shared" si="7"/>
        <v>0</v>
      </c>
      <c r="AD65" s="7">
        <f t="shared" si="7"/>
        <v>6</v>
      </c>
      <c r="AE65" s="7">
        <f t="shared" si="7"/>
        <v>7</v>
      </c>
      <c r="AF65" s="6">
        <f t="shared" si="7"/>
        <v>3698</v>
      </c>
      <c r="AG65" s="6">
        <f t="shared" si="7"/>
        <v>9749</v>
      </c>
      <c r="AH65" s="6">
        <f t="shared" si="7"/>
        <v>0</v>
      </c>
      <c r="AI65" s="6">
        <f t="shared" si="7"/>
        <v>3658</v>
      </c>
      <c r="AJ65" s="6">
        <f>AJ16+AJ23+AJ30+AJ37+AJ44+AJ51+AJ58</f>
        <v>2227</v>
      </c>
      <c r="AK65" s="6">
        <f>AK16+AK23+AK30+AK37+AK44+AK51+AK58</f>
        <v>0</v>
      </c>
      <c r="AL65" s="6">
        <f>AL16+AL23+AL30+AL37+AL44+AL51+AL58</f>
        <v>92.94</v>
      </c>
      <c r="AM65" s="6">
        <f>AM16+AM23+AM30+AM37+AM44+AM51+AM58</f>
        <v>6722</v>
      </c>
      <c r="AN65" s="7">
        <f>AN16+AN23+AN30+AN37+AN44+AN51+AN58</f>
        <v>0</v>
      </c>
      <c r="AO65" s="7">
        <f>AO16+AO23+AO30+AO37+AO44+AO51+AO58</f>
        <v>0</v>
      </c>
      <c r="AP65" s="6">
        <f t="shared" si="3"/>
        <v>9756</v>
      </c>
      <c r="AQ65" s="6">
        <f t="shared" si="3"/>
        <v>29182</v>
      </c>
      <c r="AR65" s="7">
        <f t="shared" si="3"/>
        <v>89</v>
      </c>
      <c r="AS65" s="7">
        <f t="shared" si="3"/>
        <v>88</v>
      </c>
      <c r="AT65" s="7">
        <f t="shared" si="3"/>
        <v>42</v>
      </c>
      <c r="AU65" s="7">
        <f t="shared" si="3"/>
        <v>30</v>
      </c>
      <c r="AV65" s="7" t="s">
        <v>6</v>
      </c>
      <c r="AW65" s="7" t="s">
        <v>6</v>
      </c>
      <c r="AX65" s="7" t="s">
        <v>6</v>
      </c>
      <c r="BA65" s="5"/>
      <c r="BB65" s="5"/>
    </row>
    <row r="66" spans="1:54" x14ac:dyDescent="0.2">
      <c r="A66" s="11" t="s">
        <v>14</v>
      </c>
      <c r="B66" s="9">
        <v>2010</v>
      </c>
      <c r="C66" s="7">
        <f t="shared" ref="C66:G67" si="8">C17+C24+C31+C38+C45+C52+C59+C10</f>
        <v>255</v>
      </c>
      <c r="D66" s="7">
        <f t="shared" si="8"/>
        <v>43</v>
      </c>
      <c r="E66" s="7">
        <f t="shared" si="8"/>
        <v>159</v>
      </c>
      <c r="F66" s="7">
        <f t="shared" si="8"/>
        <v>95</v>
      </c>
      <c r="G66" s="7">
        <f t="shared" si="8"/>
        <v>15</v>
      </c>
      <c r="H66" s="7"/>
      <c r="I66" s="7"/>
      <c r="J66" s="7"/>
      <c r="K66" s="7">
        <f>K17+K24+K31+K38+K45+K52+K59+K10</f>
        <v>8</v>
      </c>
      <c r="M66" s="7">
        <f t="shared" ref="M66:V66" si="9">M17+M24+M31+M38+M45+M52+M59+M10</f>
        <v>50.45</v>
      </c>
      <c r="N66" s="7">
        <f t="shared" si="9"/>
        <v>16.25</v>
      </c>
      <c r="O66" s="7">
        <f t="shared" si="9"/>
        <v>14.5</v>
      </c>
      <c r="P66" s="7">
        <f t="shared" si="9"/>
        <v>11.399999999999999</v>
      </c>
      <c r="Q66" s="7">
        <f t="shared" si="9"/>
        <v>8.3000000000000007</v>
      </c>
      <c r="R66" s="6">
        <f t="shared" si="9"/>
        <v>30638</v>
      </c>
      <c r="S66" s="7">
        <f t="shared" si="9"/>
        <v>30</v>
      </c>
      <c r="T66" s="7">
        <f t="shared" si="9"/>
        <v>18</v>
      </c>
      <c r="U66" s="7">
        <f t="shared" si="9"/>
        <v>0</v>
      </c>
      <c r="V66" s="7">
        <f t="shared" si="9"/>
        <v>48</v>
      </c>
      <c r="W66" s="7"/>
      <c r="X66" s="7"/>
      <c r="Y66" s="7"/>
      <c r="Z66" s="7">
        <f t="shared" ref="Z66:AX66" si="10">Z17+Z24+Z31+Z38+Z45+Z52+Z59+Z10</f>
        <v>35</v>
      </c>
      <c r="AA66" s="7">
        <f t="shared" si="10"/>
        <v>13</v>
      </c>
      <c r="AB66" s="7">
        <f t="shared" si="10"/>
        <v>10</v>
      </c>
      <c r="AC66" s="7">
        <f t="shared" si="10"/>
        <v>0</v>
      </c>
      <c r="AD66" s="7">
        <f t="shared" si="10"/>
        <v>10</v>
      </c>
      <c r="AE66" s="7">
        <f t="shared" si="10"/>
        <v>8</v>
      </c>
      <c r="AF66" s="6">
        <f t="shared" si="10"/>
        <v>7123</v>
      </c>
      <c r="AG66" s="6">
        <f t="shared" si="10"/>
        <v>9677</v>
      </c>
      <c r="AH66" s="6">
        <f t="shared" si="10"/>
        <v>0</v>
      </c>
      <c r="AI66" s="6">
        <f t="shared" si="10"/>
        <v>956</v>
      </c>
      <c r="AJ66" s="6">
        <f t="shared" si="10"/>
        <v>1936</v>
      </c>
      <c r="AK66" s="6">
        <f t="shared" si="10"/>
        <v>0</v>
      </c>
      <c r="AL66" s="6">
        <f t="shared" si="10"/>
        <v>54</v>
      </c>
      <c r="AM66" s="6">
        <f t="shared" si="10"/>
        <v>17625</v>
      </c>
      <c r="AN66" s="7">
        <f t="shared" si="10"/>
        <v>0</v>
      </c>
      <c r="AO66" s="7">
        <f t="shared" si="10"/>
        <v>0</v>
      </c>
      <c r="AP66" s="6">
        <f t="shared" si="10"/>
        <v>6103</v>
      </c>
      <c r="AQ66" s="6">
        <f t="shared" si="10"/>
        <v>42845</v>
      </c>
      <c r="AR66" s="7">
        <f t="shared" si="10"/>
        <v>92</v>
      </c>
      <c r="AS66" s="7">
        <f t="shared" si="10"/>
        <v>107</v>
      </c>
      <c r="AT66" s="7">
        <f t="shared" si="10"/>
        <v>37</v>
      </c>
      <c r="AU66" s="7">
        <f t="shared" si="10"/>
        <v>39</v>
      </c>
      <c r="AV66" s="7">
        <f t="shared" si="10"/>
        <v>1193</v>
      </c>
      <c r="AW66" s="7">
        <f t="shared" si="10"/>
        <v>827</v>
      </c>
      <c r="AX66" s="7">
        <f t="shared" si="10"/>
        <v>994</v>
      </c>
      <c r="BA66" s="5"/>
      <c r="BB66" s="5"/>
    </row>
    <row r="67" spans="1:54" x14ac:dyDescent="0.2">
      <c r="A67" s="11" t="s">
        <v>14</v>
      </c>
      <c r="B67" s="9">
        <v>2011</v>
      </c>
      <c r="C67" s="7">
        <f t="shared" si="8"/>
        <v>293</v>
      </c>
      <c r="D67" s="7">
        <f t="shared" si="8"/>
        <v>36</v>
      </c>
      <c r="E67" s="7">
        <f t="shared" si="8"/>
        <v>173</v>
      </c>
      <c r="F67" s="7">
        <f t="shared" si="8"/>
        <v>131</v>
      </c>
      <c r="G67" s="7">
        <f t="shared" si="8"/>
        <v>23</v>
      </c>
      <c r="H67" s="7"/>
      <c r="I67" s="7"/>
      <c r="J67" s="7"/>
      <c r="K67" s="7">
        <f>K18+K25+K32+K39+K46+K53+K60+K11</f>
        <v>38</v>
      </c>
      <c r="M67" s="7">
        <f t="shared" ref="M67:V67" si="11">M18+M25+M32+M39+M46+M53+M60+M11</f>
        <v>51.3</v>
      </c>
      <c r="N67" s="7">
        <f t="shared" si="11"/>
        <v>15.25</v>
      </c>
      <c r="O67" s="7">
        <f t="shared" si="11"/>
        <v>13.5</v>
      </c>
      <c r="P67" s="7">
        <f t="shared" si="11"/>
        <v>15.25</v>
      </c>
      <c r="Q67" s="7">
        <f t="shared" si="11"/>
        <v>7.3</v>
      </c>
      <c r="R67" s="6">
        <f t="shared" si="11"/>
        <v>32060.667820000002</v>
      </c>
      <c r="S67" s="7">
        <f t="shared" si="11"/>
        <v>46</v>
      </c>
      <c r="T67" s="7">
        <f t="shared" si="11"/>
        <v>12</v>
      </c>
      <c r="U67" s="7">
        <f t="shared" si="11"/>
        <v>0</v>
      </c>
      <c r="V67" s="7">
        <f t="shared" si="11"/>
        <v>58</v>
      </c>
      <c r="W67" s="7"/>
      <c r="X67" s="7"/>
      <c r="Y67" s="7"/>
      <c r="Z67" s="7">
        <f t="shared" ref="Z67:AX67" si="12">Z18+Z25+Z32+Z39+Z46+Z53+Z60+Z11</f>
        <v>26</v>
      </c>
      <c r="AA67" s="7">
        <f t="shared" si="12"/>
        <v>12</v>
      </c>
      <c r="AB67" s="7">
        <f t="shared" si="12"/>
        <v>7</v>
      </c>
      <c r="AC67" s="7">
        <f t="shared" si="12"/>
        <v>0</v>
      </c>
      <c r="AD67" s="7">
        <f t="shared" si="12"/>
        <v>7</v>
      </c>
      <c r="AE67" s="7">
        <f t="shared" si="12"/>
        <v>6</v>
      </c>
      <c r="AF67" s="6">
        <f t="shared" si="12"/>
        <v>4425.4356200000002</v>
      </c>
      <c r="AG67" s="6">
        <f t="shared" si="12"/>
        <v>10875.825000000001</v>
      </c>
      <c r="AH67" s="6">
        <f t="shared" si="12"/>
        <v>0</v>
      </c>
      <c r="AI67" s="6">
        <f t="shared" si="12"/>
        <v>1190.59392</v>
      </c>
      <c r="AJ67" s="6">
        <f t="shared" si="12"/>
        <v>2114.3528000000001</v>
      </c>
      <c r="AK67" s="6">
        <f t="shared" si="12"/>
        <v>0</v>
      </c>
      <c r="AL67" s="6">
        <f t="shared" si="12"/>
        <v>1.97302</v>
      </c>
      <c r="AM67" s="6">
        <f t="shared" si="12"/>
        <v>560.20000000000005</v>
      </c>
      <c r="AN67" s="7">
        <f t="shared" si="12"/>
        <v>0</v>
      </c>
      <c r="AO67" s="7">
        <f t="shared" si="12"/>
        <v>630</v>
      </c>
      <c r="AP67" s="6">
        <f t="shared" si="12"/>
        <v>4688.3204500000011</v>
      </c>
      <c r="AQ67" s="6">
        <f t="shared" si="12"/>
        <v>24486.700810000002</v>
      </c>
      <c r="AR67" s="7">
        <f t="shared" si="12"/>
        <v>83</v>
      </c>
      <c r="AS67" s="7">
        <f t="shared" si="12"/>
        <v>137</v>
      </c>
      <c r="AT67" s="7">
        <f t="shared" si="12"/>
        <v>48</v>
      </c>
      <c r="AU67" s="7">
        <f t="shared" si="12"/>
        <v>43</v>
      </c>
      <c r="AV67" s="7">
        <f t="shared" si="12"/>
        <v>1300</v>
      </c>
      <c r="AW67" s="7">
        <f t="shared" si="12"/>
        <v>853</v>
      </c>
      <c r="AX67" s="7">
        <f t="shared" si="12"/>
        <v>941</v>
      </c>
      <c r="BA67" s="5"/>
      <c r="BB67" s="5"/>
    </row>
    <row r="68" spans="1:54" s="5" customFormat="1" x14ac:dyDescent="0.2">
      <c r="A68" s="11" t="s">
        <v>14</v>
      </c>
      <c r="B68" s="13">
        <v>2012</v>
      </c>
      <c r="C68" s="56">
        <f t="shared" ref="C68:AX68" si="13">C12+C19+C26+C33+C40+C47+C54+C61</f>
        <v>372</v>
      </c>
      <c r="D68" s="56">
        <f t="shared" si="13"/>
        <v>41</v>
      </c>
      <c r="E68" s="56">
        <f t="shared" si="13"/>
        <v>226</v>
      </c>
      <c r="F68" s="56">
        <f t="shared" si="13"/>
        <v>146</v>
      </c>
      <c r="G68" s="56">
        <f t="shared" si="13"/>
        <v>24</v>
      </c>
      <c r="H68" s="56">
        <f t="shared" si="13"/>
        <v>12</v>
      </c>
      <c r="I68" s="56">
        <f t="shared" si="13"/>
        <v>4</v>
      </c>
      <c r="J68" s="56">
        <f t="shared" si="13"/>
        <v>2</v>
      </c>
      <c r="K68" s="56">
        <f t="shared" si="13"/>
        <v>31</v>
      </c>
      <c r="L68" s="56">
        <f t="shared" si="13"/>
        <v>9</v>
      </c>
      <c r="M68" s="56">
        <f t="shared" si="13"/>
        <v>69.150000000000006</v>
      </c>
      <c r="N68" s="56">
        <f t="shared" si="13"/>
        <v>27.05</v>
      </c>
      <c r="O68" s="56">
        <f t="shared" si="13"/>
        <v>11.6</v>
      </c>
      <c r="P68" s="56">
        <f t="shared" si="13"/>
        <v>21.5</v>
      </c>
      <c r="Q68" s="56">
        <f t="shared" si="13"/>
        <v>9</v>
      </c>
      <c r="R68" s="54">
        <f t="shared" si="13"/>
        <v>34063.324869999997</v>
      </c>
      <c r="S68" s="56">
        <f t="shared" si="13"/>
        <v>34</v>
      </c>
      <c r="T68" s="56">
        <f t="shared" si="13"/>
        <v>7</v>
      </c>
      <c r="U68" s="56">
        <f t="shared" si="13"/>
        <v>1</v>
      </c>
      <c r="V68" s="56">
        <f t="shared" si="13"/>
        <v>42</v>
      </c>
      <c r="W68" s="56">
        <f t="shared" si="13"/>
        <v>41</v>
      </c>
      <c r="X68" s="56">
        <f t="shared" si="13"/>
        <v>0</v>
      </c>
      <c r="Y68" s="56">
        <f t="shared" si="13"/>
        <v>0</v>
      </c>
      <c r="Z68" s="56">
        <f t="shared" si="13"/>
        <v>41</v>
      </c>
      <c r="AA68" s="56">
        <f t="shared" si="13"/>
        <v>8</v>
      </c>
      <c r="AB68" s="56">
        <f t="shared" si="13"/>
        <v>14</v>
      </c>
      <c r="AC68" s="56">
        <f t="shared" si="13"/>
        <v>4</v>
      </c>
      <c r="AD68" s="56">
        <f t="shared" si="13"/>
        <v>18</v>
      </c>
      <c r="AE68" s="56">
        <f t="shared" si="13"/>
        <v>7</v>
      </c>
      <c r="AF68" s="54">
        <f t="shared" si="13"/>
        <v>5015.2231300000003</v>
      </c>
      <c r="AG68" s="54">
        <f t="shared" si="13"/>
        <v>11613.34001</v>
      </c>
      <c r="AH68" s="54">
        <f t="shared" si="13"/>
        <v>0</v>
      </c>
      <c r="AI68" s="54">
        <f t="shared" si="13"/>
        <v>2782.7415700000001</v>
      </c>
      <c r="AJ68" s="54">
        <f t="shared" si="13"/>
        <v>0</v>
      </c>
      <c r="AK68" s="54">
        <f t="shared" si="13"/>
        <v>0</v>
      </c>
      <c r="AL68" s="54">
        <f t="shared" si="13"/>
        <v>41.797339999999998</v>
      </c>
      <c r="AM68" s="54">
        <f t="shared" si="13"/>
        <v>0</v>
      </c>
      <c r="AN68" s="56">
        <f t="shared" si="13"/>
        <v>0</v>
      </c>
      <c r="AO68" s="56">
        <f t="shared" si="13"/>
        <v>0</v>
      </c>
      <c r="AP68" s="54">
        <f t="shared" si="13"/>
        <v>4564.8159900000001</v>
      </c>
      <c r="AQ68" s="54">
        <f t="shared" si="13"/>
        <v>24017.91804</v>
      </c>
      <c r="AR68" s="56">
        <f t="shared" si="13"/>
        <v>74</v>
      </c>
      <c r="AS68" s="56">
        <f t="shared" si="13"/>
        <v>203</v>
      </c>
      <c r="AT68" s="56">
        <f t="shared" si="13"/>
        <v>63</v>
      </c>
      <c r="AU68" s="56">
        <f t="shared" si="13"/>
        <v>45</v>
      </c>
      <c r="AV68" s="56">
        <f t="shared" si="13"/>
        <v>1557</v>
      </c>
      <c r="AW68" s="56">
        <f t="shared" si="13"/>
        <v>817</v>
      </c>
      <c r="AX68" s="56">
        <f t="shared" si="13"/>
        <v>1078</v>
      </c>
    </row>
    <row r="69" spans="1:54" s="4" customFormat="1" x14ac:dyDescent="0.2">
      <c r="A69" s="12" t="s">
        <v>14</v>
      </c>
      <c r="B69" s="10">
        <v>2013</v>
      </c>
      <c r="C69" s="16">
        <f t="shared" ref="C69:AX69" si="14">C13+C20+C27+C34+C41+C48+C55+C62</f>
        <v>407</v>
      </c>
      <c r="D69" s="16">
        <f t="shared" si="14"/>
        <v>42</v>
      </c>
      <c r="E69" s="16">
        <f t="shared" si="14"/>
        <v>271</v>
      </c>
      <c r="F69" s="16">
        <f t="shared" si="14"/>
        <v>180</v>
      </c>
      <c r="G69" s="16">
        <f t="shared" si="14"/>
        <v>23</v>
      </c>
      <c r="H69" s="16">
        <f t="shared" si="14"/>
        <v>16</v>
      </c>
      <c r="I69" s="16">
        <f t="shared" si="14"/>
        <v>10</v>
      </c>
      <c r="J69" s="16">
        <f t="shared" si="14"/>
        <v>10</v>
      </c>
      <c r="K69" s="16">
        <f t="shared" si="14"/>
        <v>40</v>
      </c>
      <c r="L69" s="16">
        <f t="shared" si="14"/>
        <v>0</v>
      </c>
      <c r="M69" s="16">
        <f t="shared" si="14"/>
        <v>74.150000000000006</v>
      </c>
      <c r="N69" s="16">
        <f t="shared" si="14"/>
        <v>30.95</v>
      </c>
      <c r="O69" s="16">
        <f t="shared" si="14"/>
        <v>9.6</v>
      </c>
      <c r="P69" s="16">
        <f t="shared" si="14"/>
        <v>24.5</v>
      </c>
      <c r="Q69" s="16">
        <f t="shared" si="14"/>
        <v>9.1</v>
      </c>
      <c r="R69" s="53">
        <f t="shared" si="14"/>
        <v>46494.996999999996</v>
      </c>
      <c r="S69" s="16">
        <f t="shared" si="14"/>
        <v>45</v>
      </c>
      <c r="T69" s="16">
        <f t="shared" si="14"/>
        <v>7</v>
      </c>
      <c r="U69" s="16">
        <f t="shared" si="14"/>
        <v>9</v>
      </c>
      <c r="V69" s="16">
        <f t="shared" si="14"/>
        <v>61</v>
      </c>
      <c r="W69" s="16">
        <f t="shared" si="14"/>
        <v>40</v>
      </c>
      <c r="X69" s="16">
        <f t="shared" si="14"/>
        <v>0</v>
      </c>
      <c r="Y69" s="16">
        <f t="shared" si="14"/>
        <v>0</v>
      </c>
      <c r="Z69" s="16">
        <f t="shared" si="14"/>
        <v>40</v>
      </c>
      <c r="AA69" s="16">
        <f t="shared" si="14"/>
        <v>9</v>
      </c>
      <c r="AB69" s="16">
        <f t="shared" si="14"/>
        <v>14</v>
      </c>
      <c r="AC69" s="16">
        <f t="shared" si="14"/>
        <v>1</v>
      </c>
      <c r="AD69" s="16">
        <f t="shared" si="14"/>
        <v>15</v>
      </c>
      <c r="AE69" s="16">
        <f t="shared" si="14"/>
        <v>10</v>
      </c>
      <c r="AF69" s="53">
        <f t="shared" si="14"/>
        <v>5443.6989999999996</v>
      </c>
      <c r="AG69" s="53">
        <f t="shared" si="14"/>
        <v>9038.5115100000003</v>
      </c>
      <c r="AH69" s="53">
        <f t="shared" si="14"/>
        <v>0</v>
      </c>
      <c r="AI69" s="53">
        <f t="shared" si="14"/>
        <v>1912.94074</v>
      </c>
      <c r="AJ69" s="53">
        <f t="shared" si="14"/>
        <v>0</v>
      </c>
      <c r="AK69" s="53">
        <f t="shared" si="14"/>
        <v>0</v>
      </c>
      <c r="AL69" s="53">
        <f t="shared" si="14"/>
        <v>25.015000000000001</v>
      </c>
      <c r="AM69" s="53">
        <f t="shared" si="14"/>
        <v>0</v>
      </c>
      <c r="AN69" s="16">
        <f t="shared" si="14"/>
        <v>0</v>
      </c>
      <c r="AO69" s="16">
        <f t="shared" si="14"/>
        <v>0</v>
      </c>
      <c r="AP69" s="53">
        <f t="shared" si="14"/>
        <v>7279.2289499999997</v>
      </c>
      <c r="AQ69" s="53">
        <f t="shared" si="14"/>
        <v>23699.395199999999</v>
      </c>
      <c r="AR69" s="16">
        <f t="shared" si="14"/>
        <v>91</v>
      </c>
      <c r="AS69" s="16">
        <f t="shared" si="14"/>
        <v>253</v>
      </c>
      <c r="AT69" s="16">
        <f t="shared" si="14"/>
        <v>84</v>
      </c>
      <c r="AU69" s="16">
        <f t="shared" si="14"/>
        <v>46</v>
      </c>
      <c r="AV69" s="16">
        <f t="shared" si="14"/>
        <v>1438</v>
      </c>
      <c r="AW69" s="16">
        <f t="shared" si="14"/>
        <v>758</v>
      </c>
      <c r="AX69" s="16">
        <f t="shared" si="14"/>
        <v>867</v>
      </c>
      <c r="BB69" s="62"/>
    </row>
    <row r="70" spans="1:54" ht="16.5" customHeight="1" x14ac:dyDescent="0.2">
      <c r="A70" s="9"/>
      <c r="B70" s="9"/>
      <c r="C70" s="7"/>
      <c r="D70" s="7"/>
      <c r="E70" s="7"/>
      <c r="F70" s="7"/>
      <c r="G70" s="7"/>
      <c r="H70" s="7"/>
      <c r="I70" s="7"/>
      <c r="J70" s="7"/>
      <c r="K70" s="7"/>
      <c r="M70" s="7"/>
      <c r="N70" s="7"/>
      <c r="O70" s="7"/>
      <c r="P70" s="7"/>
      <c r="Q70" s="7"/>
      <c r="R70" s="6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6"/>
      <c r="AG70" s="6"/>
      <c r="AH70" s="6"/>
      <c r="AI70" s="6"/>
      <c r="AJ70" s="6"/>
      <c r="AK70" s="6"/>
      <c r="AL70" s="6"/>
      <c r="AM70" s="6"/>
      <c r="AN70" s="7"/>
      <c r="AO70" s="7"/>
      <c r="AP70" s="6"/>
      <c r="AQ70" s="6"/>
      <c r="AR70" s="7"/>
      <c r="AS70" s="7"/>
      <c r="AT70" s="7"/>
      <c r="AU70" s="7"/>
      <c r="AV70" s="7"/>
      <c r="AW70" s="7"/>
      <c r="AX70" s="7"/>
      <c r="BA70" s="5"/>
      <c r="BB70" s="5"/>
    </row>
    <row r="71" spans="1:54" x14ac:dyDescent="0.2">
      <c r="A71" s="8" t="s">
        <v>15</v>
      </c>
      <c r="B71" s="9"/>
      <c r="C71" s="7"/>
      <c r="D71" s="7"/>
      <c r="E71" s="7"/>
      <c r="F71" s="7"/>
      <c r="G71" s="7"/>
      <c r="H71" s="7"/>
      <c r="I71" s="7"/>
      <c r="J71" s="7"/>
      <c r="K71" s="7"/>
      <c r="M71" s="7"/>
      <c r="N71" s="7"/>
      <c r="O71" s="7"/>
      <c r="P71" s="7"/>
      <c r="Q71" s="7"/>
      <c r="R71" s="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6"/>
      <c r="AG71" s="6"/>
      <c r="AH71" s="6"/>
      <c r="AI71" s="6"/>
      <c r="AJ71" s="6"/>
      <c r="AK71" s="6"/>
      <c r="AL71" s="6"/>
      <c r="AM71" s="6"/>
      <c r="AN71" s="7"/>
      <c r="AO71" s="7"/>
      <c r="AP71" s="6"/>
      <c r="AQ71" s="6"/>
      <c r="AR71" s="7"/>
      <c r="AS71" s="7"/>
      <c r="AT71" s="7"/>
      <c r="AU71" s="7"/>
      <c r="AV71" s="7"/>
      <c r="AW71" s="7"/>
      <c r="AX71" s="7"/>
      <c r="BA71" s="5"/>
      <c r="BB71" s="5"/>
    </row>
    <row r="72" spans="1:54" x14ac:dyDescent="0.2">
      <c r="A72" s="9" t="s">
        <v>16</v>
      </c>
      <c r="B72" s="9">
        <v>2007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/>
      <c r="I72" s="7"/>
      <c r="J72" s="7"/>
      <c r="K72" s="7">
        <v>0</v>
      </c>
      <c r="M72" s="7">
        <v>0.2</v>
      </c>
      <c r="N72" s="7">
        <v>0.1</v>
      </c>
      <c r="O72" s="7">
        <v>0.1</v>
      </c>
      <c r="P72" s="7">
        <v>0</v>
      </c>
      <c r="Q72" s="7">
        <v>0</v>
      </c>
      <c r="R72" s="6">
        <v>200</v>
      </c>
      <c r="S72" s="7">
        <v>0</v>
      </c>
      <c r="T72" s="7">
        <v>0</v>
      </c>
      <c r="U72" s="7">
        <v>0</v>
      </c>
      <c r="V72" s="7">
        <v>0</v>
      </c>
      <c r="W72" s="7"/>
      <c r="X72" s="7"/>
      <c r="Y72" s="7"/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6">
        <v>0</v>
      </c>
      <c r="AG72" s="6">
        <v>0</v>
      </c>
      <c r="AH72" s="6">
        <v>0</v>
      </c>
      <c r="AI72" s="6">
        <v>0</v>
      </c>
      <c r="AJ72" s="6" t="s">
        <v>6</v>
      </c>
      <c r="AK72" s="6" t="s">
        <v>6</v>
      </c>
      <c r="AL72" s="6" t="s">
        <v>6</v>
      </c>
      <c r="AM72" s="6" t="s">
        <v>6</v>
      </c>
      <c r="AN72" s="7">
        <v>0</v>
      </c>
      <c r="AO72" s="7">
        <v>0</v>
      </c>
      <c r="AP72" s="6">
        <v>0</v>
      </c>
      <c r="AQ72" s="6">
        <v>0</v>
      </c>
      <c r="AR72" s="7">
        <v>4</v>
      </c>
      <c r="AS72" s="7">
        <v>0</v>
      </c>
      <c r="AT72" s="7">
        <v>0</v>
      </c>
      <c r="AU72" s="7">
        <v>0</v>
      </c>
      <c r="AV72" s="7" t="s">
        <v>6</v>
      </c>
      <c r="AW72" s="7" t="s">
        <v>6</v>
      </c>
      <c r="AX72" s="7" t="s">
        <v>6</v>
      </c>
      <c r="BA72" s="5"/>
      <c r="BB72" s="5"/>
    </row>
    <row r="73" spans="1:54" x14ac:dyDescent="0.2">
      <c r="A73" s="9" t="s">
        <v>16</v>
      </c>
      <c r="B73" s="9">
        <v>2008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/>
      <c r="I73" s="7"/>
      <c r="J73" s="7"/>
      <c r="K73" s="7">
        <v>0</v>
      </c>
      <c r="M73" s="7">
        <v>0.2</v>
      </c>
      <c r="N73" s="7">
        <v>0.2</v>
      </c>
      <c r="O73" s="7">
        <v>0</v>
      </c>
      <c r="P73" s="7">
        <v>0</v>
      </c>
      <c r="Q73" s="7">
        <v>0</v>
      </c>
      <c r="R73" s="6">
        <v>0</v>
      </c>
      <c r="S73" s="7">
        <v>0</v>
      </c>
      <c r="T73" s="7">
        <v>0</v>
      </c>
      <c r="U73" s="7">
        <v>0</v>
      </c>
      <c r="V73" s="7">
        <v>0</v>
      </c>
      <c r="W73" s="7"/>
      <c r="X73" s="7"/>
      <c r="Y73" s="7"/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 t="s">
        <v>6</v>
      </c>
      <c r="AL73" s="6" t="s">
        <v>6</v>
      </c>
      <c r="AM73" s="6">
        <v>0</v>
      </c>
      <c r="AN73" s="7" t="s">
        <v>6</v>
      </c>
      <c r="AO73" s="7" t="s">
        <v>6</v>
      </c>
      <c r="AP73" s="6">
        <v>0</v>
      </c>
      <c r="AQ73" s="6">
        <v>0</v>
      </c>
      <c r="AR73" s="7">
        <v>3</v>
      </c>
      <c r="AS73" s="7">
        <v>0</v>
      </c>
      <c r="AT73" s="7">
        <v>0</v>
      </c>
      <c r="AU73" s="7">
        <v>0</v>
      </c>
      <c r="AV73" s="7" t="s">
        <v>6</v>
      </c>
      <c r="AW73" s="7" t="s">
        <v>6</v>
      </c>
      <c r="AX73" s="7" t="s">
        <v>6</v>
      </c>
      <c r="BA73" s="5"/>
      <c r="BB73" s="5"/>
    </row>
    <row r="74" spans="1:54" x14ac:dyDescent="0.2">
      <c r="A74" s="9" t="s">
        <v>16</v>
      </c>
      <c r="B74" s="9">
        <v>2009</v>
      </c>
      <c r="C74" s="7">
        <v>2</v>
      </c>
      <c r="D74" s="7">
        <v>0</v>
      </c>
      <c r="E74" s="7">
        <v>1</v>
      </c>
      <c r="F74" s="7">
        <v>1</v>
      </c>
      <c r="G74" s="7">
        <v>0</v>
      </c>
      <c r="H74" s="7"/>
      <c r="I74" s="7"/>
      <c r="J74" s="7"/>
      <c r="K74" s="7">
        <v>0</v>
      </c>
      <c r="M74" s="7">
        <v>0.2</v>
      </c>
      <c r="N74" s="7">
        <v>0.2</v>
      </c>
      <c r="O74" s="7">
        <v>0</v>
      </c>
      <c r="P74" s="7">
        <v>0</v>
      </c>
      <c r="Q74" s="7">
        <v>0</v>
      </c>
      <c r="R74" s="6">
        <v>0</v>
      </c>
      <c r="S74" s="7">
        <v>0</v>
      </c>
      <c r="T74" s="7">
        <v>0</v>
      </c>
      <c r="U74" s="7">
        <v>0</v>
      </c>
      <c r="V74" s="7">
        <v>0</v>
      </c>
      <c r="W74" s="7"/>
      <c r="X74" s="7"/>
      <c r="Y74" s="7"/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7">
        <v>0</v>
      </c>
      <c r="AO74" s="7">
        <v>0</v>
      </c>
      <c r="AP74" s="6">
        <v>0</v>
      </c>
      <c r="AQ74" s="6">
        <v>0</v>
      </c>
      <c r="AR74" s="7">
        <v>3</v>
      </c>
      <c r="AS74" s="7">
        <v>0</v>
      </c>
      <c r="AT74" s="7">
        <v>0</v>
      </c>
      <c r="AU74" s="7">
        <v>0</v>
      </c>
      <c r="AV74" s="7"/>
      <c r="AW74" s="7"/>
      <c r="AX74" s="7"/>
      <c r="BA74" s="5"/>
      <c r="BB74" s="5"/>
    </row>
    <row r="75" spans="1:54" x14ac:dyDescent="0.2">
      <c r="A75" s="9" t="s">
        <v>16</v>
      </c>
      <c r="B75" s="9">
        <v>2010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/>
      <c r="I75" s="7"/>
      <c r="J75" s="7"/>
      <c r="K75" s="7">
        <v>0</v>
      </c>
      <c r="M75" s="7">
        <v>0.1</v>
      </c>
      <c r="N75" s="7">
        <v>0.1</v>
      </c>
      <c r="O75" s="7">
        <v>0</v>
      </c>
      <c r="P75" s="7">
        <v>0</v>
      </c>
      <c r="Q75" s="7">
        <v>0</v>
      </c>
      <c r="R75" s="6">
        <v>102</v>
      </c>
      <c r="S75" s="7">
        <v>0</v>
      </c>
      <c r="T75" s="7">
        <v>0</v>
      </c>
      <c r="U75" s="7">
        <v>0</v>
      </c>
      <c r="V75" s="7">
        <v>0</v>
      </c>
      <c r="W75" s="7"/>
      <c r="X75" s="7"/>
      <c r="Y75" s="7"/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7">
        <v>0</v>
      </c>
      <c r="AO75" s="7">
        <v>0</v>
      </c>
      <c r="AP75" s="6">
        <v>0</v>
      </c>
      <c r="AQ75" s="6">
        <v>0</v>
      </c>
      <c r="AR75" s="7">
        <v>2</v>
      </c>
      <c r="AS75" s="7">
        <v>0</v>
      </c>
      <c r="AT75" s="7">
        <v>0</v>
      </c>
      <c r="AU75" s="7">
        <v>0</v>
      </c>
      <c r="AV75" s="7"/>
      <c r="AW75" s="7"/>
      <c r="AX75" s="7"/>
      <c r="BA75" s="5"/>
      <c r="BB75" s="5"/>
    </row>
    <row r="76" spans="1:54" x14ac:dyDescent="0.2">
      <c r="A76" s="13" t="s">
        <v>16</v>
      </c>
      <c r="B76" s="9">
        <v>2011</v>
      </c>
      <c r="C76" s="7">
        <v>0</v>
      </c>
      <c r="D76" s="7"/>
      <c r="E76" s="7">
        <v>0</v>
      </c>
      <c r="F76" s="7">
        <v>0</v>
      </c>
      <c r="G76" s="7"/>
      <c r="H76" s="7"/>
      <c r="I76" s="7"/>
      <c r="J76" s="7"/>
      <c r="K76" s="7">
        <v>0</v>
      </c>
      <c r="M76" s="7">
        <v>0.2</v>
      </c>
      <c r="N76" s="7">
        <v>0.2</v>
      </c>
      <c r="O76" s="7"/>
      <c r="P76" s="7"/>
      <c r="Q76" s="7"/>
      <c r="R76" s="6">
        <v>150</v>
      </c>
      <c r="S76" s="7">
        <v>0</v>
      </c>
      <c r="T76" s="7">
        <v>0</v>
      </c>
      <c r="U76" s="7">
        <v>0</v>
      </c>
      <c r="V76" s="7">
        <v>0</v>
      </c>
      <c r="W76" s="7"/>
      <c r="X76" s="7"/>
      <c r="Y76" s="7"/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7">
        <v>0</v>
      </c>
      <c r="AO76" s="7">
        <v>0</v>
      </c>
      <c r="AP76" s="6">
        <v>0</v>
      </c>
      <c r="AQ76" s="6">
        <v>0</v>
      </c>
      <c r="AR76" s="7">
        <v>2</v>
      </c>
      <c r="AS76" s="7"/>
      <c r="AT76" s="7"/>
      <c r="AU76" s="7">
        <v>0</v>
      </c>
      <c r="AV76" s="7"/>
      <c r="AW76" s="7">
        <v>3</v>
      </c>
      <c r="AX76" s="7">
        <v>6</v>
      </c>
      <c r="BA76" s="5"/>
      <c r="BB76" s="5"/>
    </row>
    <row r="77" spans="1:54" s="5" customFormat="1" x14ac:dyDescent="0.2">
      <c r="A77" s="13" t="s">
        <v>16</v>
      </c>
      <c r="B77" s="13">
        <v>2012</v>
      </c>
      <c r="C77" s="56">
        <v>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0.4</v>
      </c>
      <c r="N77" s="56">
        <v>0.4</v>
      </c>
      <c r="O77" s="56">
        <v>0</v>
      </c>
      <c r="P77" s="56">
        <v>0</v>
      </c>
      <c r="Q77" s="56">
        <v>0</v>
      </c>
      <c r="R77" s="54">
        <v>0</v>
      </c>
      <c r="S77" s="56">
        <v>0</v>
      </c>
      <c r="T77" s="56">
        <v>0</v>
      </c>
      <c r="U77" s="56">
        <v>0</v>
      </c>
      <c r="V77" s="56">
        <v>0</v>
      </c>
      <c r="W77" s="56">
        <v>0</v>
      </c>
      <c r="X77" s="56">
        <v>0</v>
      </c>
      <c r="Y77" s="56">
        <v>0</v>
      </c>
      <c r="Z77" s="56">
        <v>0</v>
      </c>
      <c r="AA77" s="56">
        <v>0</v>
      </c>
      <c r="AB77" s="56">
        <v>0</v>
      </c>
      <c r="AC77" s="56">
        <v>0</v>
      </c>
      <c r="AD77" s="56">
        <v>0</v>
      </c>
      <c r="AE77" s="56">
        <v>0</v>
      </c>
      <c r="AF77" s="54">
        <v>0</v>
      </c>
      <c r="AG77" s="54"/>
      <c r="AH77" s="54"/>
      <c r="AI77" s="54"/>
      <c r="AJ77" s="54"/>
      <c r="AK77" s="54"/>
      <c r="AL77" s="54"/>
      <c r="AM77" s="54"/>
      <c r="AN77" s="56"/>
      <c r="AO77" s="56"/>
      <c r="AP77" s="54"/>
      <c r="AQ77" s="54">
        <v>0</v>
      </c>
      <c r="AR77" s="56">
        <v>3</v>
      </c>
      <c r="AS77" s="56">
        <v>0</v>
      </c>
      <c r="AT77" s="56"/>
      <c r="AU77" s="56">
        <v>0</v>
      </c>
      <c r="AV77" s="56">
        <v>32</v>
      </c>
      <c r="AW77" s="56">
        <v>12</v>
      </c>
      <c r="AX77" s="56">
        <v>11</v>
      </c>
    </row>
    <row r="78" spans="1:54" s="4" customFormat="1" x14ac:dyDescent="0.2">
      <c r="A78" s="10" t="s">
        <v>16</v>
      </c>
      <c r="B78" s="10">
        <v>2013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0.1</v>
      </c>
      <c r="N78" s="16">
        <v>0.1</v>
      </c>
      <c r="O78" s="16">
        <v>0</v>
      </c>
      <c r="P78" s="16">
        <v>0</v>
      </c>
      <c r="Q78" s="16">
        <v>0</v>
      </c>
      <c r="R78" s="53">
        <v>89.159000000000006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>
        <v>0</v>
      </c>
      <c r="AE78" s="16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16">
        <v>0</v>
      </c>
      <c r="AO78" s="16">
        <v>0</v>
      </c>
      <c r="AP78" s="53">
        <v>0</v>
      </c>
      <c r="AQ78" s="53">
        <v>0</v>
      </c>
      <c r="AR78" s="16">
        <v>2</v>
      </c>
      <c r="AS78" s="16">
        <v>0</v>
      </c>
      <c r="AT78" s="16">
        <v>0</v>
      </c>
      <c r="AU78" s="16">
        <v>0</v>
      </c>
      <c r="AV78" s="16">
        <v>3</v>
      </c>
      <c r="AW78" s="16">
        <v>9</v>
      </c>
      <c r="AX78" s="16">
        <v>20</v>
      </c>
      <c r="BB78" s="62"/>
    </row>
    <row r="79" spans="1:54" x14ac:dyDescent="0.2">
      <c r="A79" s="9" t="s">
        <v>17</v>
      </c>
      <c r="B79" s="9">
        <v>2007</v>
      </c>
      <c r="C79" s="7">
        <v>5</v>
      </c>
      <c r="D79" s="7">
        <v>0</v>
      </c>
      <c r="E79" s="7">
        <v>4</v>
      </c>
      <c r="F79" s="7">
        <v>4</v>
      </c>
      <c r="G79" s="7">
        <v>0</v>
      </c>
      <c r="H79" s="7"/>
      <c r="I79" s="7"/>
      <c r="J79" s="7"/>
      <c r="K79" s="7">
        <v>4</v>
      </c>
      <c r="M79" s="7">
        <v>4</v>
      </c>
      <c r="N79" s="7">
        <v>2</v>
      </c>
      <c r="O79" s="7">
        <v>1</v>
      </c>
      <c r="P79" s="7">
        <v>1</v>
      </c>
      <c r="Q79" s="7">
        <v>0</v>
      </c>
      <c r="R79" s="6">
        <v>3780</v>
      </c>
      <c r="S79" s="7">
        <v>1</v>
      </c>
      <c r="T79" s="7">
        <v>0</v>
      </c>
      <c r="U79" s="7">
        <v>0</v>
      </c>
      <c r="V79" s="7">
        <v>1</v>
      </c>
      <c r="W79" s="7"/>
      <c r="X79" s="7"/>
      <c r="Y79" s="7"/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6">
        <v>8880</v>
      </c>
      <c r="AG79" s="6">
        <v>0</v>
      </c>
      <c r="AH79" s="6">
        <v>0</v>
      </c>
      <c r="AI79" s="6">
        <v>0</v>
      </c>
      <c r="AJ79" s="6" t="s">
        <v>6</v>
      </c>
      <c r="AK79" s="6" t="s">
        <v>6</v>
      </c>
      <c r="AL79" s="6" t="s">
        <v>6</v>
      </c>
      <c r="AM79" s="6" t="s">
        <v>6</v>
      </c>
      <c r="AN79" s="7">
        <v>0</v>
      </c>
      <c r="AO79" s="7">
        <v>0</v>
      </c>
      <c r="AP79" s="6">
        <v>0</v>
      </c>
      <c r="AQ79" s="6">
        <v>8880</v>
      </c>
      <c r="AR79" s="7">
        <v>21</v>
      </c>
      <c r="AS79" s="7">
        <v>9</v>
      </c>
      <c r="AT79" s="7">
        <v>8</v>
      </c>
      <c r="AU79" s="7">
        <v>0</v>
      </c>
      <c r="AV79" s="7" t="s">
        <v>6</v>
      </c>
      <c r="AW79" s="7" t="s">
        <v>6</v>
      </c>
      <c r="AX79" s="7" t="s">
        <v>6</v>
      </c>
      <c r="BA79" s="5"/>
      <c r="BB79" s="5"/>
    </row>
    <row r="80" spans="1:54" x14ac:dyDescent="0.2">
      <c r="A80" s="9" t="s">
        <v>17</v>
      </c>
      <c r="B80" s="9">
        <v>2008</v>
      </c>
      <c r="C80" s="7">
        <v>4</v>
      </c>
      <c r="D80" s="7">
        <v>1</v>
      </c>
      <c r="E80" s="7">
        <v>4</v>
      </c>
      <c r="F80" s="7">
        <v>3</v>
      </c>
      <c r="G80" s="7">
        <v>0</v>
      </c>
      <c r="H80" s="7"/>
      <c r="I80" s="7"/>
      <c r="J80" s="7"/>
      <c r="K80" s="7">
        <v>2</v>
      </c>
      <c r="M80" s="7">
        <v>2.5</v>
      </c>
      <c r="N80" s="7">
        <v>1.5</v>
      </c>
      <c r="O80" s="7">
        <v>0.5</v>
      </c>
      <c r="P80" s="7">
        <v>0.5</v>
      </c>
      <c r="Q80" s="7">
        <v>0</v>
      </c>
      <c r="R80" s="6">
        <v>3444</v>
      </c>
      <c r="S80" s="7">
        <v>1</v>
      </c>
      <c r="T80" s="7">
        <v>0</v>
      </c>
      <c r="U80" s="7">
        <v>0</v>
      </c>
      <c r="V80" s="7">
        <v>1</v>
      </c>
      <c r="W80" s="7"/>
      <c r="X80" s="7"/>
      <c r="Y80" s="7"/>
      <c r="Z80" s="7">
        <v>0</v>
      </c>
      <c r="AA80" s="7">
        <v>1</v>
      </c>
      <c r="AB80" s="7">
        <v>0</v>
      </c>
      <c r="AC80" s="7">
        <v>0</v>
      </c>
      <c r="AD80" s="7">
        <v>0</v>
      </c>
      <c r="AE80" s="7">
        <v>0</v>
      </c>
      <c r="AF80" s="6">
        <v>49150</v>
      </c>
      <c r="AG80" s="6">
        <v>0</v>
      </c>
      <c r="AH80" s="6">
        <v>0</v>
      </c>
      <c r="AI80" s="6">
        <v>0</v>
      </c>
      <c r="AJ80" s="6">
        <v>0</v>
      </c>
      <c r="AK80" s="6" t="s">
        <v>6</v>
      </c>
      <c r="AL80" s="6" t="s">
        <v>6</v>
      </c>
      <c r="AM80" s="6">
        <v>0</v>
      </c>
      <c r="AN80" s="7" t="s">
        <v>6</v>
      </c>
      <c r="AO80" s="7" t="s">
        <v>6</v>
      </c>
      <c r="AP80" s="6">
        <v>0</v>
      </c>
      <c r="AQ80" s="6">
        <v>49150</v>
      </c>
      <c r="AR80" s="7">
        <v>22</v>
      </c>
      <c r="AS80" s="7">
        <v>9</v>
      </c>
      <c r="AT80" s="7">
        <v>9</v>
      </c>
      <c r="AU80" s="7">
        <v>0</v>
      </c>
      <c r="AV80" s="7"/>
      <c r="AW80" s="7"/>
      <c r="AX80" s="7"/>
      <c r="BA80" s="5"/>
      <c r="BB80" s="5"/>
    </row>
    <row r="81" spans="1:54" x14ac:dyDescent="0.2">
      <c r="A81" s="9" t="s">
        <v>17</v>
      </c>
      <c r="B81" s="9">
        <v>2009</v>
      </c>
      <c r="C81" s="7">
        <v>4</v>
      </c>
      <c r="D81" s="7">
        <v>2</v>
      </c>
      <c r="E81" s="7">
        <v>4</v>
      </c>
      <c r="F81" s="7">
        <v>2</v>
      </c>
      <c r="G81" s="7">
        <v>1</v>
      </c>
      <c r="H81" s="7"/>
      <c r="I81" s="7"/>
      <c r="J81" s="7"/>
      <c r="K81" s="7">
        <v>0</v>
      </c>
      <c r="M81" s="7">
        <v>2</v>
      </c>
      <c r="N81" s="7">
        <v>1</v>
      </c>
      <c r="O81" s="7">
        <v>0.5</v>
      </c>
      <c r="P81" s="7">
        <v>0.5</v>
      </c>
      <c r="Q81" s="7">
        <v>0</v>
      </c>
      <c r="R81" s="6">
        <v>3151</v>
      </c>
      <c r="S81" s="7">
        <v>0</v>
      </c>
      <c r="T81" s="7">
        <v>0</v>
      </c>
      <c r="U81" s="7">
        <v>0</v>
      </c>
      <c r="V81" s="7">
        <v>0</v>
      </c>
      <c r="W81" s="7"/>
      <c r="X81" s="7"/>
      <c r="Y81" s="7"/>
      <c r="Z81" s="7">
        <v>1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6">
        <v>52395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7">
        <v>0</v>
      </c>
      <c r="AO81" s="7">
        <v>0</v>
      </c>
      <c r="AP81" s="6">
        <v>0</v>
      </c>
      <c r="AQ81" s="6">
        <v>52395</v>
      </c>
      <c r="AR81" s="7">
        <v>11</v>
      </c>
      <c r="AS81" s="7">
        <v>4</v>
      </c>
      <c r="AT81" s="7">
        <v>4</v>
      </c>
      <c r="AU81" s="7">
        <v>0</v>
      </c>
      <c r="AV81" s="7"/>
      <c r="AW81" s="7"/>
      <c r="AX81" s="7"/>
      <c r="BA81" s="5"/>
      <c r="BB81" s="5"/>
    </row>
    <row r="82" spans="1:54" x14ac:dyDescent="0.2">
      <c r="A82" s="9" t="s">
        <v>17</v>
      </c>
      <c r="B82" s="9">
        <v>2010</v>
      </c>
      <c r="C82" s="7">
        <v>4</v>
      </c>
      <c r="D82" s="7">
        <v>0</v>
      </c>
      <c r="E82" s="7">
        <v>3</v>
      </c>
      <c r="F82" s="7">
        <v>2</v>
      </c>
      <c r="G82" s="7">
        <v>0</v>
      </c>
      <c r="H82" s="7"/>
      <c r="I82" s="7"/>
      <c r="J82" s="7"/>
      <c r="K82" s="7">
        <v>3</v>
      </c>
      <c r="M82" s="7">
        <v>2</v>
      </c>
      <c r="N82" s="7">
        <v>1</v>
      </c>
      <c r="O82" s="7">
        <v>0.5</v>
      </c>
      <c r="P82" s="7">
        <v>0.5</v>
      </c>
      <c r="Q82" s="7">
        <v>0</v>
      </c>
      <c r="R82" s="6">
        <v>3875</v>
      </c>
      <c r="S82" s="7">
        <v>0</v>
      </c>
      <c r="T82" s="7">
        <v>0</v>
      </c>
      <c r="U82" s="7">
        <v>0</v>
      </c>
      <c r="V82" s="7">
        <v>0</v>
      </c>
      <c r="W82" s="7"/>
      <c r="X82" s="7"/>
      <c r="Y82" s="7"/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6">
        <v>54850</v>
      </c>
      <c r="AG82" s="6">
        <v>0</v>
      </c>
      <c r="AH82" s="6">
        <v>0</v>
      </c>
      <c r="AI82" s="6">
        <v>9900</v>
      </c>
      <c r="AJ82" s="6">
        <v>0</v>
      </c>
      <c r="AK82" s="6">
        <v>0</v>
      </c>
      <c r="AL82" s="6">
        <v>0</v>
      </c>
      <c r="AM82" s="6">
        <v>0</v>
      </c>
      <c r="AN82" s="7">
        <v>0</v>
      </c>
      <c r="AO82" s="7">
        <v>0</v>
      </c>
      <c r="AP82" s="6">
        <v>0</v>
      </c>
      <c r="AQ82" s="6">
        <v>64750</v>
      </c>
      <c r="AR82" s="7">
        <v>13</v>
      </c>
      <c r="AS82" s="7">
        <v>3</v>
      </c>
      <c r="AT82" s="7">
        <v>3</v>
      </c>
      <c r="AU82" s="7">
        <v>0</v>
      </c>
      <c r="AV82" s="7">
        <v>7</v>
      </c>
      <c r="AW82" s="7">
        <v>0</v>
      </c>
      <c r="AX82" s="7">
        <v>9</v>
      </c>
      <c r="BA82" s="5"/>
      <c r="BB82" s="5"/>
    </row>
    <row r="83" spans="1:54" x14ac:dyDescent="0.2">
      <c r="A83" s="9" t="s">
        <v>17</v>
      </c>
      <c r="B83" s="9">
        <v>2011</v>
      </c>
      <c r="C83" s="7">
        <v>6</v>
      </c>
      <c r="D83" s="7">
        <v>0</v>
      </c>
      <c r="E83" s="7">
        <v>6</v>
      </c>
      <c r="F83" s="7">
        <v>4</v>
      </c>
      <c r="G83" s="7">
        <v>0</v>
      </c>
      <c r="H83" s="7"/>
      <c r="I83" s="7"/>
      <c r="J83" s="7"/>
      <c r="K83" s="7">
        <v>4</v>
      </c>
      <c r="M83" s="7">
        <v>2</v>
      </c>
      <c r="N83" s="7">
        <v>1</v>
      </c>
      <c r="O83" s="7">
        <v>0.5</v>
      </c>
      <c r="P83" s="7">
        <v>0.5</v>
      </c>
      <c r="Q83" s="7">
        <v>0</v>
      </c>
      <c r="R83" s="6">
        <v>4110.2539999999999</v>
      </c>
      <c r="S83" s="7">
        <v>0</v>
      </c>
      <c r="T83" s="7">
        <v>0</v>
      </c>
      <c r="U83" s="7">
        <v>0</v>
      </c>
      <c r="V83" s="7">
        <v>0</v>
      </c>
      <c r="W83" s="7"/>
      <c r="X83" s="7"/>
      <c r="Y83" s="7"/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6">
        <v>40964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7">
        <v>0</v>
      </c>
      <c r="AO83" s="7">
        <v>0</v>
      </c>
      <c r="AP83" s="6">
        <v>1052</v>
      </c>
      <c r="AQ83" s="6">
        <v>42016</v>
      </c>
      <c r="AR83" s="7">
        <v>16</v>
      </c>
      <c r="AS83" s="7">
        <v>3</v>
      </c>
      <c r="AT83" s="7">
        <v>3</v>
      </c>
      <c r="AU83" s="7">
        <v>0</v>
      </c>
      <c r="AV83" s="7">
        <v>5</v>
      </c>
      <c r="AW83" s="7">
        <v>4</v>
      </c>
      <c r="AX83" s="7">
        <v>8</v>
      </c>
      <c r="BA83" s="5"/>
      <c r="BB83" s="5"/>
    </row>
    <row r="84" spans="1:54" s="5" customFormat="1" x14ac:dyDescent="0.2">
      <c r="A84" s="13" t="s">
        <v>17</v>
      </c>
      <c r="B84" s="13">
        <v>2012</v>
      </c>
      <c r="C84" s="56">
        <v>8</v>
      </c>
      <c r="D84" s="56">
        <v>1</v>
      </c>
      <c r="E84" s="56">
        <v>6</v>
      </c>
      <c r="F84" s="56">
        <v>4</v>
      </c>
      <c r="G84" s="56">
        <v>0</v>
      </c>
      <c r="H84" s="56">
        <v>0</v>
      </c>
      <c r="I84" s="56">
        <v>0</v>
      </c>
      <c r="J84" s="56">
        <v>0</v>
      </c>
      <c r="K84" s="56">
        <v>4</v>
      </c>
      <c r="L84" s="56">
        <v>0</v>
      </c>
      <c r="M84" s="56">
        <v>2</v>
      </c>
      <c r="N84" s="56">
        <v>1</v>
      </c>
      <c r="O84" s="56">
        <v>0.5</v>
      </c>
      <c r="P84" s="56">
        <v>0.5</v>
      </c>
      <c r="Q84" s="56">
        <v>0</v>
      </c>
      <c r="R84" s="54">
        <v>4200</v>
      </c>
      <c r="S84" s="56">
        <v>0</v>
      </c>
      <c r="T84" s="56">
        <v>0</v>
      </c>
      <c r="U84" s="56">
        <v>0</v>
      </c>
      <c r="V84" s="56">
        <v>0</v>
      </c>
      <c r="W84" s="56">
        <v>0</v>
      </c>
      <c r="X84" s="56">
        <v>0</v>
      </c>
      <c r="Y84" s="56">
        <v>0</v>
      </c>
      <c r="Z84" s="56">
        <v>0</v>
      </c>
      <c r="AA84" s="56">
        <v>0</v>
      </c>
      <c r="AB84" s="56">
        <v>0</v>
      </c>
      <c r="AC84" s="56">
        <v>0</v>
      </c>
      <c r="AD84" s="56">
        <v>0</v>
      </c>
      <c r="AE84" s="56">
        <v>0</v>
      </c>
      <c r="AF84" s="54">
        <v>64500</v>
      </c>
      <c r="AG84" s="54">
        <v>0</v>
      </c>
      <c r="AH84" s="54">
        <v>0</v>
      </c>
      <c r="AI84" s="54">
        <v>0</v>
      </c>
      <c r="AJ84" s="54">
        <v>0</v>
      </c>
      <c r="AK84" s="54">
        <v>0</v>
      </c>
      <c r="AL84" s="54">
        <v>0</v>
      </c>
      <c r="AM84" s="54">
        <v>0</v>
      </c>
      <c r="AN84" s="56">
        <v>0</v>
      </c>
      <c r="AO84" s="56">
        <v>0</v>
      </c>
      <c r="AP84" s="54">
        <v>0</v>
      </c>
      <c r="AQ84" s="54">
        <v>64500</v>
      </c>
      <c r="AR84" s="56">
        <v>21</v>
      </c>
      <c r="AS84" s="56">
        <v>3</v>
      </c>
      <c r="AT84" s="56">
        <v>3</v>
      </c>
      <c r="AU84" s="56">
        <v>0</v>
      </c>
      <c r="AV84" s="56">
        <v>11</v>
      </c>
      <c r="AW84" s="56">
        <v>23</v>
      </c>
      <c r="AX84" s="56">
        <v>5</v>
      </c>
    </row>
    <row r="85" spans="1:54" s="4" customFormat="1" x14ac:dyDescent="0.2">
      <c r="A85" s="10" t="s">
        <v>17</v>
      </c>
      <c r="B85" s="10">
        <v>2013</v>
      </c>
      <c r="C85" s="16">
        <v>5</v>
      </c>
      <c r="D85" s="16">
        <v>1</v>
      </c>
      <c r="E85" s="16">
        <v>3</v>
      </c>
      <c r="F85" s="16">
        <v>3</v>
      </c>
      <c r="G85" s="16">
        <v>1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2</v>
      </c>
      <c r="N85" s="16">
        <v>1</v>
      </c>
      <c r="O85" s="16">
        <v>0.5</v>
      </c>
      <c r="P85" s="16">
        <v>0.5</v>
      </c>
      <c r="Q85" s="16">
        <v>0</v>
      </c>
      <c r="R85" s="53">
        <v>4289.5925699999998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53">
        <v>88800</v>
      </c>
      <c r="AG85" s="53"/>
      <c r="AH85" s="53">
        <v>0</v>
      </c>
      <c r="AI85" s="53">
        <v>3700</v>
      </c>
      <c r="AJ85" s="53">
        <v>0</v>
      </c>
      <c r="AK85" s="53">
        <v>0</v>
      </c>
      <c r="AL85" s="53">
        <v>0</v>
      </c>
      <c r="AM85" s="53">
        <v>0</v>
      </c>
      <c r="AN85" s="16">
        <v>0</v>
      </c>
      <c r="AO85" s="16">
        <v>0</v>
      </c>
      <c r="AP85" s="53"/>
      <c r="AQ85" s="53">
        <v>92500</v>
      </c>
      <c r="AR85" s="16">
        <v>21</v>
      </c>
      <c r="AS85" s="16">
        <v>3</v>
      </c>
      <c r="AT85" s="16">
        <v>3</v>
      </c>
      <c r="AU85" s="16">
        <v>0</v>
      </c>
      <c r="AV85" s="16">
        <v>29</v>
      </c>
      <c r="AW85" s="16">
        <v>8</v>
      </c>
      <c r="AX85" s="16">
        <v>0</v>
      </c>
      <c r="BB85" s="62"/>
    </row>
    <row r="86" spans="1:54" x14ac:dyDescent="0.2">
      <c r="A86" s="14" t="s">
        <v>18</v>
      </c>
      <c r="B86" s="9">
        <v>2007</v>
      </c>
      <c r="C86" s="7">
        <f t="shared" ref="C86:G92" si="15">+C72+C79</f>
        <v>5</v>
      </c>
      <c r="D86" s="7">
        <f t="shared" si="15"/>
        <v>0</v>
      </c>
      <c r="E86" s="7">
        <f t="shared" si="15"/>
        <v>4</v>
      </c>
      <c r="F86" s="7">
        <f t="shared" si="15"/>
        <v>4</v>
      </c>
      <c r="G86" s="7">
        <f t="shared" si="15"/>
        <v>0</v>
      </c>
      <c r="H86" s="7"/>
      <c r="I86" s="7"/>
      <c r="J86" s="7"/>
      <c r="K86" s="7">
        <f t="shared" ref="K86:K92" si="16">+K72+K79</f>
        <v>4</v>
      </c>
      <c r="M86" s="7">
        <f t="shared" ref="M86:V86" si="17">+M72+M79</f>
        <v>4.2</v>
      </c>
      <c r="N86" s="7">
        <f t="shared" si="17"/>
        <v>2.1</v>
      </c>
      <c r="O86" s="7">
        <f t="shared" si="17"/>
        <v>1.1000000000000001</v>
      </c>
      <c r="P86" s="7">
        <f t="shared" si="17"/>
        <v>1</v>
      </c>
      <c r="Q86" s="7">
        <f t="shared" si="17"/>
        <v>0</v>
      </c>
      <c r="R86" s="6">
        <f t="shared" si="17"/>
        <v>3980</v>
      </c>
      <c r="S86" s="7">
        <f t="shared" si="17"/>
        <v>1</v>
      </c>
      <c r="T86" s="7">
        <f t="shared" si="17"/>
        <v>0</v>
      </c>
      <c r="U86" s="7">
        <f t="shared" si="17"/>
        <v>0</v>
      </c>
      <c r="V86" s="7">
        <f t="shared" si="17"/>
        <v>1</v>
      </c>
      <c r="W86" s="7"/>
      <c r="X86" s="7"/>
      <c r="Y86" s="7"/>
      <c r="Z86" s="7">
        <f t="shared" ref="Z86:AI86" si="18">+Z72+Z79</f>
        <v>0</v>
      </c>
      <c r="AA86" s="7">
        <f t="shared" si="18"/>
        <v>0</v>
      </c>
      <c r="AB86" s="7">
        <f t="shared" si="18"/>
        <v>0</v>
      </c>
      <c r="AC86" s="7">
        <f t="shared" si="18"/>
        <v>0</v>
      </c>
      <c r="AD86" s="7">
        <f t="shared" si="18"/>
        <v>0</v>
      </c>
      <c r="AE86" s="7">
        <f t="shared" si="18"/>
        <v>0</v>
      </c>
      <c r="AF86" s="6">
        <f t="shared" si="18"/>
        <v>8880</v>
      </c>
      <c r="AG86" s="6">
        <f t="shared" si="18"/>
        <v>0</v>
      </c>
      <c r="AH86" s="6">
        <f t="shared" si="18"/>
        <v>0</v>
      </c>
      <c r="AI86" s="6">
        <f t="shared" si="18"/>
        <v>0</v>
      </c>
      <c r="AJ86" s="6" t="s">
        <v>6</v>
      </c>
      <c r="AK86" s="6" t="s">
        <v>6</v>
      </c>
      <c r="AL86" s="6" t="s">
        <v>6</v>
      </c>
      <c r="AM86" s="6" t="s">
        <v>6</v>
      </c>
      <c r="AN86" s="7">
        <f t="shared" ref="AN86:AU86" si="19">+AN72+AN79</f>
        <v>0</v>
      </c>
      <c r="AO86" s="7">
        <f t="shared" si="19"/>
        <v>0</v>
      </c>
      <c r="AP86" s="6">
        <f t="shared" si="19"/>
        <v>0</v>
      </c>
      <c r="AQ86" s="6">
        <f t="shared" si="19"/>
        <v>8880</v>
      </c>
      <c r="AR86" s="7">
        <f t="shared" si="19"/>
        <v>25</v>
      </c>
      <c r="AS86" s="7">
        <f t="shared" si="19"/>
        <v>9</v>
      </c>
      <c r="AT86" s="7">
        <f t="shared" si="19"/>
        <v>8</v>
      </c>
      <c r="AU86" s="7">
        <f t="shared" si="19"/>
        <v>0</v>
      </c>
      <c r="AV86" s="7" t="s">
        <v>6</v>
      </c>
      <c r="AW86" s="7" t="s">
        <v>6</v>
      </c>
      <c r="AX86" s="7" t="s">
        <v>6</v>
      </c>
      <c r="BA86" s="5"/>
      <c r="BB86" s="5"/>
    </row>
    <row r="87" spans="1:54" x14ac:dyDescent="0.2">
      <c r="A87" s="14" t="s">
        <v>18</v>
      </c>
      <c r="B87" s="9">
        <v>2008</v>
      </c>
      <c r="C87" s="7">
        <f t="shared" si="15"/>
        <v>4</v>
      </c>
      <c r="D87" s="7">
        <f t="shared" si="15"/>
        <v>1</v>
      </c>
      <c r="E87" s="7">
        <f t="shared" si="15"/>
        <v>4</v>
      </c>
      <c r="F87" s="7">
        <f t="shared" si="15"/>
        <v>3</v>
      </c>
      <c r="G87" s="7">
        <f t="shared" si="15"/>
        <v>0</v>
      </c>
      <c r="H87" s="7"/>
      <c r="I87" s="7"/>
      <c r="J87" s="7"/>
      <c r="K87" s="7">
        <f t="shared" si="16"/>
        <v>2</v>
      </c>
      <c r="M87" s="7">
        <f t="shared" ref="M87:V87" si="20">+M73+M80</f>
        <v>2.7</v>
      </c>
      <c r="N87" s="7">
        <f t="shared" si="20"/>
        <v>1.7</v>
      </c>
      <c r="O87" s="7">
        <f t="shared" si="20"/>
        <v>0.5</v>
      </c>
      <c r="P87" s="7">
        <f t="shared" si="20"/>
        <v>0.5</v>
      </c>
      <c r="Q87" s="7">
        <f t="shared" si="20"/>
        <v>0</v>
      </c>
      <c r="R87" s="6">
        <f t="shared" si="20"/>
        <v>3444</v>
      </c>
      <c r="S87" s="7">
        <f t="shared" si="20"/>
        <v>1</v>
      </c>
      <c r="T87" s="7">
        <f t="shared" si="20"/>
        <v>0</v>
      </c>
      <c r="U87" s="7">
        <f t="shared" si="20"/>
        <v>0</v>
      </c>
      <c r="V87" s="7">
        <f t="shared" si="20"/>
        <v>1</v>
      </c>
      <c r="W87" s="7"/>
      <c r="X87" s="7"/>
      <c r="Y87" s="7"/>
      <c r="Z87" s="7">
        <f t="shared" ref="Z87:AI87" si="21">+Z73+Z80</f>
        <v>0</v>
      </c>
      <c r="AA87" s="7">
        <f t="shared" si="21"/>
        <v>1</v>
      </c>
      <c r="AB87" s="7">
        <f t="shared" si="21"/>
        <v>0</v>
      </c>
      <c r="AC87" s="7">
        <f t="shared" si="21"/>
        <v>0</v>
      </c>
      <c r="AD87" s="7">
        <f t="shared" si="21"/>
        <v>0</v>
      </c>
      <c r="AE87" s="7">
        <f t="shared" si="21"/>
        <v>0</v>
      </c>
      <c r="AF87" s="6">
        <f t="shared" si="21"/>
        <v>49150</v>
      </c>
      <c r="AG87" s="6">
        <f t="shared" si="21"/>
        <v>0</v>
      </c>
      <c r="AH87" s="6">
        <f t="shared" si="21"/>
        <v>0</v>
      </c>
      <c r="AI87" s="6">
        <f t="shared" si="21"/>
        <v>0</v>
      </c>
      <c r="AJ87" s="6">
        <f>+AJ73+AJ80</f>
        <v>0</v>
      </c>
      <c r="AK87" s="6" t="s">
        <v>6</v>
      </c>
      <c r="AL87" s="6" t="s">
        <v>6</v>
      </c>
      <c r="AM87" s="6">
        <f>+AM73+AM80</f>
        <v>0</v>
      </c>
      <c r="AN87" s="7" t="s">
        <v>6</v>
      </c>
      <c r="AO87" s="7" t="s">
        <v>6</v>
      </c>
      <c r="AP87" s="6">
        <f t="shared" ref="AP87:AU91" si="22">+AP73+AP80</f>
        <v>0</v>
      </c>
      <c r="AQ87" s="6">
        <f t="shared" si="22"/>
        <v>49150</v>
      </c>
      <c r="AR87" s="7">
        <f t="shared" si="22"/>
        <v>25</v>
      </c>
      <c r="AS87" s="7">
        <f t="shared" si="22"/>
        <v>9</v>
      </c>
      <c r="AT87" s="7">
        <f t="shared" si="22"/>
        <v>9</v>
      </c>
      <c r="AU87" s="7">
        <f t="shared" si="22"/>
        <v>0</v>
      </c>
      <c r="AV87" s="7" t="s">
        <v>6</v>
      </c>
      <c r="AW87" s="7" t="s">
        <v>6</v>
      </c>
      <c r="AX87" s="7" t="s">
        <v>6</v>
      </c>
      <c r="BA87" s="5"/>
      <c r="BB87" s="5"/>
    </row>
    <row r="88" spans="1:54" x14ac:dyDescent="0.2">
      <c r="A88" s="14" t="s">
        <v>18</v>
      </c>
      <c r="B88" s="9">
        <v>2009</v>
      </c>
      <c r="C88" s="7">
        <f t="shared" si="15"/>
        <v>6</v>
      </c>
      <c r="D88" s="7">
        <f t="shared" si="15"/>
        <v>2</v>
      </c>
      <c r="E88" s="7">
        <f t="shared" si="15"/>
        <v>5</v>
      </c>
      <c r="F88" s="7">
        <f t="shared" si="15"/>
        <v>3</v>
      </c>
      <c r="G88" s="7">
        <f t="shared" si="15"/>
        <v>1</v>
      </c>
      <c r="H88" s="7"/>
      <c r="I88" s="7"/>
      <c r="J88" s="7"/>
      <c r="K88" s="7">
        <f t="shared" si="16"/>
        <v>0</v>
      </c>
      <c r="M88" s="7">
        <f t="shared" ref="M88:V88" si="23">+M74+M81</f>
        <v>2.2000000000000002</v>
      </c>
      <c r="N88" s="7">
        <f t="shared" si="23"/>
        <v>1.2</v>
      </c>
      <c r="O88" s="7">
        <f t="shared" si="23"/>
        <v>0.5</v>
      </c>
      <c r="P88" s="7">
        <f t="shared" si="23"/>
        <v>0.5</v>
      </c>
      <c r="Q88" s="7">
        <f t="shared" si="23"/>
        <v>0</v>
      </c>
      <c r="R88" s="6">
        <f t="shared" si="23"/>
        <v>3151</v>
      </c>
      <c r="S88" s="7">
        <f t="shared" si="23"/>
        <v>0</v>
      </c>
      <c r="T88" s="7">
        <f t="shared" si="23"/>
        <v>0</v>
      </c>
      <c r="U88" s="7">
        <f t="shared" si="23"/>
        <v>0</v>
      </c>
      <c r="V88" s="7">
        <f t="shared" si="23"/>
        <v>0</v>
      </c>
      <c r="W88" s="7"/>
      <c r="X88" s="7"/>
      <c r="Y88" s="7"/>
      <c r="Z88" s="7">
        <f t="shared" ref="Z88:AI88" si="24">+Z74+Z81</f>
        <v>1</v>
      </c>
      <c r="AA88" s="7">
        <f t="shared" si="24"/>
        <v>0</v>
      </c>
      <c r="AB88" s="7">
        <f t="shared" si="24"/>
        <v>0</v>
      </c>
      <c r="AC88" s="7">
        <f t="shared" si="24"/>
        <v>0</v>
      </c>
      <c r="AD88" s="7">
        <f t="shared" si="24"/>
        <v>0</v>
      </c>
      <c r="AE88" s="7">
        <f t="shared" si="24"/>
        <v>0</v>
      </c>
      <c r="AF88" s="6">
        <f t="shared" si="24"/>
        <v>52395</v>
      </c>
      <c r="AG88" s="6">
        <f t="shared" si="24"/>
        <v>0</v>
      </c>
      <c r="AH88" s="6">
        <f t="shared" si="24"/>
        <v>0</v>
      </c>
      <c r="AI88" s="6">
        <f t="shared" si="24"/>
        <v>0</v>
      </c>
      <c r="AJ88" s="6">
        <f>+AJ74+AJ81</f>
        <v>0</v>
      </c>
      <c r="AK88" s="6">
        <f t="shared" ref="AK88:AL91" si="25">+AK74+AK81</f>
        <v>0</v>
      </c>
      <c r="AL88" s="6">
        <f t="shared" si="25"/>
        <v>0</v>
      </c>
      <c r="AM88" s="6">
        <f>+AM74+AM81</f>
        <v>0</v>
      </c>
      <c r="AN88" s="7">
        <f t="shared" ref="AN88:AO91" si="26">+AN74+AN81</f>
        <v>0</v>
      </c>
      <c r="AO88" s="7">
        <f t="shared" si="26"/>
        <v>0</v>
      </c>
      <c r="AP88" s="6">
        <f t="shared" si="22"/>
        <v>0</v>
      </c>
      <c r="AQ88" s="6">
        <f t="shared" si="22"/>
        <v>52395</v>
      </c>
      <c r="AR88" s="7">
        <f t="shared" si="22"/>
        <v>14</v>
      </c>
      <c r="AS88" s="7">
        <f t="shared" si="22"/>
        <v>4</v>
      </c>
      <c r="AT88" s="7">
        <f t="shared" si="22"/>
        <v>4</v>
      </c>
      <c r="AU88" s="7">
        <f t="shared" si="22"/>
        <v>0</v>
      </c>
      <c r="AV88" s="7">
        <f t="shared" ref="AV88:AX91" si="27">+AV74+AV81</f>
        <v>0</v>
      </c>
      <c r="AW88" s="7">
        <f t="shared" si="27"/>
        <v>0</v>
      </c>
      <c r="AX88" s="7">
        <f t="shared" si="27"/>
        <v>0</v>
      </c>
      <c r="BA88" s="5"/>
      <c r="BB88" s="5"/>
    </row>
    <row r="89" spans="1:54" x14ac:dyDescent="0.2">
      <c r="A89" s="14" t="s">
        <v>18</v>
      </c>
      <c r="B89" s="9">
        <v>2010</v>
      </c>
      <c r="C89" s="7">
        <f t="shared" si="15"/>
        <v>4</v>
      </c>
      <c r="D89" s="7">
        <f t="shared" si="15"/>
        <v>0</v>
      </c>
      <c r="E89" s="7">
        <f t="shared" si="15"/>
        <v>3</v>
      </c>
      <c r="F89" s="7">
        <f t="shared" si="15"/>
        <v>2</v>
      </c>
      <c r="G89" s="7">
        <f t="shared" si="15"/>
        <v>0</v>
      </c>
      <c r="H89" s="7"/>
      <c r="I89" s="7"/>
      <c r="J89" s="7"/>
      <c r="K89" s="7">
        <f t="shared" si="16"/>
        <v>3</v>
      </c>
      <c r="M89" s="7">
        <f t="shared" ref="M89:V89" si="28">+M75+M82</f>
        <v>2.1</v>
      </c>
      <c r="N89" s="7">
        <f t="shared" si="28"/>
        <v>1.1000000000000001</v>
      </c>
      <c r="O89" s="7">
        <f t="shared" si="28"/>
        <v>0.5</v>
      </c>
      <c r="P89" s="7">
        <f t="shared" si="28"/>
        <v>0.5</v>
      </c>
      <c r="Q89" s="7">
        <f t="shared" si="28"/>
        <v>0</v>
      </c>
      <c r="R89" s="6">
        <f t="shared" si="28"/>
        <v>3977</v>
      </c>
      <c r="S89" s="7">
        <f t="shared" si="28"/>
        <v>0</v>
      </c>
      <c r="T89" s="7">
        <f t="shared" si="28"/>
        <v>0</v>
      </c>
      <c r="U89" s="7">
        <f t="shared" si="28"/>
        <v>0</v>
      </c>
      <c r="V89" s="7">
        <f t="shared" si="28"/>
        <v>0</v>
      </c>
      <c r="W89" s="7"/>
      <c r="X89" s="7"/>
      <c r="Y89" s="7"/>
      <c r="Z89" s="7">
        <f t="shared" ref="Z89:AI89" si="29">+Z75+Z82</f>
        <v>0</v>
      </c>
      <c r="AA89" s="7">
        <f t="shared" si="29"/>
        <v>0</v>
      </c>
      <c r="AB89" s="7">
        <f t="shared" si="29"/>
        <v>0</v>
      </c>
      <c r="AC89" s="7">
        <f t="shared" si="29"/>
        <v>0</v>
      </c>
      <c r="AD89" s="7">
        <f t="shared" si="29"/>
        <v>0</v>
      </c>
      <c r="AE89" s="7">
        <f t="shared" si="29"/>
        <v>0</v>
      </c>
      <c r="AF89" s="6">
        <f t="shared" si="29"/>
        <v>54850</v>
      </c>
      <c r="AG89" s="6">
        <f t="shared" si="29"/>
        <v>0</v>
      </c>
      <c r="AH89" s="6">
        <f t="shared" si="29"/>
        <v>0</v>
      </c>
      <c r="AI89" s="6">
        <f t="shared" si="29"/>
        <v>9900</v>
      </c>
      <c r="AJ89" s="6">
        <f>+AJ75+AJ82</f>
        <v>0</v>
      </c>
      <c r="AK89" s="6">
        <f t="shared" si="25"/>
        <v>0</v>
      </c>
      <c r="AL89" s="6">
        <f t="shared" si="25"/>
        <v>0</v>
      </c>
      <c r="AM89" s="6">
        <f>+AM75+AM82</f>
        <v>0</v>
      </c>
      <c r="AN89" s="7">
        <f t="shared" si="26"/>
        <v>0</v>
      </c>
      <c r="AO89" s="7">
        <f t="shared" si="26"/>
        <v>0</v>
      </c>
      <c r="AP89" s="6">
        <f t="shared" si="22"/>
        <v>0</v>
      </c>
      <c r="AQ89" s="6">
        <f t="shared" si="22"/>
        <v>64750</v>
      </c>
      <c r="AR89" s="7">
        <f t="shared" si="22"/>
        <v>15</v>
      </c>
      <c r="AS89" s="7">
        <f t="shared" si="22"/>
        <v>3</v>
      </c>
      <c r="AT89" s="7">
        <f t="shared" si="22"/>
        <v>3</v>
      </c>
      <c r="AU89" s="7">
        <f t="shared" si="22"/>
        <v>0</v>
      </c>
      <c r="AV89" s="7">
        <f t="shared" si="27"/>
        <v>7</v>
      </c>
      <c r="AW89" s="7">
        <f t="shared" si="27"/>
        <v>0</v>
      </c>
      <c r="AX89" s="7">
        <f t="shared" si="27"/>
        <v>9</v>
      </c>
      <c r="BA89" s="5"/>
      <c r="BB89" s="5"/>
    </row>
    <row r="90" spans="1:54" x14ac:dyDescent="0.2">
      <c r="A90" s="14" t="s">
        <v>18</v>
      </c>
      <c r="B90" s="9">
        <v>2011</v>
      </c>
      <c r="C90" s="7">
        <f t="shared" si="15"/>
        <v>6</v>
      </c>
      <c r="D90" s="7">
        <f t="shared" si="15"/>
        <v>0</v>
      </c>
      <c r="E90" s="7">
        <f t="shared" si="15"/>
        <v>6</v>
      </c>
      <c r="F90" s="7">
        <f t="shared" si="15"/>
        <v>4</v>
      </c>
      <c r="G90" s="7">
        <f t="shared" si="15"/>
        <v>0</v>
      </c>
      <c r="H90" s="7"/>
      <c r="I90" s="7"/>
      <c r="J90" s="7"/>
      <c r="K90" s="7">
        <f t="shared" si="16"/>
        <v>4</v>
      </c>
      <c r="M90" s="7">
        <f t="shared" ref="M90:V90" si="30">+M76+M83</f>
        <v>2.2000000000000002</v>
      </c>
      <c r="N90" s="7">
        <f t="shared" si="30"/>
        <v>1.2</v>
      </c>
      <c r="O90" s="7">
        <f t="shared" si="30"/>
        <v>0.5</v>
      </c>
      <c r="P90" s="7">
        <f t="shared" si="30"/>
        <v>0.5</v>
      </c>
      <c r="Q90" s="7">
        <f t="shared" si="30"/>
        <v>0</v>
      </c>
      <c r="R90" s="6">
        <f t="shared" si="30"/>
        <v>4260.2539999999999</v>
      </c>
      <c r="S90" s="7">
        <f t="shared" si="30"/>
        <v>0</v>
      </c>
      <c r="T90" s="7">
        <f t="shared" si="30"/>
        <v>0</v>
      </c>
      <c r="U90" s="7">
        <f t="shared" si="30"/>
        <v>0</v>
      </c>
      <c r="V90" s="7">
        <f t="shared" si="30"/>
        <v>0</v>
      </c>
      <c r="W90" s="7"/>
      <c r="X90" s="7"/>
      <c r="Y90" s="7"/>
      <c r="Z90" s="7">
        <f t="shared" ref="Z90:AI90" si="31">+Z76+Z83</f>
        <v>0</v>
      </c>
      <c r="AA90" s="7">
        <f t="shared" si="31"/>
        <v>0</v>
      </c>
      <c r="AB90" s="7">
        <f t="shared" si="31"/>
        <v>0</v>
      </c>
      <c r="AC90" s="7">
        <f t="shared" si="31"/>
        <v>0</v>
      </c>
      <c r="AD90" s="7">
        <f t="shared" si="31"/>
        <v>0</v>
      </c>
      <c r="AE90" s="7">
        <f t="shared" si="31"/>
        <v>0</v>
      </c>
      <c r="AF90" s="6">
        <f t="shared" si="31"/>
        <v>40964</v>
      </c>
      <c r="AG90" s="6">
        <f t="shared" si="31"/>
        <v>0</v>
      </c>
      <c r="AH90" s="6">
        <f t="shared" si="31"/>
        <v>0</v>
      </c>
      <c r="AI90" s="6">
        <f t="shared" si="31"/>
        <v>0</v>
      </c>
      <c r="AJ90" s="6">
        <f>+AJ76+AJ83</f>
        <v>0</v>
      </c>
      <c r="AK90" s="6">
        <f t="shared" si="25"/>
        <v>0</v>
      </c>
      <c r="AL90" s="6">
        <f t="shared" si="25"/>
        <v>0</v>
      </c>
      <c r="AM90" s="6">
        <f>+AM76+AM83</f>
        <v>0</v>
      </c>
      <c r="AN90" s="7">
        <f t="shared" si="26"/>
        <v>0</v>
      </c>
      <c r="AO90" s="7">
        <f t="shared" si="26"/>
        <v>0</v>
      </c>
      <c r="AP90" s="6">
        <f t="shared" si="22"/>
        <v>1052</v>
      </c>
      <c r="AQ90" s="6">
        <f t="shared" si="22"/>
        <v>42016</v>
      </c>
      <c r="AR90" s="7">
        <f t="shared" si="22"/>
        <v>18</v>
      </c>
      <c r="AS90" s="7">
        <f t="shared" si="22"/>
        <v>3</v>
      </c>
      <c r="AT90" s="7">
        <f t="shared" si="22"/>
        <v>3</v>
      </c>
      <c r="AU90" s="7">
        <f t="shared" si="22"/>
        <v>0</v>
      </c>
      <c r="AV90" s="7">
        <f t="shared" si="27"/>
        <v>5</v>
      </c>
      <c r="AW90" s="7">
        <f t="shared" si="27"/>
        <v>7</v>
      </c>
      <c r="AX90" s="7">
        <f t="shared" si="27"/>
        <v>14</v>
      </c>
      <c r="BA90" s="5"/>
      <c r="BB90" s="5"/>
    </row>
    <row r="91" spans="1:54" s="5" customFormat="1" x14ac:dyDescent="0.2">
      <c r="A91" s="11" t="s">
        <v>18</v>
      </c>
      <c r="B91" s="13">
        <v>2012</v>
      </c>
      <c r="C91" s="56">
        <f t="shared" si="15"/>
        <v>8</v>
      </c>
      <c r="D91" s="56">
        <f t="shared" si="15"/>
        <v>1</v>
      </c>
      <c r="E91" s="56">
        <f t="shared" si="15"/>
        <v>6</v>
      </c>
      <c r="F91" s="56">
        <f t="shared" si="15"/>
        <v>4</v>
      </c>
      <c r="G91" s="56">
        <f t="shared" si="15"/>
        <v>0</v>
      </c>
      <c r="H91" s="56">
        <f t="shared" ref="H91:J92" si="32">+H77+H84</f>
        <v>0</v>
      </c>
      <c r="I91" s="56">
        <f t="shared" si="32"/>
        <v>0</v>
      </c>
      <c r="J91" s="56">
        <f t="shared" si="32"/>
        <v>0</v>
      </c>
      <c r="K91" s="56">
        <f t="shared" si="16"/>
        <v>4</v>
      </c>
      <c r="L91" s="56">
        <f>+L77+L84</f>
        <v>0</v>
      </c>
      <c r="M91" s="56">
        <f t="shared" ref="M91:V91" si="33">+M77+M84</f>
        <v>2.4</v>
      </c>
      <c r="N91" s="56">
        <f t="shared" si="33"/>
        <v>1.4</v>
      </c>
      <c r="O91" s="56">
        <f t="shared" si="33"/>
        <v>0.5</v>
      </c>
      <c r="P91" s="56">
        <f t="shared" si="33"/>
        <v>0.5</v>
      </c>
      <c r="Q91" s="56">
        <f t="shared" si="33"/>
        <v>0</v>
      </c>
      <c r="R91" s="54">
        <f t="shared" si="33"/>
        <v>4200</v>
      </c>
      <c r="S91" s="56">
        <f t="shared" si="33"/>
        <v>0</v>
      </c>
      <c r="T91" s="56">
        <f t="shared" si="33"/>
        <v>0</v>
      </c>
      <c r="U91" s="56">
        <f t="shared" si="33"/>
        <v>0</v>
      </c>
      <c r="V91" s="56">
        <f t="shared" si="33"/>
        <v>0</v>
      </c>
      <c r="W91" s="56">
        <f t="shared" ref="W91:Y92" si="34">+W77+W84</f>
        <v>0</v>
      </c>
      <c r="X91" s="56">
        <f t="shared" si="34"/>
        <v>0</v>
      </c>
      <c r="Y91" s="56">
        <f t="shared" si="34"/>
        <v>0</v>
      </c>
      <c r="Z91" s="56">
        <f t="shared" ref="Z91:AI91" si="35">+Z77+Z84</f>
        <v>0</v>
      </c>
      <c r="AA91" s="56">
        <f t="shared" si="35"/>
        <v>0</v>
      </c>
      <c r="AB91" s="56">
        <f t="shared" si="35"/>
        <v>0</v>
      </c>
      <c r="AC91" s="56">
        <f t="shared" si="35"/>
        <v>0</v>
      </c>
      <c r="AD91" s="56">
        <f t="shared" si="35"/>
        <v>0</v>
      </c>
      <c r="AE91" s="56">
        <f t="shared" si="35"/>
        <v>0</v>
      </c>
      <c r="AF91" s="54">
        <f t="shared" si="35"/>
        <v>64500</v>
      </c>
      <c r="AG91" s="54">
        <f t="shared" si="35"/>
        <v>0</v>
      </c>
      <c r="AH91" s="54">
        <f t="shared" si="35"/>
        <v>0</v>
      </c>
      <c r="AI91" s="54">
        <f t="shared" si="35"/>
        <v>0</v>
      </c>
      <c r="AJ91" s="54">
        <f>+AJ77+AJ84</f>
        <v>0</v>
      </c>
      <c r="AK91" s="54">
        <f t="shared" si="25"/>
        <v>0</v>
      </c>
      <c r="AL91" s="54">
        <f t="shared" si="25"/>
        <v>0</v>
      </c>
      <c r="AM91" s="54">
        <f>+AM77+AM84</f>
        <v>0</v>
      </c>
      <c r="AN91" s="56">
        <f t="shared" si="26"/>
        <v>0</v>
      </c>
      <c r="AO91" s="56">
        <f t="shared" si="26"/>
        <v>0</v>
      </c>
      <c r="AP91" s="54">
        <f t="shared" si="22"/>
        <v>0</v>
      </c>
      <c r="AQ91" s="54">
        <f t="shared" si="22"/>
        <v>64500</v>
      </c>
      <c r="AR91" s="56">
        <f t="shared" si="22"/>
        <v>24</v>
      </c>
      <c r="AS91" s="56">
        <f t="shared" si="22"/>
        <v>3</v>
      </c>
      <c r="AT91" s="56">
        <f t="shared" si="22"/>
        <v>3</v>
      </c>
      <c r="AU91" s="56">
        <f t="shared" si="22"/>
        <v>0</v>
      </c>
      <c r="AV91" s="56">
        <f t="shared" si="27"/>
        <v>43</v>
      </c>
      <c r="AW91" s="56">
        <f t="shared" si="27"/>
        <v>35</v>
      </c>
      <c r="AX91" s="56">
        <f t="shared" si="27"/>
        <v>16</v>
      </c>
    </row>
    <row r="92" spans="1:54" s="4" customFormat="1" x14ac:dyDescent="0.2">
      <c r="A92" s="12" t="s">
        <v>18</v>
      </c>
      <c r="B92" s="10">
        <v>2013</v>
      </c>
      <c r="C92" s="16">
        <f t="shared" si="15"/>
        <v>5</v>
      </c>
      <c r="D92" s="16">
        <f t="shared" si="15"/>
        <v>1</v>
      </c>
      <c r="E92" s="16">
        <f t="shared" si="15"/>
        <v>3</v>
      </c>
      <c r="F92" s="16">
        <f t="shared" si="15"/>
        <v>3</v>
      </c>
      <c r="G92" s="16">
        <f t="shared" si="15"/>
        <v>1</v>
      </c>
      <c r="H92" s="16">
        <f t="shared" si="32"/>
        <v>0</v>
      </c>
      <c r="I92" s="16">
        <f t="shared" si="32"/>
        <v>0</v>
      </c>
      <c r="J92" s="16">
        <f t="shared" si="32"/>
        <v>0</v>
      </c>
      <c r="K92" s="16">
        <f t="shared" si="16"/>
        <v>0</v>
      </c>
      <c r="L92" s="16">
        <f>+L78+L85</f>
        <v>0</v>
      </c>
      <c r="M92" s="16">
        <f t="shared" ref="M92:V92" si="36">+M78+M85</f>
        <v>2.1</v>
      </c>
      <c r="N92" s="16">
        <f t="shared" si="36"/>
        <v>1.1000000000000001</v>
      </c>
      <c r="O92" s="16">
        <f t="shared" si="36"/>
        <v>0.5</v>
      </c>
      <c r="P92" s="16">
        <f t="shared" si="36"/>
        <v>0.5</v>
      </c>
      <c r="Q92" s="16">
        <f t="shared" si="36"/>
        <v>0</v>
      </c>
      <c r="R92" s="53">
        <f t="shared" si="36"/>
        <v>4378.7515699999994</v>
      </c>
      <c r="S92" s="16">
        <f t="shared" si="36"/>
        <v>0</v>
      </c>
      <c r="T92" s="16">
        <f t="shared" si="36"/>
        <v>0</v>
      </c>
      <c r="U92" s="16">
        <f t="shared" si="36"/>
        <v>0</v>
      </c>
      <c r="V92" s="16">
        <f t="shared" si="36"/>
        <v>0</v>
      </c>
      <c r="W92" s="16">
        <f t="shared" si="34"/>
        <v>0</v>
      </c>
      <c r="X92" s="16">
        <f t="shared" si="34"/>
        <v>0</v>
      </c>
      <c r="Y92" s="16">
        <f t="shared" si="34"/>
        <v>0</v>
      </c>
      <c r="Z92" s="16">
        <f>+Z78+Z85</f>
        <v>0</v>
      </c>
      <c r="AA92" s="16">
        <f t="shared" ref="AA92:AX92" si="37">+AA78+AA85</f>
        <v>0</v>
      </c>
      <c r="AB92" s="16">
        <f t="shared" si="37"/>
        <v>0</v>
      </c>
      <c r="AC92" s="16">
        <f t="shared" si="37"/>
        <v>0</v>
      </c>
      <c r="AD92" s="16">
        <f t="shared" si="37"/>
        <v>0</v>
      </c>
      <c r="AE92" s="16">
        <f t="shared" si="37"/>
        <v>0</v>
      </c>
      <c r="AF92" s="53">
        <f t="shared" si="37"/>
        <v>88800</v>
      </c>
      <c r="AG92" s="53">
        <f t="shared" si="37"/>
        <v>0</v>
      </c>
      <c r="AH92" s="53">
        <f t="shared" si="37"/>
        <v>0</v>
      </c>
      <c r="AI92" s="53">
        <f t="shared" si="37"/>
        <v>3700</v>
      </c>
      <c r="AJ92" s="53">
        <f t="shared" si="37"/>
        <v>0</v>
      </c>
      <c r="AK92" s="53">
        <f t="shared" si="37"/>
        <v>0</v>
      </c>
      <c r="AL92" s="53">
        <f t="shared" si="37"/>
        <v>0</v>
      </c>
      <c r="AM92" s="53">
        <f t="shared" si="37"/>
        <v>0</v>
      </c>
      <c r="AN92" s="16">
        <f t="shared" si="37"/>
        <v>0</v>
      </c>
      <c r="AO92" s="16">
        <f t="shared" si="37"/>
        <v>0</v>
      </c>
      <c r="AP92" s="53">
        <f t="shared" si="37"/>
        <v>0</v>
      </c>
      <c r="AQ92" s="53">
        <f t="shared" si="37"/>
        <v>92500</v>
      </c>
      <c r="AR92" s="16">
        <f t="shared" si="37"/>
        <v>23</v>
      </c>
      <c r="AS92" s="16">
        <f t="shared" si="37"/>
        <v>3</v>
      </c>
      <c r="AT92" s="16">
        <f t="shared" si="37"/>
        <v>3</v>
      </c>
      <c r="AU92" s="16">
        <f t="shared" si="37"/>
        <v>0</v>
      </c>
      <c r="AV92" s="16">
        <f t="shared" si="37"/>
        <v>32</v>
      </c>
      <c r="AW92" s="16">
        <f t="shared" si="37"/>
        <v>17</v>
      </c>
      <c r="AX92" s="16">
        <f t="shared" si="37"/>
        <v>20</v>
      </c>
      <c r="BB92" s="62"/>
    </row>
    <row r="93" spans="1:54" s="5" customFormat="1" x14ac:dyDescent="0.2">
      <c r="A93" s="13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4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4"/>
      <c r="AG93" s="54"/>
      <c r="AH93" s="54"/>
      <c r="AI93" s="54"/>
      <c r="AJ93" s="54"/>
      <c r="AK93" s="54"/>
      <c r="AL93" s="54"/>
      <c r="AM93" s="54"/>
      <c r="AN93" s="56"/>
      <c r="AO93" s="56"/>
      <c r="AP93" s="54"/>
      <c r="AQ93" s="54"/>
      <c r="AR93" s="56"/>
      <c r="AS93" s="56"/>
      <c r="AT93" s="56"/>
      <c r="AU93" s="56"/>
      <c r="AV93" s="56"/>
      <c r="AW93" s="56"/>
      <c r="AX93" s="56"/>
    </row>
    <row r="94" spans="1:54" x14ac:dyDescent="0.2">
      <c r="A94" s="8" t="s">
        <v>19</v>
      </c>
      <c r="B94" s="9"/>
      <c r="C94" s="7"/>
      <c r="D94" s="7"/>
      <c r="E94" s="7"/>
      <c r="F94" s="7"/>
      <c r="G94" s="7"/>
      <c r="H94" s="7"/>
      <c r="I94" s="7"/>
      <c r="J94" s="7"/>
      <c r="K94" s="7"/>
      <c r="M94" s="7"/>
      <c r="N94" s="7"/>
      <c r="O94" s="7"/>
      <c r="P94" s="7"/>
      <c r="Q94" s="7"/>
      <c r="R94" s="6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6"/>
      <c r="AG94" s="6"/>
      <c r="AH94" s="6"/>
      <c r="AI94" s="6"/>
      <c r="AJ94" s="6"/>
      <c r="AK94" s="6"/>
      <c r="AL94" s="6"/>
      <c r="AM94" s="6"/>
      <c r="AN94" s="7"/>
      <c r="AO94" s="7"/>
      <c r="AP94" s="6"/>
      <c r="AQ94" s="6"/>
      <c r="AR94" s="7"/>
      <c r="AS94" s="7"/>
      <c r="AT94" s="7"/>
      <c r="AU94" s="7"/>
      <c r="AV94" s="7"/>
      <c r="AW94" s="7"/>
      <c r="AX94" s="7"/>
      <c r="BA94" s="5"/>
      <c r="BB94" s="5"/>
    </row>
    <row r="95" spans="1:54" x14ac:dyDescent="0.2">
      <c r="A95" s="9" t="s">
        <v>20</v>
      </c>
      <c r="B95" s="9">
        <v>2007</v>
      </c>
      <c r="C95" s="7">
        <v>23</v>
      </c>
      <c r="D95" s="7">
        <v>2</v>
      </c>
      <c r="E95" s="7">
        <v>14</v>
      </c>
      <c r="F95" s="7">
        <v>7</v>
      </c>
      <c r="G95" s="7">
        <v>0</v>
      </c>
      <c r="H95" s="7"/>
      <c r="I95" s="7"/>
      <c r="J95" s="7"/>
      <c r="K95" s="7">
        <v>1</v>
      </c>
      <c r="M95" s="7">
        <v>8</v>
      </c>
      <c r="N95" s="7">
        <v>2</v>
      </c>
      <c r="O95" s="7">
        <v>3</v>
      </c>
      <c r="P95" s="7">
        <v>2</v>
      </c>
      <c r="Q95" s="7">
        <v>1</v>
      </c>
      <c r="R95" s="6">
        <v>2860</v>
      </c>
      <c r="S95" s="7">
        <v>1</v>
      </c>
      <c r="T95" s="7">
        <v>0</v>
      </c>
      <c r="U95" s="7">
        <v>0</v>
      </c>
      <c r="V95" s="7">
        <v>1</v>
      </c>
      <c r="W95" s="7"/>
      <c r="X95" s="7"/>
      <c r="Y95" s="7"/>
      <c r="Z95" s="7">
        <v>0</v>
      </c>
      <c r="AA95" s="7">
        <v>0</v>
      </c>
      <c r="AB95" s="7">
        <v>1</v>
      </c>
      <c r="AC95" s="7">
        <v>0</v>
      </c>
      <c r="AD95" s="7">
        <v>1</v>
      </c>
      <c r="AE95" s="7">
        <v>1</v>
      </c>
      <c r="AF95" s="6">
        <v>1155</v>
      </c>
      <c r="AG95" s="6">
        <v>0</v>
      </c>
      <c r="AH95" s="6">
        <v>0</v>
      </c>
      <c r="AI95" s="6">
        <v>0</v>
      </c>
      <c r="AJ95" s="6" t="s">
        <v>6</v>
      </c>
      <c r="AK95" s="6" t="s">
        <v>6</v>
      </c>
      <c r="AL95" s="6" t="s">
        <v>6</v>
      </c>
      <c r="AM95" s="6" t="s">
        <v>6</v>
      </c>
      <c r="AN95" s="7">
        <v>0</v>
      </c>
      <c r="AO95" s="7" t="s">
        <v>6</v>
      </c>
      <c r="AP95" s="6">
        <v>0</v>
      </c>
      <c r="AQ95" s="6">
        <v>1155</v>
      </c>
      <c r="AR95" s="7">
        <v>4</v>
      </c>
      <c r="AS95" s="7">
        <v>12</v>
      </c>
      <c r="AT95" s="7">
        <v>4</v>
      </c>
      <c r="AU95" s="7">
        <v>9</v>
      </c>
      <c r="AV95" s="7" t="s">
        <v>6</v>
      </c>
      <c r="AW95" s="7" t="s">
        <v>6</v>
      </c>
      <c r="AX95" s="7" t="s">
        <v>6</v>
      </c>
      <c r="BA95" s="5"/>
      <c r="BB95" s="5"/>
    </row>
    <row r="96" spans="1:54" x14ac:dyDescent="0.2">
      <c r="A96" s="9" t="s">
        <v>20</v>
      </c>
      <c r="B96" s="9">
        <v>2008</v>
      </c>
      <c r="C96" s="7">
        <v>29</v>
      </c>
      <c r="D96" s="7">
        <v>12</v>
      </c>
      <c r="E96" s="7">
        <v>10</v>
      </c>
      <c r="F96" s="7">
        <v>19</v>
      </c>
      <c r="G96" s="7">
        <v>6</v>
      </c>
      <c r="H96" s="7"/>
      <c r="I96" s="7"/>
      <c r="J96" s="7"/>
      <c r="K96" s="7">
        <v>2</v>
      </c>
      <c r="M96" s="7">
        <v>10</v>
      </c>
      <c r="N96" s="7">
        <v>2</v>
      </c>
      <c r="O96" s="7">
        <v>3</v>
      </c>
      <c r="P96" s="7">
        <v>4</v>
      </c>
      <c r="Q96" s="7">
        <v>1</v>
      </c>
      <c r="R96" s="6">
        <v>4780</v>
      </c>
      <c r="S96" s="7">
        <v>6</v>
      </c>
      <c r="T96" s="7">
        <v>0</v>
      </c>
      <c r="U96" s="7">
        <v>0</v>
      </c>
      <c r="V96" s="7">
        <v>6</v>
      </c>
      <c r="W96" s="7"/>
      <c r="X96" s="7"/>
      <c r="Y96" s="7"/>
      <c r="Z96" s="7">
        <v>0</v>
      </c>
      <c r="AA96" s="7">
        <v>0</v>
      </c>
      <c r="AB96" s="7">
        <v>0</v>
      </c>
      <c r="AC96" s="7">
        <v>2</v>
      </c>
      <c r="AD96" s="7">
        <v>2</v>
      </c>
      <c r="AE96" s="7">
        <v>0</v>
      </c>
      <c r="AF96" s="6">
        <v>896</v>
      </c>
      <c r="AG96" s="6">
        <v>0</v>
      </c>
      <c r="AH96" s="6">
        <v>0</v>
      </c>
      <c r="AI96" s="6">
        <v>0</v>
      </c>
      <c r="AJ96" s="6">
        <v>0</v>
      </c>
      <c r="AK96" s="6" t="s">
        <v>6</v>
      </c>
      <c r="AL96" s="6" t="s">
        <v>6</v>
      </c>
      <c r="AM96" s="6">
        <v>0</v>
      </c>
      <c r="AN96" s="7" t="s">
        <v>6</v>
      </c>
      <c r="AO96" s="7" t="s">
        <v>6</v>
      </c>
      <c r="AP96" s="6">
        <v>0</v>
      </c>
      <c r="AQ96" s="6">
        <v>896</v>
      </c>
      <c r="AR96" s="7">
        <v>6</v>
      </c>
      <c r="AS96" s="7">
        <v>17</v>
      </c>
      <c r="AT96" s="7">
        <v>5</v>
      </c>
      <c r="AU96" s="7">
        <v>3</v>
      </c>
      <c r="AV96" s="7" t="s">
        <v>6</v>
      </c>
      <c r="AW96" s="7" t="s">
        <v>6</v>
      </c>
      <c r="AX96" s="7" t="s">
        <v>6</v>
      </c>
      <c r="BA96" s="5"/>
      <c r="BB96" s="5"/>
    </row>
    <row r="97" spans="1:54" x14ac:dyDescent="0.2">
      <c r="A97" s="9" t="s">
        <v>20</v>
      </c>
      <c r="B97" s="9">
        <v>2009</v>
      </c>
      <c r="C97" s="7">
        <v>25</v>
      </c>
      <c r="D97" s="7">
        <v>8</v>
      </c>
      <c r="E97" s="7">
        <v>16</v>
      </c>
      <c r="F97" s="7">
        <v>7</v>
      </c>
      <c r="G97" s="7">
        <v>5</v>
      </c>
      <c r="H97" s="7"/>
      <c r="I97" s="7"/>
      <c r="J97" s="7"/>
      <c r="K97" s="7">
        <v>1</v>
      </c>
      <c r="M97" s="7">
        <v>10</v>
      </c>
      <c r="N97" s="7">
        <v>1.5</v>
      </c>
      <c r="O97" s="7">
        <v>4.5</v>
      </c>
      <c r="P97" s="7">
        <v>3.5</v>
      </c>
      <c r="Q97" s="7">
        <v>0.5</v>
      </c>
      <c r="R97" s="6">
        <v>5700</v>
      </c>
      <c r="S97" s="7">
        <v>3</v>
      </c>
      <c r="T97" s="7">
        <v>0</v>
      </c>
      <c r="U97" s="7">
        <v>0</v>
      </c>
      <c r="V97" s="7">
        <v>3</v>
      </c>
      <c r="W97" s="7"/>
      <c r="X97" s="7"/>
      <c r="Y97" s="7"/>
      <c r="Z97" s="7">
        <v>0</v>
      </c>
      <c r="AA97" s="7">
        <v>0</v>
      </c>
      <c r="AB97" s="7">
        <v>1</v>
      </c>
      <c r="AC97" s="7">
        <v>0</v>
      </c>
      <c r="AD97" s="7">
        <v>1</v>
      </c>
      <c r="AE97" s="7">
        <v>1</v>
      </c>
      <c r="AF97" s="6">
        <v>1467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7">
        <v>0</v>
      </c>
      <c r="AO97" s="7">
        <v>0</v>
      </c>
      <c r="AP97" s="6">
        <v>39</v>
      </c>
      <c r="AQ97" s="6">
        <v>1506</v>
      </c>
      <c r="AR97" s="7">
        <v>5</v>
      </c>
      <c r="AS97" s="7">
        <v>14</v>
      </c>
      <c r="AT97" s="7">
        <v>5</v>
      </c>
      <c r="AU97" s="7">
        <v>5</v>
      </c>
      <c r="AV97" s="7" t="s">
        <v>6</v>
      </c>
      <c r="AW97" s="7" t="s">
        <v>6</v>
      </c>
      <c r="AX97" s="7" t="s">
        <v>6</v>
      </c>
      <c r="BA97" s="5"/>
      <c r="BB97" s="5"/>
    </row>
    <row r="98" spans="1:54" x14ac:dyDescent="0.2">
      <c r="A98" s="9" t="s">
        <v>20</v>
      </c>
      <c r="B98" s="9">
        <v>2010</v>
      </c>
      <c r="C98" s="7">
        <v>34</v>
      </c>
      <c r="D98" s="7">
        <v>4</v>
      </c>
      <c r="E98" s="7">
        <v>15</v>
      </c>
      <c r="F98" s="7">
        <v>13</v>
      </c>
      <c r="G98" s="7">
        <v>4</v>
      </c>
      <c r="H98" s="7"/>
      <c r="I98" s="7"/>
      <c r="J98" s="7"/>
      <c r="K98" s="7">
        <v>2</v>
      </c>
      <c r="M98" s="7">
        <v>10</v>
      </c>
      <c r="N98" s="7">
        <v>1</v>
      </c>
      <c r="O98" s="7">
        <v>4</v>
      </c>
      <c r="P98" s="7">
        <v>4</v>
      </c>
      <c r="Q98" s="7">
        <v>1</v>
      </c>
      <c r="R98" s="6">
        <v>6300</v>
      </c>
      <c r="S98" s="7">
        <v>2</v>
      </c>
      <c r="T98" s="7">
        <v>0</v>
      </c>
      <c r="U98" s="7">
        <v>0</v>
      </c>
      <c r="V98" s="7">
        <v>2</v>
      </c>
      <c r="W98" s="7"/>
      <c r="X98" s="7"/>
      <c r="Y98" s="7"/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6">
        <v>2617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7">
        <v>0</v>
      </c>
      <c r="AO98" s="7">
        <v>0</v>
      </c>
      <c r="AP98" s="6">
        <v>15</v>
      </c>
      <c r="AQ98" s="6">
        <v>2617</v>
      </c>
      <c r="AR98" s="7">
        <v>12</v>
      </c>
      <c r="AS98" s="7">
        <v>16</v>
      </c>
      <c r="AT98" s="7">
        <v>6</v>
      </c>
      <c r="AU98" s="7">
        <v>5</v>
      </c>
      <c r="AV98" s="7">
        <v>438</v>
      </c>
      <c r="AW98" s="7">
        <v>28</v>
      </c>
      <c r="AX98" s="7">
        <v>27</v>
      </c>
      <c r="BA98" s="5"/>
      <c r="BB98" s="5"/>
    </row>
    <row r="99" spans="1:54" x14ac:dyDescent="0.2">
      <c r="A99" s="9" t="s">
        <v>20</v>
      </c>
      <c r="B99" s="9">
        <v>2011</v>
      </c>
      <c r="C99" s="7">
        <v>34</v>
      </c>
      <c r="D99" s="7">
        <v>7</v>
      </c>
      <c r="E99" s="7">
        <v>20</v>
      </c>
      <c r="F99" s="7">
        <v>17</v>
      </c>
      <c r="G99" s="7">
        <v>4</v>
      </c>
      <c r="H99" s="7"/>
      <c r="I99" s="7"/>
      <c r="J99" s="7"/>
      <c r="K99" s="7">
        <v>3</v>
      </c>
      <c r="M99" s="7">
        <v>10</v>
      </c>
      <c r="N99" s="7">
        <v>3</v>
      </c>
      <c r="O99" s="7">
        <v>2</v>
      </c>
      <c r="P99" s="7">
        <v>4</v>
      </c>
      <c r="Q99" s="7">
        <v>1</v>
      </c>
      <c r="R99" s="6">
        <v>8239</v>
      </c>
      <c r="S99" s="7">
        <v>5</v>
      </c>
      <c r="T99" s="7">
        <v>0</v>
      </c>
      <c r="U99" s="7">
        <v>0</v>
      </c>
      <c r="V99" s="7">
        <v>5</v>
      </c>
      <c r="W99" s="7"/>
      <c r="X99" s="7"/>
      <c r="Y99" s="7"/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6">
        <v>380.39499999999998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7">
        <v>0</v>
      </c>
      <c r="AO99" s="7">
        <v>0</v>
      </c>
      <c r="AP99" s="6">
        <v>669.678</v>
      </c>
      <c r="AQ99" s="6">
        <v>1050.0730000000001</v>
      </c>
      <c r="AR99" s="7">
        <v>15</v>
      </c>
      <c r="AS99" s="7">
        <v>21</v>
      </c>
      <c r="AT99" s="7">
        <v>6</v>
      </c>
      <c r="AU99" s="7">
        <v>2</v>
      </c>
      <c r="AV99" s="7">
        <v>372</v>
      </c>
      <c r="AW99" s="7">
        <v>29</v>
      </c>
      <c r="AX99" s="7">
        <v>40</v>
      </c>
      <c r="BA99" s="5"/>
      <c r="BB99" s="5"/>
    </row>
    <row r="100" spans="1:54" s="5" customFormat="1" x14ac:dyDescent="0.2">
      <c r="A100" s="13" t="s">
        <v>20</v>
      </c>
      <c r="B100" s="13">
        <v>2012</v>
      </c>
      <c r="C100" s="56">
        <v>23</v>
      </c>
      <c r="D100" s="56">
        <v>6</v>
      </c>
      <c r="E100" s="56">
        <v>12</v>
      </c>
      <c r="F100" s="56">
        <v>12</v>
      </c>
      <c r="G100" s="56">
        <v>2</v>
      </c>
      <c r="H100" s="56">
        <v>0</v>
      </c>
      <c r="I100" s="56">
        <v>1</v>
      </c>
      <c r="J100" s="56">
        <v>0</v>
      </c>
      <c r="K100" s="56">
        <v>2</v>
      </c>
      <c r="L100" s="56">
        <v>0</v>
      </c>
      <c r="M100" s="56">
        <v>9.5</v>
      </c>
      <c r="N100" s="56">
        <v>5</v>
      </c>
      <c r="O100" s="56">
        <v>0</v>
      </c>
      <c r="P100" s="56">
        <v>4</v>
      </c>
      <c r="Q100" s="56">
        <v>0.5</v>
      </c>
      <c r="R100" s="54">
        <v>0</v>
      </c>
      <c r="S100" s="56">
        <v>1</v>
      </c>
      <c r="T100" s="56">
        <v>0</v>
      </c>
      <c r="U100" s="56">
        <v>0</v>
      </c>
      <c r="V100" s="56">
        <v>1</v>
      </c>
      <c r="W100" s="56">
        <v>0</v>
      </c>
      <c r="X100" s="56">
        <v>0</v>
      </c>
      <c r="Y100" s="56">
        <v>0</v>
      </c>
      <c r="Z100" s="56">
        <v>0</v>
      </c>
      <c r="AA100" s="56">
        <v>0</v>
      </c>
      <c r="AB100" s="56">
        <v>0</v>
      </c>
      <c r="AC100" s="56">
        <v>0</v>
      </c>
      <c r="AD100" s="56">
        <v>0</v>
      </c>
      <c r="AE100" s="56">
        <v>0</v>
      </c>
      <c r="AF100" s="54">
        <v>75</v>
      </c>
      <c r="AG100" s="54">
        <v>0</v>
      </c>
      <c r="AH100" s="54">
        <v>0</v>
      </c>
      <c r="AI100" s="54">
        <v>0</v>
      </c>
      <c r="AJ100" s="54">
        <v>0</v>
      </c>
      <c r="AK100" s="54">
        <v>0</v>
      </c>
      <c r="AL100" s="54">
        <v>0</v>
      </c>
      <c r="AM100" s="54">
        <v>0</v>
      </c>
      <c r="AN100" s="56">
        <v>0</v>
      </c>
      <c r="AO100" s="56">
        <v>0</v>
      </c>
      <c r="AP100" s="54"/>
      <c r="AQ100" s="54">
        <v>75</v>
      </c>
      <c r="AR100" s="56">
        <v>8</v>
      </c>
      <c r="AS100" s="56">
        <v>12</v>
      </c>
      <c r="AT100" s="56">
        <v>1</v>
      </c>
      <c r="AU100" s="56">
        <v>1</v>
      </c>
      <c r="AV100" s="56">
        <v>467</v>
      </c>
      <c r="AW100" s="56">
        <v>30</v>
      </c>
      <c r="AX100" s="56">
        <v>94</v>
      </c>
    </row>
    <row r="101" spans="1:54" s="4" customFormat="1" x14ac:dyDescent="0.2">
      <c r="A101" s="10" t="s">
        <v>20</v>
      </c>
      <c r="B101" s="10">
        <v>2013</v>
      </c>
      <c r="C101" s="16">
        <v>27</v>
      </c>
      <c r="D101" s="16">
        <v>5</v>
      </c>
      <c r="E101" s="16">
        <v>11</v>
      </c>
      <c r="F101" s="16">
        <v>5</v>
      </c>
      <c r="G101" s="16">
        <v>0</v>
      </c>
      <c r="H101" s="16">
        <v>0</v>
      </c>
      <c r="I101" s="16">
        <v>0</v>
      </c>
      <c r="J101" s="16">
        <v>0</v>
      </c>
      <c r="K101" s="16">
        <v>6</v>
      </c>
      <c r="L101" s="16">
        <v>0</v>
      </c>
      <c r="M101" s="16">
        <v>7</v>
      </c>
      <c r="N101" s="16">
        <v>4</v>
      </c>
      <c r="O101" s="16">
        <v>0</v>
      </c>
      <c r="P101" s="16">
        <v>3</v>
      </c>
      <c r="Q101" s="16">
        <v>0</v>
      </c>
      <c r="R101" s="53">
        <v>5900</v>
      </c>
      <c r="S101" s="16">
        <v>4</v>
      </c>
      <c r="T101" s="16">
        <v>0</v>
      </c>
      <c r="U101" s="16">
        <v>0</v>
      </c>
      <c r="V101" s="16">
        <v>4</v>
      </c>
      <c r="W101" s="16">
        <v>1</v>
      </c>
      <c r="X101" s="16">
        <v>0</v>
      </c>
      <c r="Y101" s="16">
        <v>0</v>
      </c>
      <c r="Z101" s="16">
        <v>1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53">
        <v>551</v>
      </c>
      <c r="AG101" s="53">
        <v>0</v>
      </c>
      <c r="AH101" s="53">
        <v>0</v>
      </c>
      <c r="AI101" s="53">
        <v>275</v>
      </c>
      <c r="AJ101" s="53">
        <v>0</v>
      </c>
      <c r="AK101" s="53">
        <v>0</v>
      </c>
      <c r="AL101" s="53">
        <v>0</v>
      </c>
      <c r="AM101" s="53">
        <v>0</v>
      </c>
      <c r="AN101" s="16">
        <v>0</v>
      </c>
      <c r="AO101" s="16">
        <v>0</v>
      </c>
      <c r="AP101" s="53">
        <v>0</v>
      </c>
      <c r="AQ101" s="53">
        <v>826</v>
      </c>
      <c r="AR101" s="16"/>
      <c r="AS101" s="16">
        <v>15</v>
      </c>
      <c r="AT101" s="16">
        <v>3</v>
      </c>
      <c r="AU101" s="16">
        <v>1</v>
      </c>
      <c r="AV101" s="16">
        <v>536</v>
      </c>
      <c r="AW101" s="16">
        <v>54</v>
      </c>
      <c r="AX101" s="16">
        <v>80</v>
      </c>
      <c r="BB101" s="62"/>
    </row>
    <row r="102" spans="1:54" x14ac:dyDescent="0.2">
      <c r="A102" s="9" t="s">
        <v>21</v>
      </c>
      <c r="B102" s="9">
        <v>2007</v>
      </c>
      <c r="C102" s="7">
        <v>14</v>
      </c>
      <c r="D102" s="7">
        <v>13</v>
      </c>
      <c r="E102" s="7">
        <v>7</v>
      </c>
      <c r="F102" s="7">
        <v>5</v>
      </c>
      <c r="G102" s="7">
        <v>5</v>
      </c>
      <c r="H102" s="7"/>
      <c r="I102" s="7"/>
      <c r="J102" s="7"/>
      <c r="K102" s="7">
        <v>0</v>
      </c>
      <c r="M102" s="7">
        <v>0.2</v>
      </c>
      <c r="N102" s="7">
        <v>0</v>
      </c>
      <c r="O102" s="7">
        <v>0.2</v>
      </c>
      <c r="P102" s="7">
        <v>0</v>
      </c>
      <c r="Q102" s="7">
        <v>0</v>
      </c>
      <c r="R102" s="6">
        <v>315</v>
      </c>
      <c r="S102" s="7">
        <v>0</v>
      </c>
      <c r="T102" s="7">
        <v>0</v>
      </c>
      <c r="U102" s="7">
        <v>0</v>
      </c>
      <c r="V102" s="7">
        <v>0</v>
      </c>
      <c r="W102" s="7"/>
      <c r="X102" s="7"/>
      <c r="Y102" s="7"/>
      <c r="Z102" s="7">
        <v>1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6">
        <v>0</v>
      </c>
      <c r="AG102" s="6">
        <v>0</v>
      </c>
      <c r="AH102" s="6">
        <v>0</v>
      </c>
      <c r="AI102" s="6">
        <v>0</v>
      </c>
      <c r="AJ102" s="6" t="s">
        <v>6</v>
      </c>
      <c r="AK102" s="6" t="s">
        <v>6</v>
      </c>
      <c r="AL102" s="6" t="s">
        <v>6</v>
      </c>
      <c r="AM102" s="6" t="s">
        <v>6</v>
      </c>
      <c r="AN102" s="7">
        <v>0</v>
      </c>
      <c r="AO102" s="7" t="s">
        <v>6</v>
      </c>
      <c r="AP102" s="6">
        <v>0</v>
      </c>
      <c r="AQ102" s="6">
        <v>0</v>
      </c>
      <c r="AR102" s="7">
        <v>0</v>
      </c>
      <c r="AS102" s="7">
        <v>0</v>
      </c>
      <c r="AT102" s="7">
        <v>0</v>
      </c>
      <c r="AU102" s="7">
        <v>0</v>
      </c>
      <c r="AV102" s="7" t="s">
        <v>6</v>
      </c>
      <c r="AW102" s="7" t="s">
        <v>6</v>
      </c>
      <c r="AX102" s="7" t="s">
        <v>6</v>
      </c>
      <c r="BA102" s="5"/>
      <c r="BB102" s="5"/>
    </row>
    <row r="103" spans="1:54" x14ac:dyDescent="0.2">
      <c r="A103" s="9" t="s">
        <v>21</v>
      </c>
      <c r="B103" s="9">
        <v>2008</v>
      </c>
      <c r="C103" s="7">
        <v>11</v>
      </c>
      <c r="D103" s="7">
        <v>11</v>
      </c>
      <c r="E103" s="7">
        <v>5</v>
      </c>
      <c r="F103" s="7">
        <v>2</v>
      </c>
      <c r="G103" s="7">
        <v>2</v>
      </c>
      <c r="H103" s="7"/>
      <c r="I103" s="7"/>
      <c r="J103" s="7"/>
      <c r="K103" s="7">
        <v>0</v>
      </c>
      <c r="M103" s="7">
        <v>0.2</v>
      </c>
      <c r="N103" s="7">
        <v>0</v>
      </c>
      <c r="O103" s="7">
        <v>0.2</v>
      </c>
      <c r="P103" s="7">
        <v>0</v>
      </c>
      <c r="Q103" s="7">
        <v>0</v>
      </c>
      <c r="R103" s="6">
        <v>528</v>
      </c>
      <c r="S103" s="7">
        <v>3</v>
      </c>
      <c r="T103" s="7">
        <v>0</v>
      </c>
      <c r="U103" s="7">
        <v>0</v>
      </c>
      <c r="V103" s="7">
        <v>3</v>
      </c>
      <c r="W103" s="7"/>
      <c r="X103" s="7"/>
      <c r="Y103" s="7"/>
      <c r="Z103" s="7">
        <v>0</v>
      </c>
      <c r="AA103" s="7">
        <v>1</v>
      </c>
      <c r="AB103" s="7">
        <v>1</v>
      </c>
      <c r="AC103" s="7">
        <v>0</v>
      </c>
      <c r="AD103" s="7">
        <v>1</v>
      </c>
      <c r="AE103" s="7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 t="s">
        <v>6</v>
      </c>
      <c r="AL103" s="6" t="s">
        <v>6</v>
      </c>
      <c r="AM103" s="6">
        <v>0</v>
      </c>
      <c r="AN103" s="7" t="s">
        <v>6</v>
      </c>
      <c r="AO103" s="7" t="s">
        <v>6</v>
      </c>
      <c r="AP103" s="6">
        <v>0</v>
      </c>
      <c r="AQ103" s="6">
        <v>0</v>
      </c>
      <c r="AR103" s="7">
        <v>0</v>
      </c>
      <c r="AS103" s="7">
        <v>3</v>
      </c>
      <c r="AT103" s="7">
        <v>0</v>
      </c>
      <c r="AU103" s="7">
        <v>0</v>
      </c>
      <c r="AV103" s="7" t="s">
        <v>6</v>
      </c>
      <c r="AW103" s="7" t="s">
        <v>6</v>
      </c>
      <c r="AX103" s="7" t="s">
        <v>6</v>
      </c>
      <c r="BA103" s="5"/>
      <c r="BB103" s="5"/>
    </row>
    <row r="104" spans="1:54" x14ac:dyDescent="0.2">
      <c r="A104" s="9" t="s">
        <v>21</v>
      </c>
      <c r="B104" s="9">
        <v>2009</v>
      </c>
      <c r="C104" s="7">
        <v>17</v>
      </c>
      <c r="D104" s="7">
        <v>12</v>
      </c>
      <c r="E104" s="7">
        <v>11</v>
      </c>
      <c r="F104" s="7">
        <v>4</v>
      </c>
      <c r="G104" s="7">
        <v>4</v>
      </c>
      <c r="H104" s="7"/>
      <c r="I104" s="7"/>
      <c r="J104" s="7"/>
      <c r="K104" s="7">
        <v>0</v>
      </c>
      <c r="M104" s="7">
        <v>0.2</v>
      </c>
      <c r="N104" s="7">
        <v>0</v>
      </c>
      <c r="O104" s="7">
        <v>0.2</v>
      </c>
      <c r="P104" s="7">
        <v>0</v>
      </c>
      <c r="Q104" s="7">
        <v>0</v>
      </c>
      <c r="R104" s="6">
        <v>931</v>
      </c>
      <c r="S104" s="7">
        <v>0</v>
      </c>
      <c r="T104" s="7">
        <v>0</v>
      </c>
      <c r="U104" s="7">
        <v>0</v>
      </c>
      <c r="V104" s="7">
        <v>0</v>
      </c>
      <c r="W104" s="7"/>
      <c r="X104" s="7"/>
      <c r="Y104" s="7"/>
      <c r="Z104" s="7">
        <v>1</v>
      </c>
      <c r="AA104" s="7">
        <v>0</v>
      </c>
      <c r="AB104" s="7">
        <v>0</v>
      </c>
      <c r="AC104" s="7">
        <v>0</v>
      </c>
      <c r="AD104" s="7">
        <v>1</v>
      </c>
      <c r="AE104" s="7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7">
        <v>0</v>
      </c>
      <c r="AO104" s="7">
        <v>0</v>
      </c>
      <c r="AP104" s="6">
        <v>0</v>
      </c>
      <c r="AQ104" s="6">
        <v>0</v>
      </c>
      <c r="AR104" s="7">
        <v>0</v>
      </c>
      <c r="AS104" s="7">
        <v>0</v>
      </c>
      <c r="AT104" s="7">
        <v>0</v>
      </c>
      <c r="AU104" s="7">
        <v>0</v>
      </c>
      <c r="AV104" s="7" t="s">
        <v>6</v>
      </c>
      <c r="AW104" s="7" t="s">
        <v>6</v>
      </c>
      <c r="AX104" s="7" t="s">
        <v>6</v>
      </c>
      <c r="BA104" s="5"/>
      <c r="BB104" s="5"/>
    </row>
    <row r="105" spans="1:54" x14ac:dyDescent="0.2">
      <c r="A105" s="9" t="s">
        <v>21</v>
      </c>
      <c r="B105" s="9">
        <v>2010</v>
      </c>
      <c r="C105" s="7">
        <v>22</v>
      </c>
      <c r="D105" s="7">
        <v>13</v>
      </c>
      <c r="E105" s="7">
        <v>10</v>
      </c>
      <c r="F105" s="7">
        <v>7</v>
      </c>
      <c r="G105" s="7">
        <v>5</v>
      </c>
      <c r="H105" s="7"/>
      <c r="I105" s="7"/>
      <c r="J105" s="7"/>
      <c r="K105" s="7">
        <v>0</v>
      </c>
      <c r="M105" s="7">
        <v>0.2</v>
      </c>
      <c r="N105" s="7">
        <v>0</v>
      </c>
      <c r="O105" s="7">
        <v>0.2</v>
      </c>
      <c r="P105" s="7">
        <v>0</v>
      </c>
      <c r="Q105" s="7">
        <v>0</v>
      </c>
      <c r="R105" s="6">
        <v>808</v>
      </c>
      <c r="S105" s="7">
        <v>2</v>
      </c>
      <c r="T105" s="7">
        <v>0</v>
      </c>
      <c r="U105" s="7">
        <v>0</v>
      </c>
      <c r="V105" s="7">
        <v>2</v>
      </c>
      <c r="W105" s="7"/>
      <c r="X105" s="7"/>
      <c r="Y105" s="7"/>
      <c r="Z105" s="7">
        <v>0</v>
      </c>
      <c r="AA105" s="7">
        <v>1</v>
      </c>
      <c r="AB105" s="7">
        <v>0</v>
      </c>
      <c r="AC105" s="7">
        <v>1</v>
      </c>
      <c r="AD105" s="7">
        <v>1</v>
      </c>
      <c r="AE105" s="7">
        <v>0</v>
      </c>
      <c r="AF105" s="6">
        <v>173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16</v>
      </c>
      <c r="AM105" s="6">
        <v>0</v>
      </c>
      <c r="AN105" s="7">
        <v>0</v>
      </c>
      <c r="AO105" s="7">
        <v>0</v>
      </c>
      <c r="AP105" s="6">
        <v>0</v>
      </c>
      <c r="AQ105" s="6">
        <v>189</v>
      </c>
      <c r="AR105" s="7">
        <v>0</v>
      </c>
      <c r="AS105" s="7">
        <v>0</v>
      </c>
      <c r="AT105" s="7">
        <v>0</v>
      </c>
      <c r="AU105" s="7">
        <v>1</v>
      </c>
      <c r="AV105" s="7">
        <v>149</v>
      </c>
      <c r="AW105" s="7">
        <v>2</v>
      </c>
      <c r="AX105" s="7">
        <v>27</v>
      </c>
      <c r="BA105" s="5"/>
      <c r="BB105" s="5"/>
    </row>
    <row r="106" spans="1:54" x14ac:dyDescent="0.2">
      <c r="A106" s="9" t="s">
        <v>21</v>
      </c>
      <c r="B106" s="9">
        <v>2011</v>
      </c>
      <c r="C106" s="7">
        <v>22</v>
      </c>
      <c r="D106" s="7">
        <v>17</v>
      </c>
      <c r="E106" s="7">
        <v>12</v>
      </c>
      <c r="F106" s="7">
        <v>14</v>
      </c>
      <c r="G106" s="7">
        <v>13</v>
      </c>
      <c r="H106" s="7"/>
      <c r="I106" s="7"/>
      <c r="J106" s="7"/>
      <c r="K106" s="7">
        <v>0</v>
      </c>
      <c r="M106" s="7">
        <v>0.2</v>
      </c>
      <c r="N106" s="7">
        <v>0</v>
      </c>
      <c r="O106" s="7">
        <v>0.2</v>
      </c>
      <c r="P106" s="7">
        <v>0</v>
      </c>
      <c r="Q106" s="7">
        <v>0</v>
      </c>
      <c r="R106" s="6">
        <v>518.10900000000004</v>
      </c>
      <c r="S106" s="7">
        <v>3</v>
      </c>
      <c r="T106" s="7">
        <v>0</v>
      </c>
      <c r="U106" s="7">
        <v>0</v>
      </c>
      <c r="V106" s="7">
        <v>3</v>
      </c>
      <c r="W106" s="7"/>
      <c r="X106" s="7"/>
      <c r="Y106" s="7"/>
      <c r="Z106" s="7">
        <v>1</v>
      </c>
      <c r="AA106" s="7">
        <v>0</v>
      </c>
      <c r="AB106" s="7">
        <v>1</v>
      </c>
      <c r="AC106" s="7">
        <v>0</v>
      </c>
      <c r="AD106" s="7">
        <v>1</v>
      </c>
      <c r="AE106" s="7">
        <v>0</v>
      </c>
      <c r="AF106" s="6">
        <v>36.911679999999997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0.94998000000000005</v>
      </c>
      <c r="AM106" s="6">
        <v>0</v>
      </c>
      <c r="AN106" s="7">
        <v>0</v>
      </c>
      <c r="AO106" s="7">
        <v>0</v>
      </c>
      <c r="AP106" s="6">
        <v>0</v>
      </c>
      <c r="AQ106" s="6">
        <v>37.861660000000001</v>
      </c>
      <c r="AR106" s="7">
        <v>0</v>
      </c>
      <c r="AS106" s="7">
        <v>8</v>
      </c>
      <c r="AT106" s="7">
        <v>2</v>
      </c>
      <c r="AU106" s="7">
        <v>2</v>
      </c>
      <c r="AV106" s="7">
        <v>195</v>
      </c>
      <c r="AW106" s="7">
        <v>4</v>
      </c>
      <c r="AX106" s="7">
        <v>0</v>
      </c>
      <c r="BA106" s="5"/>
      <c r="BB106" s="5"/>
    </row>
    <row r="107" spans="1:54" s="5" customFormat="1" x14ac:dyDescent="0.2">
      <c r="A107" s="13" t="s">
        <v>21</v>
      </c>
      <c r="B107" s="13">
        <v>2012</v>
      </c>
      <c r="C107" s="56">
        <v>15</v>
      </c>
      <c r="D107" s="56">
        <v>9</v>
      </c>
      <c r="E107" s="56">
        <v>12</v>
      </c>
      <c r="F107" s="56">
        <v>11</v>
      </c>
      <c r="G107" s="56">
        <v>9</v>
      </c>
      <c r="H107" s="56">
        <v>0</v>
      </c>
      <c r="I107" s="56">
        <v>1</v>
      </c>
      <c r="J107" s="56">
        <v>0</v>
      </c>
      <c r="K107" s="56">
        <v>0</v>
      </c>
      <c r="L107" s="56">
        <v>0</v>
      </c>
      <c r="M107" s="56">
        <v>0.2</v>
      </c>
      <c r="N107" s="56">
        <v>0</v>
      </c>
      <c r="O107" s="56">
        <v>0</v>
      </c>
      <c r="P107" s="56">
        <v>0</v>
      </c>
      <c r="Q107" s="56">
        <v>0.2</v>
      </c>
      <c r="R107" s="54">
        <v>619.65499999999997</v>
      </c>
      <c r="S107" s="56">
        <v>8</v>
      </c>
      <c r="T107" s="56">
        <v>2</v>
      </c>
      <c r="U107" s="56">
        <v>0</v>
      </c>
      <c r="V107" s="56">
        <v>10</v>
      </c>
      <c r="W107" s="56">
        <v>5</v>
      </c>
      <c r="X107" s="56">
        <v>0</v>
      </c>
      <c r="Y107" s="56">
        <v>0</v>
      </c>
      <c r="Z107" s="56">
        <v>5</v>
      </c>
      <c r="AA107" s="56">
        <v>1</v>
      </c>
      <c r="AB107" s="56">
        <v>1</v>
      </c>
      <c r="AC107" s="56">
        <v>0</v>
      </c>
      <c r="AD107" s="56">
        <v>1</v>
      </c>
      <c r="AE107" s="56">
        <v>1</v>
      </c>
      <c r="AF107" s="54">
        <v>0</v>
      </c>
      <c r="AG107" s="54">
        <v>0</v>
      </c>
      <c r="AH107" s="54">
        <v>0</v>
      </c>
      <c r="AI107" s="54">
        <v>100</v>
      </c>
      <c r="AJ107" s="54">
        <v>0</v>
      </c>
      <c r="AK107" s="54">
        <v>0</v>
      </c>
      <c r="AL107" s="54">
        <v>4.2756699999999999</v>
      </c>
      <c r="AM107" s="54">
        <v>0</v>
      </c>
      <c r="AN107" s="56">
        <v>0</v>
      </c>
      <c r="AO107" s="56">
        <v>0</v>
      </c>
      <c r="AP107" s="54">
        <v>0</v>
      </c>
      <c r="AQ107" s="54">
        <v>104.27567000000001</v>
      </c>
      <c r="AR107" s="56">
        <v>0</v>
      </c>
      <c r="AS107" s="56">
        <v>7</v>
      </c>
      <c r="AT107" s="56">
        <v>1</v>
      </c>
      <c r="AU107" s="56">
        <v>3</v>
      </c>
      <c r="AV107" s="56">
        <v>177</v>
      </c>
      <c r="AW107" s="56">
        <v>7</v>
      </c>
      <c r="AX107" s="56">
        <v>6</v>
      </c>
    </row>
    <row r="108" spans="1:54" s="4" customFormat="1" x14ac:dyDescent="0.2">
      <c r="A108" s="10" t="s">
        <v>21</v>
      </c>
      <c r="B108" s="10">
        <v>2013</v>
      </c>
      <c r="C108" s="16">
        <v>23</v>
      </c>
      <c r="D108" s="16">
        <v>18</v>
      </c>
      <c r="E108" s="16">
        <v>8</v>
      </c>
      <c r="F108" s="16">
        <v>4</v>
      </c>
      <c r="G108" s="16">
        <v>4</v>
      </c>
      <c r="H108" s="16">
        <v>0</v>
      </c>
      <c r="I108" s="16">
        <v>1</v>
      </c>
      <c r="J108" s="16">
        <v>0</v>
      </c>
      <c r="K108" s="16">
        <v>0</v>
      </c>
      <c r="L108" s="16">
        <v>0</v>
      </c>
      <c r="M108" s="16">
        <v>0.2</v>
      </c>
      <c r="N108" s="16">
        <v>0</v>
      </c>
      <c r="O108" s="16">
        <v>0</v>
      </c>
      <c r="P108" s="16">
        <v>0</v>
      </c>
      <c r="Q108" s="16">
        <v>0.2</v>
      </c>
      <c r="R108" s="53">
        <v>498.279</v>
      </c>
      <c r="S108" s="16">
        <v>2</v>
      </c>
      <c r="T108" s="16">
        <v>0</v>
      </c>
      <c r="U108" s="16">
        <v>0</v>
      </c>
      <c r="V108" s="16">
        <f>SUM(S108:U108)</f>
        <v>2</v>
      </c>
      <c r="W108" s="16">
        <v>1</v>
      </c>
      <c r="X108" s="16">
        <v>0</v>
      </c>
      <c r="Y108" s="16">
        <v>0</v>
      </c>
      <c r="Z108" s="16">
        <f>SUM(W108:Y108)</f>
        <v>1</v>
      </c>
      <c r="AA108" s="16">
        <v>0</v>
      </c>
      <c r="AB108" s="16">
        <v>2</v>
      </c>
      <c r="AC108" s="16">
        <v>0</v>
      </c>
      <c r="AD108" s="16">
        <v>2</v>
      </c>
      <c r="AE108" s="16">
        <v>1</v>
      </c>
      <c r="AF108" s="53">
        <v>0</v>
      </c>
      <c r="AG108" s="53">
        <v>0</v>
      </c>
      <c r="AH108" s="53">
        <v>0</v>
      </c>
      <c r="AI108" s="53">
        <v>0</v>
      </c>
      <c r="AJ108" s="53">
        <v>0</v>
      </c>
      <c r="AK108" s="53">
        <v>0</v>
      </c>
      <c r="AL108" s="53">
        <v>19.63147</v>
      </c>
      <c r="AM108" s="53">
        <v>0</v>
      </c>
      <c r="AN108" s="16">
        <v>0</v>
      </c>
      <c r="AO108" s="16">
        <v>0</v>
      </c>
      <c r="AP108" s="53">
        <v>107.73333</v>
      </c>
      <c r="AQ108" s="53">
        <v>127.3648</v>
      </c>
      <c r="AR108" s="16">
        <v>0</v>
      </c>
      <c r="AS108" s="16">
        <v>7</v>
      </c>
      <c r="AT108" s="16">
        <v>3</v>
      </c>
      <c r="AU108" s="16">
        <v>0</v>
      </c>
      <c r="AV108" s="16">
        <v>229</v>
      </c>
      <c r="AW108" s="16">
        <v>8</v>
      </c>
      <c r="AX108" s="16">
        <v>8</v>
      </c>
      <c r="BB108" s="62"/>
    </row>
    <row r="109" spans="1:54" x14ac:dyDescent="0.2">
      <c r="A109" s="9" t="s">
        <v>22</v>
      </c>
      <c r="B109" s="9">
        <v>2007</v>
      </c>
      <c r="C109" s="7">
        <v>4</v>
      </c>
      <c r="D109" s="7">
        <v>1</v>
      </c>
      <c r="E109" s="7">
        <v>1</v>
      </c>
      <c r="F109" s="7">
        <v>2</v>
      </c>
      <c r="G109" s="7">
        <v>1</v>
      </c>
      <c r="H109" s="7"/>
      <c r="I109" s="7"/>
      <c r="J109" s="7"/>
      <c r="K109" s="7">
        <v>0</v>
      </c>
      <c r="M109" s="7">
        <v>1</v>
      </c>
      <c r="N109" s="7">
        <v>0</v>
      </c>
      <c r="O109" s="7">
        <v>1</v>
      </c>
      <c r="P109" s="7">
        <v>0</v>
      </c>
      <c r="Q109" s="7">
        <v>0</v>
      </c>
      <c r="R109" s="6">
        <v>3</v>
      </c>
      <c r="S109" s="7">
        <v>1</v>
      </c>
      <c r="T109" s="7">
        <v>1</v>
      </c>
      <c r="U109" s="7">
        <v>0</v>
      </c>
      <c r="V109" s="7">
        <v>2</v>
      </c>
      <c r="W109" s="7"/>
      <c r="X109" s="7"/>
      <c r="Y109" s="7"/>
      <c r="Z109" s="7">
        <v>1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6">
        <v>0</v>
      </c>
      <c r="AG109" s="6">
        <v>50</v>
      </c>
      <c r="AH109" s="6">
        <v>0</v>
      </c>
      <c r="AI109" s="6">
        <v>1000</v>
      </c>
      <c r="AJ109" s="6" t="s">
        <v>6</v>
      </c>
      <c r="AK109" s="6" t="s">
        <v>6</v>
      </c>
      <c r="AL109" s="6" t="s">
        <v>6</v>
      </c>
      <c r="AM109" s="6" t="s">
        <v>6</v>
      </c>
      <c r="AN109" s="7">
        <v>0</v>
      </c>
      <c r="AO109" s="7" t="s">
        <v>6</v>
      </c>
      <c r="AP109" s="6">
        <v>0</v>
      </c>
      <c r="AQ109" s="6">
        <v>1050</v>
      </c>
      <c r="AR109" s="7">
        <v>1</v>
      </c>
      <c r="AS109" s="7">
        <v>2</v>
      </c>
      <c r="AT109" s="7">
        <v>0</v>
      </c>
      <c r="AU109" s="7">
        <v>0</v>
      </c>
      <c r="AV109" s="7" t="s">
        <v>6</v>
      </c>
      <c r="AW109" s="7" t="s">
        <v>6</v>
      </c>
      <c r="AX109" s="7" t="s">
        <v>6</v>
      </c>
      <c r="BA109" s="5"/>
      <c r="BB109" s="5"/>
    </row>
    <row r="110" spans="1:54" x14ac:dyDescent="0.2">
      <c r="A110" s="9" t="s">
        <v>22</v>
      </c>
      <c r="B110" s="9">
        <v>2008</v>
      </c>
      <c r="C110" s="7">
        <v>7</v>
      </c>
      <c r="D110" s="7">
        <v>0</v>
      </c>
      <c r="E110" s="7">
        <v>4</v>
      </c>
      <c r="F110" s="7">
        <v>3</v>
      </c>
      <c r="G110" s="7">
        <v>0</v>
      </c>
      <c r="H110" s="7"/>
      <c r="I110" s="7"/>
      <c r="J110" s="7"/>
      <c r="K110" s="7">
        <v>0</v>
      </c>
      <c r="M110" s="7">
        <v>1</v>
      </c>
      <c r="N110" s="7">
        <v>0</v>
      </c>
      <c r="O110" s="7">
        <v>1</v>
      </c>
      <c r="P110" s="7">
        <v>0</v>
      </c>
      <c r="Q110" s="7">
        <v>0</v>
      </c>
      <c r="R110" s="6">
        <v>10</v>
      </c>
      <c r="S110" s="7">
        <v>0</v>
      </c>
      <c r="T110" s="7">
        <v>0</v>
      </c>
      <c r="U110" s="7">
        <v>0</v>
      </c>
      <c r="V110" s="7">
        <v>0</v>
      </c>
      <c r="W110" s="7"/>
      <c r="X110" s="7"/>
      <c r="Y110" s="7"/>
      <c r="Z110" s="7">
        <v>0</v>
      </c>
      <c r="AA110" s="7">
        <v>1</v>
      </c>
      <c r="AB110" s="7">
        <v>0</v>
      </c>
      <c r="AC110" s="7">
        <v>1</v>
      </c>
      <c r="AD110" s="7">
        <v>1</v>
      </c>
      <c r="AE110" s="7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  <c r="AK110" s="6" t="s">
        <v>6</v>
      </c>
      <c r="AL110" s="6" t="s">
        <v>6</v>
      </c>
      <c r="AM110" s="6">
        <v>0</v>
      </c>
      <c r="AN110" s="7" t="s">
        <v>6</v>
      </c>
      <c r="AO110" s="7" t="s">
        <v>6</v>
      </c>
      <c r="AP110" s="6">
        <v>0</v>
      </c>
      <c r="AQ110" s="6">
        <v>0</v>
      </c>
      <c r="AR110" s="7">
        <v>1</v>
      </c>
      <c r="AS110" s="7">
        <v>1</v>
      </c>
      <c r="AT110" s="7">
        <v>1</v>
      </c>
      <c r="AU110" s="7">
        <v>0</v>
      </c>
      <c r="AV110" s="7" t="s">
        <v>6</v>
      </c>
      <c r="AW110" s="7" t="s">
        <v>6</v>
      </c>
      <c r="AX110" s="7" t="s">
        <v>6</v>
      </c>
      <c r="BA110" s="5"/>
      <c r="BB110" s="5"/>
    </row>
    <row r="111" spans="1:54" x14ac:dyDescent="0.2">
      <c r="A111" s="9" t="s">
        <v>22</v>
      </c>
      <c r="B111" s="9">
        <v>2009</v>
      </c>
      <c r="C111" s="7">
        <v>12</v>
      </c>
      <c r="D111" s="7">
        <v>2</v>
      </c>
      <c r="E111" s="7">
        <v>6</v>
      </c>
      <c r="F111" s="7">
        <v>6</v>
      </c>
      <c r="G111" s="7">
        <v>0</v>
      </c>
      <c r="H111" s="7"/>
      <c r="I111" s="7"/>
      <c r="J111" s="7"/>
      <c r="K111" s="7">
        <v>0</v>
      </c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6">
        <v>100</v>
      </c>
      <c r="S111" s="7">
        <v>0</v>
      </c>
      <c r="T111" s="7">
        <v>0</v>
      </c>
      <c r="U111" s="7">
        <v>0</v>
      </c>
      <c r="V111" s="7">
        <v>0</v>
      </c>
      <c r="W111" s="7"/>
      <c r="X111" s="7"/>
      <c r="Y111" s="7"/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7">
        <v>0</v>
      </c>
      <c r="AO111" s="7">
        <v>0</v>
      </c>
      <c r="AP111" s="6">
        <v>0</v>
      </c>
      <c r="AQ111" s="6">
        <v>0</v>
      </c>
      <c r="AR111" s="7">
        <v>1</v>
      </c>
      <c r="AS111" s="7">
        <v>1</v>
      </c>
      <c r="AT111" s="7">
        <v>0</v>
      </c>
      <c r="AU111" s="7">
        <v>0</v>
      </c>
      <c r="AV111" s="7" t="s">
        <v>6</v>
      </c>
      <c r="AW111" s="7" t="s">
        <v>6</v>
      </c>
      <c r="AX111" s="7" t="s">
        <v>6</v>
      </c>
      <c r="BA111" s="5"/>
      <c r="BB111" s="5"/>
    </row>
    <row r="112" spans="1:54" x14ac:dyDescent="0.2">
      <c r="A112" s="9" t="s">
        <v>22</v>
      </c>
      <c r="B112" s="9">
        <v>2010</v>
      </c>
      <c r="C112" s="7">
        <v>10</v>
      </c>
      <c r="D112" s="7">
        <v>2</v>
      </c>
      <c r="E112" s="7">
        <v>7</v>
      </c>
      <c r="F112" s="7">
        <v>4</v>
      </c>
      <c r="G112" s="7">
        <v>2</v>
      </c>
      <c r="H112" s="7"/>
      <c r="I112" s="7"/>
      <c r="J112" s="7"/>
      <c r="K112" s="7">
        <v>0</v>
      </c>
      <c r="M112" s="7">
        <v>4</v>
      </c>
      <c r="N112" s="7">
        <v>2</v>
      </c>
      <c r="O112" s="7">
        <v>0</v>
      </c>
      <c r="P112" s="7">
        <v>2</v>
      </c>
      <c r="Q112" s="7">
        <v>1</v>
      </c>
      <c r="R112" s="6">
        <v>400</v>
      </c>
      <c r="S112" s="7">
        <v>1</v>
      </c>
      <c r="T112" s="7">
        <v>0</v>
      </c>
      <c r="U112" s="7">
        <v>0</v>
      </c>
      <c r="V112" s="7">
        <v>1</v>
      </c>
      <c r="W112" s="7"/>
      <c r="X112" s="7"/>
      <c r="Y112" s="7"/>
      <c r="Z112" s="7">
        <v>1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7">
        <v>0</v>
      </c>
      <c r="AO112" s="7">
        <v>0</v>
      </c>
      <c r="AP112" s="6">
        <v>0</v>
      </c>
      <c r="AQ112" s="6">
        <v>0</v>
      </c>
      <c r="AR112" s="7">
        <v>0</v>
      </c>
      <c r="AS112" s="7">
        <v>1</v>
      </c>
      <c r="AT112" s="7">
        <v>0</v>
      </c>
      <c r="AU112" s="7">
        <v>0</v>
      </c>
      <c r="AV112" s="7">
        <v>68</v>
      </c>
      <c r="AW112" s="7">
        <v>0</v>
      </c>
      <c r="AX112" s="7">
        <v>0</v>
      </c>
      <c r="BA112" s="5"/>
      <c r="BB112" s="5"/>
    </row>
    <row r="113" spans="1:54" x14ac:dyDescent="0.2">
      <c r="A113" s="9" t="s">
        <v>22</v>
      </c>
      <c r="B113" s="9">
        <v>2011</v>
      </c>
      <c r="C113" s="7">
        <v>8</v>
      </c>
      <c r="D113" s="7">
        <v>2</v>
      </c>
      <c r="E113" s="7">
        <v>2</v>
      </c>
      <c r="F113" s="7">
        <v>4</v>
      </c>
      <c r="G113" s="7">
        <v>2</v>
      </c>
      <c r="H113" s="7"/>
      <c r="I113" s="7"/>
      <c r="J113" s="7"/>
      <c r="K113" s="7">
        <v>0</v>
      </c>
      <c r="M113" s="7">
        <v>3</v>
      </c>
      <c r="N113" s="7">
        <v>2</v>
      </c>
      <c r="O113" s="7">
        <v>0</v>
      </c>
      <c r="P113" s="7">
        <v>0</v>
      </c>
      <c r="Q113" s="7">
        <v>1</v>
      </c>
      <c r="R113" s="6">
        <v>617.25</v>
      </c>
      <c r="S113" s="7">
        <v>0</v>
      </c>
      <c r="T113" s="7">
        <v>0</v>
      </c>
      <c r="U113" s="7">
        <v>0</v>
      </c>
      <c r="V113" s="7">
        <v>0</v>
      </c>
      <c r="W113" s="7"/>
      <c r="X113" s="7"/>
      <c r="Y113" s="7"/>
      <c r="Z113" s="7">
        <v>0</v>
      </c>
      <c r="AA113" s="7">
        <v>2</v>
      </c>
      <c r="AB113" s="7">
        <v>0</v>
      </c>
      <c r="AC113" s="7">
        <v>0</v>
      </c>
      <c r="AD113" s="7">
        <v>0</v>
      </c>
      <c r="AE113" s="7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7">
        <v>0</v>
      </c>
      <c r="AO113" s="7">
        <v>0</v>
      </c>
      <c r="AP113" s="6">
        <v>0</v>
      </c>
      <c r="AQ113" s="6">
        <v>0</v>
      </c>
      <c r="AR113" s="7">
        <v>0</v>
      </c>
      <c r="AS113" s="7">
        <v>0</v>
      </c>
      <c r="AT113" s="7"/>
      <c r="AU113" s="7"/>
      <c r="AV113" s="7">
        <v>58</v>
      </c>
      <c r="AW113" s="7">
        <v>63</v>
      </c>
      <c r="AX113" s="7">
        <v>5</v>
      </c>
      <c r="BA113" s="5"/>
      <c r="BB113" s="5"/>
    </row>
    <row r="114" spans="1:54" s="5" customFormat="1" x14ac:dyDescent="0.2">
      <c r="A114" s="13" t="s">
        <v>22</v>
      </c>
      <c r="B114" s="13">
        <v>2012</v>
      </c>
      <c r="C114" s="56">
        <v>8</v>
      </c>
      <c r="D114" s="56">
        <v>1</v>
      </c>
      <c r="E114" s="56">
        <v>3</v>
      </c>
      <c r="F114" s="56">
        <v>1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2.5</v>
      </c>
      <c r="N114" s="56">
        <v>2</v>
      </c>
      <c r="O114" s="56">
        <v>0</v>
      </c>
      <c r="P114" s="56">
        <v>0</v>
      </c>
      <c r="Q114" s="56">
        <v>0.5</v>
      </c>
      <c r="R114" s="54">
        <v>812.95699999999999</v>
      </c>
      <c r="S114" s="56">
        <v>0</v>
      </c>
      <c r="T114" s="56">
        <v>0</v>
      </c>
      <c r="U114" s="56">
        <v>0</v>
      </c>
      <c r="V114" s="56">
        <v>0</v>
      </c>
      <c r="W114" s="56">
        <v>0</v>
      </c>
      <c r="X114" s="56">
        <v>0</v>
      </c>
      <c r="Y114" s="56">
        <v>0</v>
      </c>
      <c r="Z114" s="56">
        <v>0</v>
      </c>
      <c r="AA114" s="56">
        <v>0</v>
      </c>
      <c r="AB114" s="56">
        <v>0</v>
      </c>
      <c r="AC114" s="56">
        <v>0</v>
      </c>
      <c r="AD114" s="56">
        <v>0</v>
      </c>
      <c r="AE114" s="56">
        <v>0</v>
      </c>
      <c r="AF114" s="54">
        <v>0</v>
      </c>
      <c r="AG114" s="54">
        <v>0</v>
      </c>
      <c r="AH114" s="54">
        <v>0</v>
      </c>
      <c r="AI114" s="54">
        <v>0</v>
      </c>
      <c r="AJ114" s="54">
        <v>0</v>
      </c>
      <c r="AK114" s="54">
        <v>0</v>
      </c>
      <c r="AL114" s="54">
        <v>0</v>
      </c>
      <c r="AM114" s="54">
        <v>0</v>
      </c>
      <c r="AN114" s="56">
        <v>0</v>
      </c>
      <c r="AO114" s="56">
        <v>0</v>
      </c>
      <c r="AP114" s="54">
        <v>0</v>
      </c>
      <c r="AQ114" s="54">
        <v>0</v>
      </c>
      <c r="AR114" s="56">
        <v>12</v>
      </c>
      <c r="AS114" s="56">
        <v>0</v>
      </c>
      <c r="AT114" s="56">
        <v>0</v>
      </c>
      <c r="AU114" s="56">
        <v>0</v>
      </c>
      <c r="AV114" s="56">
        <v>34</v>
      </c>
      <c r="AW114" s="56"/>
      <c r="AX114" s="56">
        <v>2</v>
      </c>
    </row>
    <row r="115" spans="1:54" s="4" customFormat="1" x14ac:dyDescent="0.2">
      <c r="A115" s="10" t="s">
        <v>22</v>
      </c>
      <c r="B115" s="10">
        <v>2013</v>
      </c>
      <c r="C115" s="16">
        <v>15</v>
      </c>
      <c r="D115" s="16">
        <v>4</v>
      </c>
      <c r="E115" s="16">
        <v>8</v>
      </c>
      <c r="F115" s="16">
        <v>1</v>
      </c>
      <c r="G115" s="16">
        <v>0</v>
      </c>
      <c r="H115" s="16">
        <v>0</v>
      </c>
      <c r="I115" s="16">
        <v>0</v>
      </c>
      <c r="J115" s="16">
        <v>0</v>
      </c>
      <c r="K115" s="16">
        <v>1</v>
      </c>
      <c r="L115" s="16">
        <v>2</v>
      </c>
      <c r="M115" s="16">
        <v>2</v>
      </c>
      <c r="N115" s="16">
        <v>0.5</v>
      </c>
      <c r="O115" s="16">
        <v>1</v>
      </c>
      <c r="P115" s="16">
        <v>0</v>
      </c>
      <c r="Q115" s="16">
        <v>0.5</v>
      </c>
      <c r="R115" s="53">
        <v>1006.9589999999999</v>
      </c>
      <c r="S115" s="16">
        <v>2</v>
      </c>
      <c r="T115" s="16">
        <v>0</v>
      </c>
      <c r="U115" s="16">
        <v>0</v>
      </c>
      <c r="V115" s="16">
        <v>2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53">
        <v>0</v>
      </c>
      <c r="AG115" s="53">
        <v>0</v>
      </c>
      <c r="AH115" s="53">
        <v>0</v>
      </c>
      <c r="AI115" s="53">
        <v>0</v>
      </c>
      <c r="AJ115" s="53">
        <v>0</v>
      </c>
      <c r="AK115" s="53">
        <v>0</v>
      </c>
      <c r="AL115" s="53">
        <v>0</v>
      </c>
      <c r="AM115" s="53">
        <v>0</v>
      </c>
      <c r="AN115" s="16">
        <v>0</v>
      </c>
      <c r="AO115" s="16">
        <v>0</v>
      </c>
      <c r="AP115" s="53">
        <v>0</v>
      </c>
      <c r="AQ115" s="53">
        <v>0</v>
      </c>
      <c r="AR115" s="16">
        <v>11</v>
      </c>
      <c r="AS115" s="16">
        <v>2</v>
      </c>
      <c r="AT115" s="16"/>
      <c r="AU115" s="16">
        <v>0</v>
      </c>
      <c r="AV115" s="16">
        <v>65</v>
      </c>
      <c r="AW115" s="16">
        <v>0</v>
      </c>
      <c r="AX115" s="16">
        <v>23</v>
      </c>
      <c r="BB115" s="62"/>
    </row>
    <row r="116" spans="1:54" x14ac:dyDescent="0.2">
      <c r="A116" s="59" t="s">
        <v>23</v>
      </c>
      <c r="B116" s="9">
        <v>2007</v>
      </c>
      <c r="C116" s="7">
        <v>9</v>
      </c>
      <c r="D116" s="7">
        <v>3</v>
      </c>
      <c r="E116" s="7">
        <v>2</v>
      </c>
      <c r="F116" s="7">
        <v>0</v>
      </c>
      <c r="G116" s="7">
        <v>0</v>
      </c>
      <c r="H116" s="7"/>
      <c r="I116" s="7"/>
      <c r="J116" s="7"/>
      <c r="K116" s="7">
        <v>0</v>
      </c>
      <c r="M116" s="7">
        <v>2</v>
      </c>
      <c r="N116" s="7">
        <v>1</v>
      </c>
      <c r="O116" s="7">
        <v>1</v>
      </c>
      <c r="P116" s="7">
        <v>0</v>
      </c>
      <c r="Q116" s="7">
        <v>0</v>
      </c>
      <c r="R116" s="6">
        <v>219</v>
      </c>
      <c r="S116" s="7">
        <v>0</v>
      </c>
      <c r="T116" s="7">
        <v>0</v>
      </c>
      <c r="U116" s="7">
        <v>0</v>
      </c>
      <c r="V116" s="7">
        <v>0</v>
      </c>
      <c r="W116" s="7"/>
      <c r="X116" s="7"/>
      <c r="Y116" s="7"/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6">
        <v>0</v>
      </c>
      <c r="AG116" s="6">
        <v>0</v>
      </c>
      <c r="AH116" s="6">
        <v>0</v>
      </c>
      <c r="AI116" s="6">
        <v>0</v>
      </c>
      <c r="AJ116" s="6" t="s">
        <v>6</v>
      </c>
      <c r="AK116" s="6" t="s">
        <v>6</v>
      </c>
      <c r="AL116" s="6" t="s">
        <v>6</v>
      </c>
      <c r="AM116" s="6" t="s">
        <v>6</v>
      </c>
      <c r="AN116" s="7">
        <v>0</v>
      </c>
      <c r="AO116" s="7" t="s">
        <v>6</v>
      </c>
      <c r="AP116" s="6">
        <v>0</v>
      </c>
      <c r="AQ116" s="6">
        <v>0</v>
      </c>
      <c r="AR116" s="7">
        <v>1</v>
      </c>
      <c r="AS116" s="7">
        <v>0</v>
      </c>
      <c r="AT116" s="7">
        <v>0</v>
      </c>
      <c r="AU116" s="7">
        <v>0</v>
      </c>
      <c r="AV116" s="7" t="s">
        <v>6</v>
      </c>
      <c r="AW116" s="7" t="s">
        <v>6</v>
      </c>
      <c r="AX116" s="7" t="s">
        <v>6</v>
      </c>
      <c r="BA116" s="5"/>
      <c r="BB116" s="5"/>
    </row>
    <row r="117" spans="1:54" x14ac:dyDescent="0.2">
      <c r="A117" s="59" t="s">
        <v>23</v>
      </c>
      <c r="B117" s="9">
        <v>2008</v>
      </c>
      <c r="C117" s="7">
        <v>5</v>
      </c>
      <c r="D117" s="7">
        <v>0</v>
      </c>
      <c r="E117" s="7">
        <v>2</v>
      </c>
      <c r="F117" s="7">
        <v>2</v>
      </c>
      <c r="G117" s="7">
        <v>0</v>
      </c>
      <c r="H117" s="7"/>
      <c r="I117" s="7"/>
      <c r="J117" s="7"/>
      <c r="K117" s="7">
        <v>0</v>
      </c>
      <c r="M117" s="7">
        <v>2</v>
      </c>
      <c r="N117" s="7">
        <v>1</v>
      </c>
      <c r="O117" s="7">
        <v>1</v>
      </c>
      <c r="P117" s="7">
        <v>0</v>
      </c>
      <c r="Q117" s="7">
        <v>0</v>
      </c>
      <c r="R117" s="6">
        <v>254</v>
      </c>
      <c r="S117" s="7">
        <v>0</v>
      </c>
      <c r="T117" s="7">
        <v>0</v>
      </c>
      <c r="U117" s="7">
        <v>0</v>
      </c>
      <c r="V117" s="7">
        <v>0</v>
      </c>
      <c r="W117" s="7"/>
      <c r="X117" s="7"/>
      <c r="Y117" s="7"/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6" t="s">
        <v>6</v>
      </c>
      <c r="AL117" s="6" t="s">
        <v>6</v>
      </c>
      <c r="AM117" s="6">
        <v>0</v>
      </c>
      <c r="AN117" s="7" t="s">
        <v>6</v>
      </c>
      <c r="AO117" s="7" t="s">
        <v>6</v>
      </c>
      <c r="AP117" s="6">
        <v>0</v>
      </c>
      <c r="AQ117" s="6">
        <v>0</v>
      </c>
      <c r="AR117" s="7">
        <v>0</v>
      </c>
      <c r="AS117" s="7">
        <v>0</v>
      </c>
      <c r="AT117" s="7">
        <v>0</v>
      </c>
      <c r="AU117" s="7">
        <v>0</v>
      </c>
      <c r="AV117" s="7" t="s">
        <v>6</v>
      </c>
      <c r="AW117" s="7" t="s">
        <v>6</v>
      </c>
      <c r="AX117" s="7" t="s">
        <v>6</v>
      </c>
      <c r="BA117" s="5"/>
      <c r="BB117" s="5"/>
    </row>
    <row r="118" spans="1:54" x14ac:dyDescent="0.2">
      <c r="A118" s="59" t="s">
        <v>23</v>
      </c>
      <c r="B118" s="9">
        <v>2009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/>
      <c r="I118" s="7"/>
      <c r="J118" s="7"/>
      <c r="K118" s="7">
        <v>0</v>
      </c>
      <c r="M118" s="7">
        <v>4</v>
      </c>
      <c r="N118" s="7">
        <v>1</v>
      </c>
      <c r="O118" s="7">
        <v>2</v>
      </c>
      <c r="P118" s="7">
        <v>1</v>
      </c>
      <c r="Q118" s="7">
        <v>0</v>
      </c>
      <c r="R118" s="6">
        <v>0</v>
      </c>
      <c r="S118" s="7">
        <v>0</v>
      </c>
      <c r="T118" s="7">
        <v>0</v>
      </c>
      <c r="U118" s="7">
        <v>0</v>
      </c>
      <c r="V118" s="7">
        <v>0</v>
      </c>
      <c r="W118" s="7"/>
      <c r="X118" s="7"/>
      <c r="Y118" s="7"/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6">
        <v>0</v>
      </c>
      <c r="AG118" s="6">
        <v>0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7">
        <v>0</v>
      </c>
      <c r="AO118" s="7">
        <v>0</v>
      </c>
      <c r="AP118" s="6">
        <v>0</v>
      </c>
      <c r="AQ118" s="6">
        <v>0</v>
      </c>
      <c r="AR118" s="7">
        <v>0</v>
      </c>
      <c r="AS118" s="7">
        <v>0</v>
      </c>
      <c r="AT118" s="7">
        <v>0</v>
      </c>
      <c r="AU118" s="7">
        <v>0</v>
      </c>
      <c r="AV118" s="7" t="s">
        <v>6</v>
      </c>
      <c r="AW118" s="7" t="s">
        <v>6</v>
      </c>
      <c r="AX118" s="7" t="s">
        <v>6</v>
      </c>
      <c r="BA118" s="5"/>
      <c r="BB118" s="5"/>
    </row>
    <row r="119" spans="1:54" x14ac:dyDescent="0.2">
      <c r="A119" s="59" t="s">
        <v>23</v>
      </c>
      <c r="B119" s="9">
        <v>2010</v>
      </c>
      <c r="C119" s="7">
        <v>3</v>
      </c>
      <c r="D119" s="7">
        <v>0</v>
      </c>
      <c r="E119" s="7">
        <v>1</v>
      </c>
      <c r="F119" s="7">
        <v>1</v>
      </c>
      <c r="G119" s="7">
        <v>0</v>
      </c>
      <c r="H119" s="7"/>
      <c r="I119" s="7"/>
      <c r="J119" s="7"/>
      <c r="K119" s="7">
        <v>0</v>
      </c>
      <c r="M119" s="7">
        <v>1</v>
      </c>
      <c r="N119" s="7">
        <v>0</v>
      </c>
      <c r="O119" s="7">
        <v>1</v>
      </c>
      <c r="P119" s="7">
        <v>0</v>
      </c>
      <c r="Q119" s="7">
        <v>0</v>
      </c>
      <c r="R119" s="6">
        <v>0</v>
      </c>
      <c r="S119" s="7">
        <v>0</v>
      </c>
      <c r="T119" s="7">
        <v>0</v>
      </c>
      <c r="U119" s="7">
        <v>0</v>
      </c>
      <c r="V119" s="7">
        <v>0</v>
      </c>
      <c r="W119" s="7"/>
      <c r="X119" s="7"/>
      <c r="Y119" s="7"/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7">
        <v>0</v>
      </c>
      <c r="AO119" s="7">
        <v>0</v>
      </c>
      <c r="AP119" s="6">
        <v>0</v>
      </c>
      <c r="AQ119" s="6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24</v>
      </c>
      <c r="AW119" s="7">
        <v>1</v>
      </c>
      <c r="AX119" s="7">
        <v>0</v>
      </c>
      <c r="BA119" s="5"/>
      <c r="BB119" s="5"/>
    </row>
    <row r="120" spans="1:54" x14ac:dyDescent="0.2">
      <c r="A120" s="59" t="s">
        <v>23</v>
      </c>
      <c r="B120" s="9">
        <v>2011</v>
      </c>
      <c r="C120" s="7">
        <v>2</v>
      </c>
      <c r="D120" s="7">
        <v>1</v>
      </c>
      <c r="E120" s="7">
        <v>1</v>
      </c>
      <c r="F120" s="7">
        <v>1</v>
      </c>
      <c r="G120" s="7">
        <v>0</v>
      </c>
      <c r="H120" s="7"/>
      <c r="I120" s="7"/>
      <c r="J120" s="7"/>
      <c r="K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6">
        <v>408.35</v>
      </c>
      <c r="S120" s="7">
        <v>0</v>
      </c>
      <c r="T120" s="7">
        <v>0</v>
      </c>
      <c r="U120" s="7">
        <v>0</v>
      </c>
      <c r="V120" s="7">
        <v>0</v>
      </c>
      <c r="W120" s="7"/>
      <c r="X120" s="7"/>
      <c r="Y120" s="7"/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6">
        <v>0</v>
      </c>
      <c r="AG120" s="6">
        <v>0</v>
      </c>
      <c r="AH120" s="6">
        <v>0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7">
        <v>0</v>
      </c>
      <c r="AO120" s="7">
        <v>0</v>
      </c>
      <c r="AP120" s="6">
        <v>0</v>
      </c>
      <c r="AQ120" s="6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69</v>
      </c>
      <c r="AW120" s="7">
        <v>4</v>
      </c>
      <c r="AX120" s="7">
        <v>6</v>
      </c>
      <c r="BA120" s="5"/>
      <c r="BB120" s="5"/>
    </row>
    <row r="121" spans="1:54" s="5" customFormat="1" x14ac:dyDescent="0.2">
      <c r="A121" s="58" t="s">
        <v>23</v>
      </c>
      <c r="B121" s="13">
        <v>2012</v>
      </c>
      <c r="C121" s="56">
        <v>12</v>
      </c>
      <c r="D121" s="56">
        <v>3</v>
      </c>
      <c r="E121" s="56">
        <v>5</v>
      </c>
      <c r="F121" s="56">
        <v>1</v>
      </c>
      <c r="G121" s="56">
        <v>1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6">
        <v>1</v>
      </c>
      <c r="N121" s="56">
        <v>0</v>
      </c>
      <c r="O121" s="56">
        <v>0</v>
      </c>
      <c r="P121" s="56">
        <v>1</v>
      </c>
      <c r="Q121" s="56">
        <v>0</v>
      </c>
      <c r="R121" s="54">
        <v>269.39100000000002</v>
      </c>
      <c r="S121" s="56">
        <v>0</v>
      </c>
      <c r="T121" s="56">
        <v>0</v>
      </c>
      <c r="U121" s="56">
        <v>0</v>
      </c>
      <c r="V121" s="56">
        <v>0</v>
      </c>
      <c r="W121" s="56">
        <v>0</v>
      </c>
      <c r="X121" s="56">
        <v>0</v>
      </c>
      <c r="Y121" s="56">
        <v>0</v>
      </c>
      <c r="Z121" s="56">
        <v>0</v>
      </c>
      <c r="AA121" s="56">
        <v>0</v>
      </c>
      <c r="AB121" s="56">
        <v>0</v>
      </c>
      <c r="AC121" s="56">
        <v>0</v>
      </c>
      <c r="AD121" s="56">
        <v>0</v>
      </c>
      <c r="AE121" s="56"/>
      <c r="AF121" s="54">
        <v>0</v>
      </c>
      <c r="AG121" s="54"/>
      <c r="AH121" s="54"/>
      <c r="AI121" s="54">
        <v>0</v>
      </c>
      <c r="AJ121" s="54"/>
      <c r="AK121" s="54"/>
      <c r="AL121" s="54"/>
      <c r="AM121" s="54"/>
      <c r="AN121" s="56"/>
      <c r="AO121" s="56"/>
      <c r="AP121" s="54">
        <v>0</v>
      </c>
      <c r="AQ121" s="54">
        <v>0</v>
      </c>
      <c r="AR121" s="56">
        <v>0</v>
      </c>
      <c r="AS121" s="56">
        <v>0</v>
      </c>
      <c r="AT121" s="56">
        <v>0</v>
      </c>
      <c r="AU121" s="56">
        <v>0</v>
      </c>
      <c r="AV121" s="56">
        <v>74</v>
      </c>
      <c r="AW121" s="56">
        <v>0</v>
      </c>
      <c r="AX121" s="56">
        <v>1</v>
      </c>
    </row>
    <row r="122" spans="1:54" s="4" customFormat="1" x14ac:dyDescent="0.2">
      <c r="A122" s="60" t="s">
        <v>23</v>
      </c>
      <c r="B122" s="10">
        <v>2013</v>
      </c>
      <c r="C122" s="16">
        <v>7</v>
      </c>
      <c r="D122" s="16">
        <v>5</v>
      </c>
      <c r="E122" s="16">
        <v>4</v>
      </c>
      <c r="F122" s="16">
        <v>5</v>
      </c>
      <c r="G122" s="16">
        <v>2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0.2</v>
      </c>
      <c r="N122" s="16">
        <v>0</v>
      </c>
      <c r="O122" s="16">
        <v>0</v>
      </c>
      <c r="P122" s="16">
        <v>0.2</v>
      </c>
      <c r="Q122" s="16">
        <v>0</v>
      </c>
      <c r="R122" s="53">
        <v>463.11900000000003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0</v>
      </c>
      <c r="AE122" s="16">
        <v>0</v>
      </c>
      <c r="AF122" s="53">
        <v>0</v>
      </c>
      <c r="AG122" s="53">
        <v>0</v>
      </c>
      <c r="AH122" s="53">
        <v>0</v>
      </c>
      <c r="AI122" s="53">
        <v>0</v>
      </c>
      <c r="AJ122" s="53">
        <v>0</v>
      </c>
      <c r="AK122" s="53">
        <v>0</v>
      </c>
      <c r="AL122" s="53">
        <v>0</v>
      </c>
      <c r="AM122" s="53">
        <v>0</v>
      </c>
      <c r="AN122" s="16">
        <v>0</v>
      </c>
      <c r="AO122" s="16">
        <v>0</v>
      </c>
      <c r="AP122" s="53">
        <v>0</v>
      </c>
      <c r="AQ122" s="53">
        <v>0</v>
      </c>
      <c r="AR122" s="16">
        <v>0</v>
      </c>
      <c r="AS122" s="16">
        <v>0</v>
      </c>
      <c r="AT122" s="16">
        <v>0</v>
      </c>
      <c r="AU122" s="16">
        <v>0</v>
      </c>
      <c r="AV122" s="16">
        <v>183</v>
      </c>
      <c r="AW122" s="16">
        <v>12</v>
      </c>
      <c r="AX122" s="16">
        <v>4</v>
      </c>
      <c r="BB122" s="62"/>
    </row>
    <row r="123" spans="1:54" x14ac:dyDescent="0.2">
      <c r="A123" s="14" t="s">
        <v>24</v>
      </c>
      <c r="B123" s="9">
        <v>2007</v>
      </c>
      <c r="C123" s="7">
        <f t="shared" ref="C123:G129" si="38">+C95+C102+C109+C116</f>
        <v>50</v>
      </c>
      <c r="D123" s="7">
        <f t="shared" si="38"/>
        <v>19</v>
      </c>
      <c r="E123" s="7">
        <f t="shared" si="38"/>
        <v>24</v>
      </c>
      <c r="F123" s="7">
        <f t="shared" si="38"/>
        <v>14</v>
      </c>
      <c r="G123" s="7">
        <f t="shared" si="38"/>
        <v>6</v>
      </c>
      <c r="H123" s="7"/>
      <c r="I123" s="7"/>
      <c r="J123" s="7"/>
      <c r="K123" s="7">
        <f t="shared" ref="K123:K129" si="39">+K95+K102+K109+K116</f>
        <v>1</v>
      </c>
      <c r="M123" s="7">
        <f t="shared" ref="M123:V123" si="40">+M95+M102+M109+M116</f>
        <v>11.2</v>
      </c>
      <c r="N123" s="7">
        <f t="shared" si="40"/>
        <v>3</v>
      </c>
      <c r="O123" s="7">
        <f t="shared" si="40"/>
        <v>5.2</v>
      </c>
      <c r="P123" s="7">
        <f t="shared" si="40"/>
        <v>2</v>
      </c>
      <c r="Q123" s="7">
        <f t="shared" si="40"/>
        <v>1</v>
      </c>
      <c r="R123" s="6">
        <f t="shared" si="40"/>
        <v>3397</v>
      </c>
      <c r="S123" s="7">
        <f t="shared" si="40"/>
        <v>2</v>
      </c>
      <c r="T123" s="7">
        <f t="shared" si="40"/>
        <v>1</v>
      </c>
      <c r="U123" s="7">
        <f t="shared" si="40"/>
        <v>0</v>
      </c>
      <c r="V123" s="7">
        <f t="shared" si="40"/>
        <v>3</v>
      </c>
      <c r="W123" s="7"/>
      <c r="X123" s="7"/>
      <c r="Y123" s="7"/>
      <c r="Z123" s="7">
        <f t="shared" ref="Z123:AI123" si="41">+Z95+Z102+Z109+Z116</f>
        <v>2</v>
      </c>
      <c r="AA123" s="7">
        <f t="shared" si="41"/>
        <v>0</v>
      </c>
      <c r="AB123" s="7">
        <f t="shared" si="41"/>
        <v>1</v>
      </c>
      <c r="AC123" s="7">
        <f t="shared" si="41"/>
        <v>0</v>
      </c>
      <c r="AD123" s="7">
        <f t="shared" si="41"/>
        <v>1</v>
      </c>
      <c r="AE123" s="7">
        <f t="shared" si="41"/>
        <v>1</v>
      </c>
      <c r="AF123" s="6">
        <f t="shared" si="41"/>
        <v>1155</v>
      </c>
      <c r="AG123" s="6">
        <f t="shared" si="41"/>
        <v>50</v>
      </c>
      <c r="AH123" s="6">
        <f t="shared" si="41"/>
        <v>0</v>
      </c>
      <c r="AI123" s="6">
        <f t="shared" si="41"/>
        <v>1000</v>
      </c>
      <c r="AJ123" s="6" t="s">
        <v>6</v>
      </c>
      <c r="AK123" s="6" t="s">
        <v>6</v>
      </c>
      <c r="AL123" s="6" t="s">
        <v>6</v>
      </c>
      <c r="AM123" s="6" t="s">
        <v>6</v>
      </c>
      <c r="AN123" s="7">
        <f>+AN95+AN102+AN109+AN116</f>
        <v>0</v>
      </c>
      <c r="AO123" s="7" t="s">
        <v>6</v>
      </c>
      <c r="AP123" s="6">
        <f t="shared" ref="AP123:AU128" si="42">+AP95+AP102+AP109+AP116</f>
        <v>0</v>
      </c>
      <c r="AQ123" s="6">
        <f t="shared" si="42"/>
        <v>2205</v>
      </c>
      <c r="AR123" s="7">
        <f t="shared" si="42"/>
        <v>6</v>
      </c>
      <c r="AS123" s="7">
        <f t="shared" si="42"/>
        <v>14</v>
      </c>
      <c r="AT123" s="7">
        <f t="shared" si="42"/>
        <v>4</v>
      </c>
      <c r="AU123" s="7">
        <f t="shared" si="42"/>
        <v>9</v>
      </c>
      <c r="AV123" s="7" t="s">
        <v>6</v>
      </c>
      <c r="AW123" s="7" t="s">
        <v>6</v>
      </c>
      <c r="AX123" s="7" t="s">
        <v>6</v>
      </c>
      <c r="BA123" s="5"/>
      <c r="BB123" s="5"/>
    </row>
    <row r="124" spans="1:54" x14ac:dyDescent="0.2">
      <c r="A124" s="14" t="s">
        <v>24</v>
      </c>
      <c r="B124" s="9">
        <v>2008</v>
      </c>
      <c r="C124" s="7">
        <f t="shared" si="38"/>
        <v>52</v>
      </c>
      <c r="D124" s="7">
        <f t="shared" si="38"/>
        <v>23</v>
      </c>
      <c r="E124" s="7">
        <f t="shared" si="38"/>
        <v>21</v>
      </c>
      <c r="F124" s="7">
        <f t="shared" si="38"/>
        <v>26</v>
      </c>
      <c r="G124" s="7">
        <f t="shared" si="38"/>
        <v>8</v>
      </c>
      <c r="H124" s="7"/>
      <c r="I124" s="7"/>
      <c r="J124" s="7"/>
      <c r="K124" s="7">
        <f t="shared" si="39"/>
        <v>2</v>
      </c>
      <c r="M124" s="7">
        <f t="shared" ref="M124:V124" si="43">+M96+M103+M110+M117</f>
        <v>13.2</v>
      </c>
      <c r="N124" s="7">
        <f t="shared" si="43"/>
        <v>3</v>
      </c>
      <c r="O124" s="7">
        <f t="shared" si="43"/>
        <v>5.2</v>
      </c>
      <c r="P124" s="7">
        <f t="shared" si="43"/>
        <v>4</v>
      </c>
      <c r="Q124" s="7">
        <f t="shared" si="43"/>
        <v>1</v>
      </c>
      <c r="R124" s="6">
        <f t="shared" si="43"/>
        <v>5572</v>
      </c>
      <c r="S124" s="7">
        <f t="shared" si="43"/>
        <v>9</v>
      </c>
      <c r="T124" s="7">
        <f t="shared" si="43"/>
        <v>0</v>
      </c>
      <c r="U124" s="7">
        <f t="shared" si="43"/>
        <v>0</v>
      </c>
      <c r="V124" s="7">
        <f t="shared" si="43"/>
        <v>9</v>
      </c>
      <c r="W124" s="7"/>
      <c r="X124" s="7"/>
      <c r="Y124" s="7"/>
      <c r="Z124" s="7">
        <f t="shared" ref="Z124:AI124" si="44">+Z96+Z103+Z110+Z117</f>
        <v>0</v>
      </c>
      <c r="AA124" s="7">
        <f t="shared" si="44"/>
        <v>2</v>
      </c>
      <c r="AB124" s="7">
        <f t="shared" si="44"/>
        <v>1</v>
      </c>
      <c r="AC124" s="7">
        <f t="shared" si="44"/>
        <v>3</v>
      </c>
      <c r="AD124" s="7">
        <f t="shared" si="44"/>
        <v>4</v>
      </c>
      <c r="AE124" s="7">
        <f t="shared" si="44"/>
        <v>0</v>
      </c>
      <c r="AF124" s="6">
        <f t="shared" si="44"/>
        <v>896</v>
      </c>
      <c r="AG124" s="6">
        <f t="shared" si="44"/>
        <v>0</v>
      </c>
      <c r="AH124" s="6">
        <f t="shared" si="44"/>
        <v>0</v>
      </c>
      <c r="AI124" s="6">
        <f t="shared" si="44"/>
        <v>0</v>
      </c>
      <c r="AJ124" s="6">
        <f>+AJ96+AJ103+AJ110+AJ117</f>
        <v>0</v>
      </c>
      <c r="AK124" s="6" t="s">
        <v>6</v>
      </c>
      <c r="AL124" s="6" t="s">
        <v>6</v>
      </c>
      <c r="AM124" s="6">
        <f>+AM96+AM103+AM110+AM117</f>
        <v>0</v>
      </c>
      <c r="AN124" s="7" t="s">
        <v>6</v>
      </c>
      <c r="AO124" s="7" t="s">
        <v>6</v>
      </c>
      <c r="AP124" s="6">
        <f t="shared" si="42"/>
        <v>0</v>
      </c>
      <c r="AQ124" s="6">
        <f t="shared" si="42"/>
        <v>896</v>
      </c>
      <c r="AR124" s="7">
        <f t="shared" si="42"/>
        <v>7</v>
      </c>
      <c r="AS124" s="7">
        <f t="shared" si="42"/>
        <v>21</v>
      </c>
      <c r="AT124" s="7">
        <f t="shared" si="42"/>
        <v>6</v>
      </c>
      <c r="AU124" s="7">
        <f t="shared" si="42"/>
        <v>3</v>
      </c>
      <c r="AV124" s="7" t="s">
        <v>6</v>
      </c>
      <c r="AW124" s="7" t="s">
        <v>6</v>
      </c>
      <c r="AX124" s="7" t="s">
        <v>6</v>
      </c>
      <c r="BA124" s="5"/>
      <c r="BB124" s="5"/>
    </row>
    <row r="125" spans="1:54" x14ac:dyDescent="0.2">
      <c r="A125" s="14" t="s">
        <v>24</v>
      </c>
      <c r="B125" s="9">
        <v>2009</v>
      </c>
      <c r="C125" s="7">
        <f t="shared" si="38"/>
        <v>54</v>
      </c>
      <c r="D125" s="7">
        <f t="shared" si="38"/>
        <v>22</v>
      </c>
      <c r="E125" s="7">
        <f t="shared" si="38"/>
        <v>33</v>
      </c>
      <c r="F125" s="7">
        <f t="shared" si="38"/>
        <v>17</v>
      </c>
      <c r="G125" s="7">
        <f t="shared" si="38"/>
        <v>9</v>
      </c>
      <c r="H125" s="7"/>
      <c r="I125" s="7"/>
      <c r="J125" s="7"/>
      <c r="K125" s="7">
        <f t="shared" si="39"/>
        <v>1</v>
      </c>
      <c r="M125" s="7">
        <f t="shared" ref="M125:V125" si="45">+M97+M104+M111+M118</f>
        <v>18.2</v>
      </c>
      <c r="N125" s="7">
        <f t="shared" si="45"/>
        <v>3.5</v>
      </c>
      <c r="O125" s="7">
        <f t="shared" si="45"/>
        <v>7.7</v>
      </c>
      <c r="P125" s="7">
        <f t="shared" si="45"/>
        <v>5.5</v>
      </c>
      <c r="Q125" s="7">
        <f t="shared" si="45"/>
        <v>1.5</v>
      </c>
      <c r="R125" s="6">
        <f t="shared" si="45"/>
        <v>6731</v>
      </c>
      <c r="S125" s="7">
        <f t="shared" si="45"/>
        <v>3</v>
      </c>
      <c r="T125" s="7">
        <f t="shared" si="45"/>
        <v>0</v>
      </c>
      <c r="U125" s="7">
        <f t="shared" si="45"/>
        <v>0</v>
      </c>
      <c r="V125" s="7">
        <f t="shared" si="45"/>
        <v>3</v>
      </c>
      <c r="W125" s="7"/>
      <c r="X125" s="7"/>
      <c r="Y125" s="7"/>
      <c r="Z125" s="7">
        <f t="shared" ref="Z125:AI125" si="46">+Z97+Z104+Z111+Z118</f>
        <v>1</v>
      </c>
      <c r="AA125" s="7">
        <f t="shared" si="46"/>
        <v>0</v>
      </c>
      <c r="AB125" s="7">
        <f t="shared" si="46"/>
        <v>1</v>
      </c>
      <c r="AC125" s="7">
        <f t="shared" si="46"/>
        <v>0</v>
      </c>
      <c r="AD125" s="7">
        <f t="shared" si="46"/>
        <v>2</v>
      </c>
      <c r="AE125" s="7">
        <f t="shared" si="46"/>
        <v>1</v>
      </c>
      <c r="AF125" s="6">
        <f t="shared" si="46"/>
        <v>1467</v>
      </c>
      <c r="AG125" s="6">
        <f t="shared" si="46"/>
        <v>0</v>
      </c>
      <c r="AH125" s="6">
        <f t="shared" si="46"/>
        <v>0</v>
      </c>
      <c r="AI125" s="6">
        <f t="shared" si="46"/>
        <v>0</v>
      </c>
      <c r="AJ125" s="6">
        <f>+AJ97+AJ104+AJ111+AJ118</f>
        <v>0</v>
      </c>
      <c r="AK125" s="6">
        <f t="shared" ref="AK125:AL128" si="47">+AK97+AK104+AK111+AK118</f>
        <v>0</v>
      </c>
      <c r="AL125" s="6">
        <f t="shared" si="47"/>
        <v>0</v>
      </c>
      <c r="AM125" s="6">
        <f>+AM97+AM104+AM111+AM118</f>
        <v>0</v>
      </c>
      <c r="AN125" s="7">
        <f t="shared" ref="AN125:AO128" si="48">+AN97+AN104+AN111+AN118</f>
        <v>0</v>
      </c>
      <c r="AO125" s="7">
        <f t="shared" si="48"/>
        <v>0</v>
      </c>
      <c r="AP125" s="6">
        <f t="shared" si="42"/>
        <v>39</v>
      </c>
      <c r="AQ125" s="6">
        <f t="shared" si="42"/>
        <v>1506</v>
      </c>
      <c r="AR125" s="7">
        <f t="shared" si="42"/>
        <v>6</v>
      </c>
      <c r="AS125" s="7">
        <f t="shared" si="42"/>
        <v>15</v>
      </c>
      <c r="AT125" s="7">
        <f t="shared" si="42"/>
        <v>5</v>
      </c>
      <c r="AU125" s="7">
        <f t="shared" si="42"/>
        <v>5</v>
      </c>
      <c r="AV125" s="7" t="s">
        <v>6</v>
      </c>
      <c r="AW125" s="7" t="s">
        <v>6</v>
      </c>
      <c r="AX125" s="7" t="s">
        <v>6</v>
      </c>
      <c r="BA125" s="5"/>
      <c r="BB125" s="5"/>
    </row>
    <row r="126" spans="1:54" x14ac:dyDescent="0.2">
      <c r="A126" s="14" t="s">
        <v>24</v>
      </c>
      <c r="B126" s="9">
        <v>2010</v>
      </c>
      <c r="C126" s="7">
        <f t="shared" si="38"/>
        <v>69</v>
      </c>
      <c r="D126" s="7">
        <f t="shared" si="38"/>
        <v>19</v>
      </c>
      <c r="E126" s="7">
        <f t="shared" si="38"/>
        <v>33</v>
      </c>
      <c r="F126" s="7">
        <f t="shared" si="38"/>
        <v>25</v>
      </c>
      <c r="G126" s="7">
        <f t="shared" si="38"/>
        <v>11</v>
      </c>
      <c r="H126" s="7"/>
      <c r="I126" s="7"/>
      <c r="J126" s="7"/>
      <c r="K126" s="7">
        <f t="shared" si="39"/>
        <v>2</v>
      </c>
      <c r="M126" s="7">
        <f t="shared" ref="M126:V126" si="49">+M98+M105+M112+M119</f>
        <v>15.2</v>
      </c>
      <c r="N126" s="7">
        <f t="shared" si="49"/>
        <v>3</v>
      </c>
      <c r="O126" s="7">
        <f t="shared" si="49"/>
        <v>5.2</v>
      </c>
      <c r="P126" s="7">
        <f t="shared" si="49"/>
        <v>6</v>
      </c>
      <c r="Q126" s="7">
        <f t="shared" si="49"/>
        <v>2</v>
      </c>
      <c r="R126" s="6">
        <f t="shared" si="49"/>
        <v>7508</v>
      </c>
      <c r="S126" s="7">
        <f t="shared" si="49"/>
        <v>5</v>
      </c>
      <c r="T126" s="7">
        <f t="shared" si="49"/>
        <v>0</v>
      </c>
      <c r="U126" s="7">
        <f t="shared" si="49"/>
        <v>0</v>
      </c>
      <c r="V126" s="7">
        <f t="shared" si="49"/>
        <v>5</v>
      </c>
      <c r="W126" s="7"/>
      <c r="X126" s="7"/>
      <c r="Y126" s="7"/>
      <c r="Z126" s="7">
        <f t="shared" ref="Z126:AI126" si="50">+Z98+Z105+Z112+Z119</f>
        <v>1</v>
      </c>
      <c r="AA126" s="7">
        <f t="shared" si="50"/>
        <v>1</v>
      </c>
      <c r="AB126" s="7">
        <f t="shared" si="50"/>
        <v>0</v>
      </c>
      <c r="AC126" s="7">
        <f t="shared" si="50"/>
        <v>1</v>
      </c>
      <c r="AD126" s="7">
        <f t="shared" si="50"/>
        <v>1</v>
      </c>
      <c r="AE126" s="7">
        <f t="shared" si="50"/>
        <v>0</v>
      </c>
      <c r="AF126" s="6">
        <f t="shared" si="50"/>
        <v>2790</v>
      </c>
      <c r="AG126" s="6">
        <f t="shared" si="50"/>
        <v>0</v>
      </c>
      <c r="AH126" s="6">
        <f t="shared" si="50"/>
        <v>0</v>
      </c>
      <c r="AI126" s="6">
        <f t="shared" si="50"/>
        <v>0</v>
      </c>
      <c r="AJ126" s="6">
        <f>+AJ98+AJ105+AJ112+AJ119</f>
        <v>0</v>
      </c>
      <c r="AK126" s="6">
        <f t="shared" si="47"/>
        <v>0</v>
      </c>
      <c r="AL126" s="6">
        <f t="shared" si="47"/>
        <v>16</v>
      </c>
      <c r="AM126" s="6">
        <f>+AM98+AM105+AM112+AM119</f>
        <v>0</v>
      </c>
      <c r="AN126" s="7">
        <f t="shared" si="48"/>
        <v>0</v>
      </c>
      <c r="AO126" s="7">
        <f t="shared" si="48"/>
        <v>0</v>
      </c>
      <c r="AP126" s="6">
        <f t="shared" si="42"/>
        <v>15</v>
      </c>
      <c r="AQ126" s="6">
        <f t="shared" si="42"/>
        <v>2806</v>
      </c>
      <c r="AR126" s="7">
        <f t="shared" si="42"/>
        <v>12</v>
      </c>
      <c r="AS126" s="7">
        <f t="shared" si="42"/>
        <v>17</v>
      </c>
      <c r="AT126" s="7">
        <f t="shared" si="42"/>
        <v>6</v>
      </c>
      <c r="AU126" s="7">
        <f t="shared" si="42"/>
        <v>6</v>
      </c>
      <c r="AV126" s="7">
        <f t="shared" ref="AV126:AX128" si="51">+AV98+AV105+AV112+AV119</f>
        <v>679</v>
      </c>
      <c r="AW126" s="7">
        <f t="shared" si="51"/>
        <v>31</v>
      </c>
      <c r="AX126" s="7">
        <f t="shared" si="51"/>
        <v>54</v>
      </c>
      <c r="BA126" s="5"/>
      <c r="BB126" s="5"/>
    </row>
    <row r="127" spans="1:54" x14ac:dyDescent="0.2">
      <c r="A127" s="14" t="s">
        <v>24</v>
      </c>
      <c r="B127" s="9">
        <v>2011</v>
      </c>
      <c r="C127" s="7">
        <f t="shared" si="38"/>
        <v>66</v>
      </c>
      <c r="D127" s="7">
        <f t="shared" si="38"/>
        <v>27</v>
      </c>
      <c r="E127" s="7">
        <f t="shared" si="38"/>
        <v>35</v>
      </c>
      <c r="F127" s="7">
        <f t="shared" si="38"/>
        <v>36</v>
      </c>
      <c r="G127" s="7">
        <f t="shared" si="38"/>
        <v>19</v>
      </c>
      <c r="H127" s="7"/>
      <c r="I127" s="7"/>
      <c r="J127" s="7"/>
      <c r="K127" s="7">
        <f t="shared" si="39"/>
        <v>3</v>
      </c>
      <c r="M127" s="7">
        <f t="shared" ref="M127:V127" si="52">+M99+M106+M113+M120</f>
        <v>13.2</v>
      </c>
      <c r="N127" s="7">
        <f t="shared" si="52"/>
        <v>5</v>
      </c>
      <c r="O127" s="7">
        <f t="shared" si="52"/>
        <v>2.2000000000000002</v>
      </c>
      <c r="P127" s="7">
        <f t="shared" si="52"/>
        <v>4</v>
      </c>
      <c r="Q127" s="7">
        <f t="shared" si="52"/>
        <v>2</v>
      </c>
      <c r="R127" s="6">
        <f t="shared" si="52"/>
        <v>9782.7090000000007</v>
      </c>
      <c r="S127" s="7">
        <f t="shared" si="52"/>
        <v>8</v>
      </c>
      <c r="T127" s="7">
        <f t="shared" si="52"/>
        <v>0</v>
      </c>
      <c r="U127" s="7">
        <f t="shared" si="52"/>
        <v>0</v>
      </c>
      <c r="V127" s="7">
        <f t="shared" si="52"/>
        <v>8</v>
      </c>
      <c r="W127" s="7"/>
      <c r="X127" s="7"/>
      <c r="Y127" s="7"/>
      <c r="Z127" s="7">
        <f t="shared" ref="Z127:AI127" si="53">+Z99+Z106+Z113+Z120</f>
        <v>1</v>
      </c>
      <c r="AA127" s="7">
        <f t="shared" si="53"/>
        <v>2</v>
      </c>
      <c r="AB127" s="7">
        <f t="shared" si="53"/>
        <v>1</v>
      </c>
      <c r="AC127" s="7">
        <f t="shared" si="53"/>
        <v>0</v>
      </c>
      <c r="AD127" s="7">
        <f t="shared" si="53"/>
        <v>1</v>
      </c>
      <c r="AE127" s="7">
        <f t="shared" si="53"/>
        <v>0</v>
      </c>
      <c r="AF127" s="6">
        <f t="shared" si="53"/>
        <v>417.30667999999997</v>
      </c>
      <c r="AG127" s="6">
        <f t="shared" si="53"/>
        <v>0</v>
      </c>
      <c r="AH127" s="6">
        <f t="shared" si="53"/>
        <v>0</v>
      </c>
      <c r="AI127" s="6">
        <f t="shared" si="53"/>
        <v>0</v>
      </c>
      <c r="AJ127" s="6">
        <f>+AJ99+AJ106+AJ113+AJ120</f>
        <v>0</v>
      </c>
      <c r="AK127" s="6">
        <f t="shared" si="47"/>
        <v>0</v>
      </c>
      <c r="AL127" s="6">
        <f t="shared" si="47"/>
        <v>0.94998000000000005</v>
      </c>
      <c r="AM127" s="6">
        <f>+AM99+AM106+AM113+AM120</f>
        <v>0</v>
      </c>
      <c r="AN127" s="7">
        <f t="shared" si="48"/>
        <v>0</v>
      </c>
      <c r="AO127" s="7">
        <f t="shared" si="48"/>
        <v>0</v>
      </c>
      <c r="AP127" s="6">
        <f t="shared" si="42"/>
        <v>669.678</v>
      </c>
      <c r="AQ127" s="6">
        <f t="shared" si="42"/>
        <v>1087.9346600000001</v>
      </c>
      <c r="AR127" s="7">
        <f t="shared" si="42"/>
        <v>15</v>
      </c>
      <c r="AS127" s="7">
        <f t="shared" si="42"/>
        <v>29</v>
      </c>
      <c r="AT127" s="7">
        <f t="shared" si="42"/>
        <v>8</v>
      </c>
      <c r="AU127" s="7">
        <f t="shared" si="42"/>
        <v>4</v>
      </c>
      <c r="AV127" s="7">
        <f t="shared" si="51"/>
        <v>694</v>
      </c>
      <c r="AW127" s="7">
        <f t="shared" si="51"/>
        <v>100</v>
      </c>
      <c r="AX127" s="7">
        <f t="shared" si="51"/>
        <v>51</v>
      </c>
      <c r="BA127" s="5"/>
      <c r="BB127" s="5"/>
    </row>
    <row r="128" spans="1:54" s="5" customFormat="1" x14ac:dyDescent="0.2">
      <c r="A128" s="11" t="s">
        <v>24</v>
      </c>
      <c r="B128" s="13">
        <v>2012</v>
      </c>
      <c r="C128" s="56">
        <f t="shared" si="38"/>
        <v>58</v>
      </c>
      <c r="D128" s="56">
        <f t="shared" si="38"/>
        <v>19</v>
      </c>
      <c r="E128" s="56">
        <f t="shared" si="38"/>
        <v>32</v>
      </c>
      <c r="F128" s="56">
        <f t="shared" si="38"/>
        <v>25</v>
      </c>
      <c r="G128" s="56">
        <f t="shared" si="38"/>
        <v>12</v>
      </c>
      <c r="H128" s="56">
        <f t="shared" ref="H128:J129" si="54">+H100+H107+H114+H121</f>
        <v>0</v>
      </c>
      <c r="I128" s="56">
        <f t="shared" si="54"/>
        <v>2</v>
      </c>
      <c r="J128" s="56">
        <f t="shared" si="54"/>
        <v>0</v>
      </c>
      <c r="K128" s="56">
        <f t="shared" si="39"/>
        <v>2</v>
      </c>
      <c r="L128" s="56">
        <f>+L100+L107+L114+L121</f>
        <v>0</v>
      </c>
      <c r="M128" s="56">
        <f t="shared" ref="M128:V128" si="55">+M100+M107+M114+M121</f>
        <v>13.2</v>
      </c>
      <c r="N128" s="56">
        <f t="shared" si="55"/>
        <v>7</v>
      </c>
      <c r="O128" s="56">
        <f t="shared" si="55"/>
        <v>0</v>
      </c>
      <c r="P128" s="56">
        <f t="shared" si="55"/>
        <v>5</v>
      </c>
      <c r="Q128" s="56">
        <f t="shared" si="55"/>
        <v>1.2</v>
      </c>
      <c r="R128" s="54">
        <f t="shared" si="55"/>
        <v>1702.0030000000002</v>
      </c>
      <c r="S128" s="56">
        <f t="shared" si="55"/>
        <v>9</v>
      </c>
      <c r="T128" s="56">
        <f t="shared" si="55"/>
        <v>2</v>
      </c>
      <c r="U128" s="56">
        <f t="shared" si="55"/>
        <v>0</v>
      </c>
      <c r="V128" s="56">
        <f t="shared" si="55"/>
        <v>11</v>
      </c>
      <c r="W128" s="56">
        <f t="shared" ref="W128:Y129" si="56">+W100+W107+W114+W121</f>
        <v>5</v>
      </c>
      <c r="X128" s="56">
        <f t="shared" si="56"/>
        <v>0</v>
      </c>
      <c r="Y128" s="56">
        <f t="shared" si="56"/>
        <v>0</v>
      </c>
      <c r="Z128" s="56">
        <f t="shared" ref="Z128:AI128" si="57">+Z100+Z107+Z114+Z121</f>
        <v>5</v>
      </c>
      <c r="AA128" s="56">
        <f t="shared" si="57"/>
        <v>1</v>
      </c>
      <c r="AB128" s="56">
        <f t="shared" si="57"/>
        <v>1</v>
      </c>
      <c r="AC128" s="56">
        <f t="shared" si="57"/>
        <v>0</v>
      </c>
      <c r="AD128" s="56">
        <f t="shared" si="57"/>
        <v>1</v>
      </c>
      <c r="AE128" s="56">
        <f t="shared" si="57"/>
        <v>1</v>
      </c>
      <c r="AF128" s="54">
        <f t="shared" si="57"/>
        <v>75</v>
      </c>
      <c r="AG128" s="54">
        <f t="shared" si="57"/>
        <v>0</v>
      </c>
      <c r="AH128" s="54">
        <f t="shared" si="57"/>
        <v>0</v>
      </c>
      <c r="AI128" s="54">
        <f t="shared" si="57"/>
        <v>100</v>
      </c>
      <c r="AJ128" s="54">
        <f>+AJ100+AJ107+AJ114+AJ121</f>
        <v>0</v>
      </c>
      <c r="AK128" s="54">
        <f t="shared" si="47"/>
        <v>0</v>
      </c>
      <c r="AL128" s="54">
        <f t="shared" si="47"/>
        <v>4.2756699999999999</v>
      </c>
      <c r="AM128" s="54">
        <f>+AM100+AM107+AM114+AM121</f>
        <v>0</v>
      </c>
      <c r="AN128" s="56">
        <f t="shared" si="48"/>
        <v>0</v>
      </c>
      <c r="AO128" s="56">
        <f t="shared" si="48"/>
        <v>0</v>
      </c>
      <c r="AP128" s="54">
        <f t="shared" si="42"/>
        <v>0</v>
      </c>
      <c r="AQ128" s="54">
        <f t="shared" si="42"/>
        <v>179.27566999999999</v>
      </c>
      <c r="AR128" s="56">
        <f t="shared" si="42"/>
        <v>20</v>
      </c>
      <c r="AS128" s="56">
        <f t="shared" si="42"/>
        <v>19</v>
      </c>
      <c r="AT128" s="56">
        <f t="shared" si="42"/>
        <v>2</v>
      </c>
      <c r="AU128" s="56">
        <f t="shared" si="42"/>
        <v>4</v>
      </c>
      <c r="AV128" s="56">
        <f t="shared" si="51"/>
        <v>752</v>
      </c>
      <c r="AW128" s="56">
        <f t="shared" si="51"/>
        <v>37</v>
      </c>
      <c r="AX128" s="56">
        <f t="shared" si="51"/>
        <v>103</v>
      </c>
    </row>
    <row r="129" spans="1:54" s="4" customFormat="1" x14ac:dyDescent="0.2">
      <c r="A129" s="12" t="s">
        <v>24</v>
      </c>
      <c r="B129" s="10">
        <v>2013</v>
      </c>
      <c r="C129" s="16">
        <f t="shared" si="38"/>
        <v>72</v>
      </c>
      <c r="D129" s="16">
        <f t="shared" si="38"/>
        <v>32</v>
      </c>
      <c r="E129" s="16">
        <f t="shared" si="38"/>
        <v>31</v>
      </c>
      <c r="F129" s="16">
        <f t="shared" si="38"/>
        <v>15</v>
      </c>
      <c r="G129" s="16">
        <f t="shared" si="38"/>
        <v>6</v>
      </c>
      <c r="H129" s="16">
        <f t="shared" si="54"/>
        <v>0</v>
      </c>
      <c r="I129" s="16">
        <f t="shared" si="54"/>
        <v>1</v>
      </c>
      <c r="J129" s="16">
        <f t="shared" si="54"/>
        <v>0</v>
      </c>
      <c r="K129" s="16">
        <f t="shared" si="39"/>
        <v>7</v>
      </c>
      <c r="L129" s="16">
        <f>+L101+L108+L115+L122</f>
        <v>2</v>
      </c>
      <c r="M129" s="16">
        <f t="shared" ref="M129:V129" si="58">+M101+M108+M115+M122</f>
        <v>9.3999999999999986</v>
      </c>
      <c r="N129" s="16">
        <f t="shared" si="58"/>
        <v>4.5</v>
      </c>
      <c r="O129" s="16">
        <f t="shared" si="58"/>
        <v>1</v>
      </c>
      <c r="P129" s="16">
        <f t="shared" si="58"/>
        <v>3.2</v>
      </c>
      <c r="Q129" s="16">
        <f t="shared" si="58"/>
        <v>0.7</v>
      </c>
      <c r="R129" s="53">
        <f t="shared" si="58"/>
        <v>7868.357</v>
      </c>
      <c r="S129" s="16">
        <f t="shared" si="58"/>
        <v>8</v>
      </c>
      <c r="T129" s="16">
        <f t="shared" si="58"/>
        <v>0</v>
      </c>
      <c r="U129" s="16">
        <f t="shared" si="58"/>
        <v>0</v>
      </c>
      <c r="V129" s="16">
        <f t="shared" si="58"/>
        <v>8</v>
      </c>
      <c r="W129" s="16">
        <f t="shared" si="56"/>
        <v>2</v>
      </c>
      <c r="X129" s="16">
        <f t="shared" si="56"/>
        <v>0</v>
      </c>
      <c r="Y129" s="16">
        <f t="shared" si="56"/>
        <v>0</v>
      </c>
      <c r="Z129" s="16">
        <f>+Z101+Z108+Z115+Z122</f>
        <v>2</v>
      </c>
      <c r="AA129" s="16">
        <f t="shared" ref="AA129:AX129" si="59">+AA101+AA108+AA115+AA122</f>
        <v>0</v>
      </c>
      <c r="AB129" s="16">
        <f t="shared" si="59"/>
        <v>2</v>
      </c>
      <c r="AC129" s="16">
        <f t="shared" si="59"/>
        <v>0</v>
      </c>
      <c r="AD129" s="16">
        <f t="shared" si="59"/>
        <v>2</v>
      </c>
      <c r="AE129" s="16">
        <f t="shared" si="59"/>
        <v>1</v>
      </c>
      <c r="AF129" s="53">
        <f>+AF101+AF108+AF115+AF122</f>
        <v>551</v>
      </c>
      <c r="AG129" s="53">
        <f t="shared" si="59"/>
        <v>0</v>
      </c>
      <c r="AH129" s="53">
        <f t="shared" si="59"/>
        <v>0</v>
      </c>
      <c r="AI129" s="53">
        <f t="shared" si="59"/>
        <v>275</v>
      </c>
      <c r="AJ129" s="53">
        <f t="shared" si="59"/>
        <v>0</v>
      </c>
      <c r="AK129" s="53">
        <f t="shared" si="59"/>
        <v>0</v>
      </c>
      <c r="AL129" s="53">
        <f t="shared" si="59"/>
        <v>19.63147</v>
      </c>
      <c r="AM129" s="53">
        <f t="shared" si="59"/>
        <v>0</v>
      </c>
      <c r="AN129" s="16">
        <f t="shared" si="59"/>
        <v>0</v>
      </c>
      <c r="AO129" s="16">
        <f t="shared" si="59"/>
        <v>0</v>
      </c>
      <c r="AP129" s="53">
        <f t="shared" si="59"/>
        <v>107.73333</v>
      </c>
      <c r="AQ129" s="53">
        <f t="shared" si="59"/>
        <v>953.36480000000006</v>
      </c>
      <c r="AR129" s="16">
        <f t="shared" si="59"/>
        <v>11</v>
      </c>
      <c r="AS129" s="16">
        <f t="shared" si="59"/>
        <v>24</v>
      </c>
      <c r="AT129" s="16">
        <f t="shared" si="59"/>
        <v>6</v>
      </c>
      <c r="AU129" s="16">
        <f t="shared" si="59"/>
        <v>1</v>
      </c>
      <c r="AV129" s="16">
        <f t="shared" si="59"/>
        <v>1013</v>
      </c>
      <c r="AW129" s="16">
        <f t="shared" si="59"/>
        <v>74</v>
      </c>
      <c r="AX129" s="16">
        <f t="shared" si="59"/>
        <v>115</v>
      </c>
      <c r="BB129" s="62"/>
    </row>
    <row r="130" spans="1:54" x14ac:dyDescent="0.2">
      <c r="A130" s="9"/>
      <c r="B130" s="9"/>
      <c r="C130" s="7"/>
      <c r="D130" s="7"/>
      <c r="E130" s="7"/>
      <c r="F130" s="7"/>
      <c r="G130" s="7"/>
      <c r="H130" s="7"/>
      <c r="I130" s="7"/>
      <c r="J130" s="7"/>
      <c r="K130" s="7"/>
      <c r="M130" s="7"/>
      <c r="N130" s="7"/>
      <c r="O130" s="7"/>
      <c r="P130" s="7"/>
      <c r="Q130" s="7"/>
      <c r="R130" s="6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6"/>
      <c r="AG130" s="6"/>
      <c r="AH130" s="6"/>
      <c r="AI130" s="6"/>
      <c r="AJ130" s="6"/>
      <c r="AK130" s="6"/>
      <c r="AL130" s="6"/>
      <c r="AM130" s="6"/>
      <c r="AN130" s="7"/>
      <c r="AO130" s="7"/>
      <c r="AP130" s="6"/>
      <c r="AQ130" s="6"/>
      <c r="AR130" s="7"/>
      <c r="AS130" s="7"/>
      <c r="AT130" s="7"/>
      <c r="AU130" s="7"/>
      <c r="AV130" s="7"/>
      <c r="AW130" s="7"/>
      <c r="AX130" s="7"/>
      <c r="BA130" s="5"/>
      <c r="BB130" s="5"/>
    </row>
    <row r="131" spans="1:54" x14ac:dyDescent="0.2">
      <c r="A131" s="15"/>
      <c r="B131" s="9"/>
      <c r="C131" s="7"/>
      <c r="D131" s="7"/>
      <c r="E131" s="7"/>
      <c r="F131" s="7"/>
      <c r="G131" s="7"/>
      <c r="H131" s="7"/>
      <c r="I131" s="7"/>
      <c r="J131" s="7"/>
      <c r="K131" s="7"/>
      <c r="M131" s="7"/>
      <c r="N131" s="7"/>
      <c r="O131" s="7"/>
      <c r="P131" s="7"/>
      <c r="Q131" s="7"/>
      <c r="R131" s="6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6"/>
      <c r="AG131" s="6"/>
      <c r="AH131" s="6"/>
      <c r="AI131" s="6"/>
      <c r="AJ131" s="6"/>
      <c r="AK131" s="6"/>
      <c r="AL131" s="6"/>
      <c r="AM131" s="6"/>
      <c r="AN131" s="7"/>
      <c r="AO131" s="7"/>
      <c r="AP131" s="6"/>
      <c r="AQ131" s="6"/>
      <c r="AR131" s="7"/>
      <c r="AS131" s="7"/>
      <c r="AT131" s="7"/>
      <c r="AU131" s="7"/>
      <c r="AV131" s="7"/>
      <c r="AW131" s="7"/>
      <c r="AX131" s="7"/>
      <c r="BA131" s="5"/>
      <c r="BB131" s="5"/>
    </row>
    <row r="132" spans="1:54" x14ac:dyDescent="0.2">
      <c r="A132" s="15" t="s">
        <v>25</v>
      </c>
      <c r="B132" s="9">
        <v>2007</v>
      </c>
      <c r="C132" s="7">
        <f t="shared" ref="C132:G138" si="60">+C123+C86+C63</f>
        <v>358</v>
      </c>
      <c r="D132" s="7">
        <f t="shared" si="60"/>
        <v>43</v>
      </c>
      <c r="E132" s="7">
        <f t="shared" si="60"/>
        <v>215</v>
      </c>
      <c r="F132" s="7">
        <f t="shared" si="60"/>
        <v>131</v>
      </c>
      <c r="G132" s="7">
        <f t="shared" si="60"/>
        <v>12</v>
      </c>
      <c r="H132" s="7"/>
      <c r="I132" s="7"/>
      <c r="J132" s="7"/>
      <c r="K132" s="7">
        <f t="shared" ref="K132:K138" si="61">+K123+K86+K63</f>
        <v>13</v>
      </c>
      <c r="M132" s="7">
        <f t="shared" ref="M132:V132" si="62">+M123+M86+M63</f>
        <v>58.15</v>
      </c>
      <c r="N132" s="7">
        <f t="shared" si="62"/>
        <v>26.6</v>
      </c>
      <c r="O132" s="7">
        <f t="shared" si="62"/>
        <v>13.3</v>
      </c>
      <c r="P132" s="7">
        <f t="shared" si="62"/>
        <v>10.3</v>
      </c>
      <c r="Q132" s="7">
        <f t="shared" si="62"/>
        <v>7.95</v>
      </c>
      <c r="R132" s="6">
        <f t="shared" si="62"/>
        <v>34364</v>
      </c>
      <c r="S132" s="7">
        <f t="shared" si="62"/>
        <v>20</v>
      </c>
      <c r="T132" s="7">
        <f t="shared" si="62"/>
        <v>10</v>
      </c>
      <c r="U132" s="7">
        <f t="shared" si="62"/>
        <v>0</v>
      </c>
      <c r="V132" s="7">
        <f t="shared" si="62"/>
        <v>30</v>
      </c>
      <c r="W132" s="7"/>
      <c r="X132" s="7"/>
      <c r="Y132" s="7"/>
      <c r="Z132" s="7">
        <f t="shared" ref="Z132:AI132" si="63">+Z123+Z86+Z63</f>
        <v>53</v>
      </c>
      <c r="AA132" s="7">
        <f t="shared" si="63"/>
        <v>6</v>
      </c>
      <c r="AB132" s="7">
        <f t="shared" si="63"/>
        <v>9</v>
      </c>
      <c r="AC132" s="7">
        <f t="shared" si="63"/>
        <v>0</v>
      </c>
      <c r="AD132" s="7">
        <f t="shared" si="63"/>
        <v>9</v>
      </c>
      <c r="AE132" s="7">
        <f t="shared" si="63"/>
        <v>9</v>
      </c>
      <c r="AF132" s="6">
        <f t="shared" si="63"/>
        <v>19677</v>
      </c>
      <c r="AG132" s="6">
        <f t="shared" si="63"/>
        <v>10560</v>
      </c>
      <c r="AH132" s="6">
        <f t="shared" si="63"/>
        <v>0</v>
      </c>
      <c r="AI132" s="6">
        <f t="shared" si="63"/>
        <v>4427</v>
      </c>
      <c r="AJ132" s="6" t="s">
        <v>6</v>
      </c>
      <c r="AK132" s="6" t="s">
        <v>6</v>
      </c>
      <c r="AL132" s="6" t="s">
        <v>6</v>
      </c>
      <c r="AM132" s="6" t="s">
        <v>6</v>
      </c>
      <c r="AN132" s="7">
        <f>+AN123+AN86+AN63</f>
        <v>35</v>
      </c>
      <c r="AO132" s="7" t="s">
        <v>6</v>
      </c>
      <c r="AP132" s="6">
        <f t="shared" ref="AP132:AU137" si="64">+AP123+AP86+AP63</f>
        <v>3136</v>
      </c>
      <c r="AQ132" s="6">
        <f t="shared" si="64"/>
        <v>37835</v>
      </c>
      <c r="AR132" s="7">
        <f t="shared" si="64"/>
        <v>71</v>
      </c>
      <c r="AS132" s="7">
        <f t="shared" si="64"/>
        <v>101</v>
      </c>
      <c r="AT132" s="7">
        <f t="shared" si="64"/>
        <v>38</v>
      </c>
      <c r="AU132" s="7">
        <f t="shared" si="64"/>
        <v>42</v>
      </c>
      <c r="AV132" s="7" t="s">
        <v>6</v>
      </c>
      <c r="AW132" s="7" t="s">
        <v>6</v>
      </c>
      <c r="AX132" s="7" t="s">
        <v>6</v>
      </c>
      <c r="BA132" s="5"/>
      <c r="BB132" s="5"/>
    </row>
    <row r="133" spans="1:54" x14ac:dyDescent="0.2">
      <c r="A133" s="15" t="s">
        <v>25</v>
      </c>
      <c r="B133" s="9">
        <v>2008</v>
      </c>
      <c r="C133" s="7">
        <f t="shared" si="60"/>
        <v>296</v>
      </c>
      <c r="D133" s="7">
        <f t="shared" si="60"/>
        <v>45</v>
      </c>
      <c r="E133" s="7">
        <f t="shared" si="60"/>
        <v>169</v>
      </c>
      <c r="F133" s="7">
        <f t="shared" si="60"/>
        <v>128</v>
      </c>
      <c r="G133" s="7">
        <f t="shared" si="60"/>
        <v>15</v>
      </c>
      <c r="H133" s="7"/>
      <c r="I133" s="7"/>
      <c r="J133" s="7"/>
      <c r="K133" s="7">
        <f t="shared" si="61"/>
        <v>11</v>
      </c>
      <c r="M133" s="7">
        <f t="shared" ref="M133:V133" si="65">+M124+M87+M64</f>
        <v>54.17</v>
      </c>
      <c r="N133" s="7">
        <f t="shared" si="65"/>
        <v>17.46</v>
      </c>
      <c r="O133" s="7">
        <f t="shared" si="65"/>
        <v>13.7</v>
      </c>
      <c r="P133" s="7">
        <f t="shared" si="65"/>
        <v>15.4</v>
      </c>
      <c r="Q133" s="7">
        <f t="shared" si="65"/>
        <v>8.36</v>
      </c>
      <c r="R133" s="6">
        <f t="shared" si="65"/>
        <v>38924</v>
      </c>
      <c r="S133" s="7">
        <f t="shared" si="65"/>
        <v>26</v>
      </c>
      <c r="T133" s="7">
        <f t="shared" si="65"/>
        <v>10</v>
      </c>
      <c r="U133" s="7">
        <f t="shared" si="65"/>
        <v>0</v>
      </c>
      <c r="V133" s="7">
        <f t="shared" si="65"/>
        <v>36</v>
      </c>
      <c r="W133" s="7"/>
      <c r="X133" s="7"/>
      <c r="Y133" s="7"/>
      <c r="Z133" s="7">
        <f t="shared" ref="Z133:AI133" si="66">+Z124+Z87+Z64</f>
        <v>38</v>
      </c>
      <c r="AA133" s="7">
        <f t="shared" si="66"/>
        <v>16</v>
      </c>
      <c r="AB133" s="7">
        <f t="shared" si="66"/>
        <v>9</v>
      </c>
      <c r="AC133" s="7">
        <f t="shared" si="66"/>
        <v>3</v>
      </c>
      <c r="AD133" s="7">
        <f t="shared" si="66"/>
        <v>12</v>
      </c>
      <c r="AE133" s="7">
        <f t="shared" si="66"/>
        <v>5</v>
      </c>
      <c r="AF133" s="6">
        <f t="shared" si="66"/>
        <v>57194</v>
      </c>
      <c r="AG133" s="6">
        <f t="shared" si="66"/>
        <v>9567</v>
      </c>
      <c r="AH133" s="6">
        <f t="shared" si="66"/>
        <v>0</v>
      </c>
      <c r="AI133" s="6">
        <f t="shared" si="66"/>
        <v>5562</v>
      </c>
      <c r="AJ133" s="6">
        <f>+AJ124+AJ87+AJ64</f>
        <v>613</v>
      </c>
      <c r="AK133" s="6" t="s">
        <v>6</v>
      </c>
      <c r="AL133" s="6" t="s">
        <v>6</v>
      </c>
      <c r="AM133" s="6">
        <f>+AM124+AM87+AM64</f>
        <v>6722</v>
      </c>
      <c r="AN133" s="7" t="s">
        <v>6</v>
      </c>
      <c r="AO133" s="7" t="s">
        <v>6</v>
      </c>
      <c r="AP133" s="6">
        <f t="shared" si="64"/>
        <v>2893</v>
      </c>
      <c r="AQ133" s="6">
        <f t="shared" si="64"/>
        <v>82551</v>
      </c>
      <c r="AR133" s="7">
        <f t="shared" si="64"/>
        <v>80</v>
      </c>
      <c r="AS133" s="7">
        <f t="shared" si="64"/>
        <v>106</v>
      </c>
      <c r="AT133" s="7">
        <f t="shared" si="64"/>
        <v>41</v>
      </c>
      <c r="AU133" s="7">
        <f t="shared" si="64"/>
        <v>33</v>
      </c>
      <c r="AV133" s="7" t="s">
        <v>6</v>
      </c>
      <c r="AW133" s="7" t="s">
        <v>6</v>
      </c>
      <c r="AX133" s="7" t="s">
        <v>6</v>
      </c>
      <c r="BA133" s="5"/>
      <c r="BB133" s="5"/>
    </row>
    <row r="134" spans="1:54" x14ac:dyDescent="0.2">
      <c r="A134" s="15" t="s">
        <v>25</v>
      </c>
      <c r="B134" s="9">
        <v>2009</v>
      </c>
      <c r="C134" s="7">
        <f t="shared" si="60"/>
        <v>291</v>
      </c>
      <c r="D134" s="7">
        <f t="shared" si="60"/>
        <v>58</v>
      </c>
      <c r="E134" s="7">
        <f t="shared" si="60"/>
        <v>189</v>
      </c>
      <c r="F134" s="7">
        <f t="shared" si="60"/>
        <v>129</v>
      </c>
      <c r="G134" s="7">
        <f t="shared" si="60"/>
        <v>30</v>
      </c>
      <c r="H134" s="7"/>
      <c r="I134" s="7"/>
      <c r="J134" s="7"/>
      <c r="K134" s="7">
        <f t="shared" si="61"/>
        <v>16</v>
      </c>
      <c r="M134" s="7">
        <f t="shared" ref="M134:V134" si="67">+M125+M88+M65</f>
        <v>66.210000000000008</v>
      </c>
      <c r="N134" s="7">
        <f t="shared" si="67"/>
        <v>19.350000000000001</v>
      </c>
      <c r="O134" s="7">
        <f t="shared" si="67"/>
        <v>18.2</v>
      </c>
      <c r="P134" s="7">
        <f t="shared" si="67"/>
        <v>19.16</v>
      </c>
      <c r="Q134" s="7">
        <f t="shared" si="67"/>
        <v>9.5</v>
      </c>
      <c r="R134" s="6">
        <f t="shared" si="67"/>
        <v>46387</v>
      </c>
      <c r="S134" s="7">
        <f t="shared" si="67"/>
        <v>23</v>
      </c>
      <c r="T134" s="7">
        <f t="shared" si="67"/>
        <v>9</v>
      </c>
      <c r="U134" s="7">
        <f t="shared" si="67"/>
        <v>0</v>
      </c>
      <c r="V134" s="7">
        <f t="shared" si="67"/>
        <v>32</v>
      </c>
      <c r="W134" s="7"/>
      <c r="X134" s="7"/>
      <c r="Y134" s="7"/>
      <c r="Z134" s="7">
        <f t="shared" ref="Z134:AI134" si="68">+Z125+Z88+Z65</f>
        <v>41</v>
      </c>
      <c r="AA134" s="7">
        <f t="shared" si="68"/>
        <v>1</v>
      </c>
      <c r="AB134" s="7">
        <f t="shared" si="68"/>
        <v>7</v>
      </c>
      <c r="AC134" s="7">
        <f t="shared" si="68"/>
        <v>0</v>
      </c>
      <c r="AD134" s="7">
        <f t="shared" si="68"/>
        <v>8</v>
      </c>
      <c r="AE134" s="7">
        <f t="shared" si="68"/>
        <v>8</v>
      </c>
      <c r="AF134" s="6">
        <f t="shared" si="68"/>
        <v>57560</v>
      </c>
      <c r="AG134" s="6">
        <f t="shared" si="68"/>
        <v>9749</v>
      </c>
      <c r="AH134" s="6">
        <f t="shared" si="68"/>
        <v>0</v>
      </c>
      <c r="AI134" s="6">
        <f t="shared" si="68"/>
        <v>3658</v>
      </c>
      <c r="AJ134" s="6">
        <f>+AJ125+AJ88+AJ65</f>
        <v>2227</v>
      </c>
      <c r="AK134" s="6">
        <f t="shared" ref="AK134:AL137" si="69">+AK125+AK88+AK65</f>
        <v>0</v>
      </c>
      <c r="AL134" s="6">
        <f t="shared" si="69"/>
        <v>92.94</v>
      </c>
      <c r="AM134" s="6">
        <f>+AM125+AM88+AM65</f>
        <v>6722</v>
      </c>
      <c r="AN134" s="7">
        <f t="shared" ref="AN134:AO137" si="70">+AN125+AN88+AN65</f>
        <v>0</v>
      </c>
      <c r="AO134" s="7">
        <f t="shared" si="70"/>
        <v>0</v>
      </c>
      <c r="AP134" s="6">
        <f t="shared" si="64"/>
        <v>9795</v>
      </c>
      <c r="AQ134" s="6">
        <f t="shared" si="64"/>
        <v>83083</v>
      </c>
      <c r="AR134" s="7">
        <f t="shared" si="64"/>
        <v>109</v>
      </c>
      <c r="AS134" s="7">
        <f t="shared" si="64"/>
        <v>107</v>
      </c>
      <c r="AT134" s="7">
        <f t="shared" si="64"/>
        <v>51</v>
      </c>
      <c r="AU134" s="7">
        <f t="shared" si="64"/>
        <v>35</v>
      </c>
      <c r="AV134" s="7" t="s">
        <v>6</v>
      </c>
      <c r="AW134" s="7" t="s">
        <v>6</v>
      </c>
      <c r="AX134" s="7" t="s">
        <v>6</v>
      </c>
      <c r="BA134" s="5"/>
      <c r="BB134" s="5"/>
    </row>
    <row r="135" spans="1:54" x14ac:dyDescent="0.2">
      <c r="A135" s="15" t="s">
        <v>25</v>
      </c>
      <c r="B135" s="9">
        <v>2010</v>
      </c>
      <c r="C135" s="7">
        <f t="shared" si="60"/>
        <v>328</v>
      </c>
      <c r="D135" s="7">
        <f t="shared" si="60"/>
        <v>62</v>
      </c>
      <c r="E135" s="7">
        <f t="shared" si="60"/>
        <v>195</v>
      </c>
      <c r="F135" s="7">
        <f t="shared" si="60"/>
        <v>122</v>
      </c>
      <c r="G135" s="7">
        <f t="shared" si="60"/>
        <v>26</v>
      </c>
      <c r="H135" s="7"/>
      <c r="I135" s="7"/>
      <c r="J135" s="7"/>
      <c r="K135" s="7">
        <f t="shared" si="61"/>
        <v>13</v>
      </c>
      <c r="M135" s="7">
        <f t="shared" ref="M135:V135" si="71">+M126+M89+M66</f>
        <v>67.75</v>
      </c>
      <c r="N135" s="7">
        <f t="shared" si="71"/>
        <v>20.350000000000001</v>
      </c>
      <c r="O135" s="7">
        <f t="shared" si="71"/>
        <v>20.2</v>
      </c>
      <c r="P135" s="7">
        <f t="shared" si="71"/>
        <v>17.899999999999999</v>
      </c>
      <c r="Q135" s="7">
        <f t="shared" si="71"/>
        <v>10.3</v>
      </c>
      <c r="R135" s="6">
        <f t="shared" si="71"/>
        <v>42123</v>
      </c>
      <c r="S135" s="7">
        <f t="shared" si="71"/>
        <v>35</v>
      </c>
      <c r="T135" s="7">
        <f t="shared" si="71"/>
        <v>18</v>
      </c>
      <c r="U135" s="7">
        <f t="shared" si="71"/>
        <v>0</v>
      </c>
      <c r="V135" s="7">
        <f t="shared" si="71"/>
        <v>53</v>
      </c>
      <c r="W135" s="7"/>
      <c r="X135" s="7"/>
      <c r="Y135" s="7"/>
      <c r="Z135" s="7">
        <f t="shared" ref="Z135:AI135" si="72">+Z126+Z89+Z66</f>
        <v>36</v>
      </c>
      <c r="AA135" s="7">
        <f t="shared" si="72"/>
        <v>14</v>
      </c>
      <c r="AB135" s="7">
        <f t="shared" si="72"/>
        <v>10</v>
      </c>
      <c r="AC135" s="7">
        <f t="shared" si="72"/>
        <v>1</v>
      </c>
      <c r="AD135" s="7">
        <f t="shared" si="72"/>
        <v>11</v>
      </c>
      <c r="AE135" s="7">
        <f t="shared" si="72"/>
        <v>8</v>
      </c>
      <c r="AF135" s="6">
        <f t="shared" si="72"/>
        <v>64763</v>
      </c>
      <c r="AG135" s="6">
        <f t="shared" si="72"/>
        <v>9677</v>
      </c>
      <c r="AH135" s="6">
        <f t="shared" si="72"/>
        <v>0</v>
      </c>
      <c r="AI135" s="6">
        <f t="shared" si="72"/>
        <v>10856</v>
      </c>
      <c r="AJ135" s="6">
        <f>+AJ126+AJ89+AJ66</f>
        <v>1936</v>
      </c>
      <c r="AK135" s="6">
        <f t="shared" si="69"/>
        <v>0</v>
      </c>
      <c r="AL135" s="6">
        <f t="shared" si="69"/>
        <v>70</v>
      </c>
      <c r="AM135" s="6">
        <f>+AM126+AM89+AM66</f>
        <v>17625</v>
      </c>
      <c r="AN135" s="7">
        <f t="shared" si="70"/>
        <v>0</v>
      </c>
      <c r="AO135" s="7">
        <f t="shared" si="70"/>
        <v>0</v>
      </c>
      <c r="AP135" s="6">
        <f t="shared" si="64"/>
        <v>6118</v>
      </c>
      <c r="AQ135" s="6">
        <f t="shared" si="64"/>
        <v>110401</v>
      </c>
      <c r="AR135" s="7">
        <f t="shared" si="64"/>
        <v>119</v>
      </c>
      <c r="AS135" s="7">
        <f t="shared" si="64"/>
        <v>127</v>
      </c>
      <c r="AT135" s="7">
        <f t="shared" si="64"/>
        <v>46</v>
      </c>
      <c r="AU135" s="7">
        <f t="shared" si="64"/>
        <v>45</v>
      </c>
      <c r="AV135" s="7">
        <f t="shared" ref="AV135:AX137" si="73">+AV126+AV89+AV66</f>
        <v>1879</v>
      </c>
      <c r="AW135" s="7">
        <f t="shared" si="73"/>
        <v>858</v>
      </c>
      <c r="AX135" s="7">
        <f t="shared" si="73"/>
        <v>1057</v>
      </c>
      <c r="BA135" s="5"/>
      <c r="BB135" s="5"/>
    </row>
    <row r="136" spans="1:54" x14ac:dyDescent="0.2">
      <c r="A136" s="15" t="s">
        <v>25</v>
      </c>
      <c r="B136" s="9">
        <v>2011</v>
      </c>
      <c r="C136" s="7">
        <f t="shared" si="60"/>
        <v>365</v>
      </c>
      <c r="D136" s="7">
        <f t="shared" si="60"/>
        <v>63</v>
      </c>
      <c r="E136" s="7">
        <f t="shared" si="60"/>
        <v>214</v>
      </c>
      <c r="F136" s="7">
        <f t="shared" si="60"/>
        <v>171</v>
      </c>
      <c r="G136" s="7">
        <f t="shared" si="60"/>
        <v>42</v>
      </c>
      <c r="H136" s="7"/>
      <c r="I136" s="7"/>
      <c r="J136" s="7"/>
      <c r="K136" s="7">
        <f t="shared" si="61"/>
        <v>45</v>
      </c>
      <c r="M136" s="7">
        <f t="shared" ref="M136:V136" si="74">+M127+M90+M67</f>
        <v>66.699999999999989</v>
      </c>
      <c r="N136" s="7">
        <f t="shared" si="74"/>
        <v>21.45</v>
      </c>
      <c r="O136" s="7">
        <f t="shared" si="74"/>
        <v>16.2</v>
      </c>
      <c r="P136" s="7">
        <f t="shared" si="74"/>
        <v>19.75</v>
      </c>
      <c r="Q136" s="7">
        <f t="shared" si="74"/>
        <v>9.3000000000000007</v>
      </c>
      <c r="R136" s="6">
        <f t="shared" si="74"/>
        <v>46103.630820000006</v>
      </c>
      <c r="S136" s="7">
        <f t="shared" si="74"/>
        <v>54</v>
      </c>
      <c r="T136" s="7">
        <f t="shared" si="74"/>
        <v>12</v>
      </c>
      <c r="U136" s="7">
        <f t="shared" si="74"/>
        <v>0</v>
      </c>
      <c r="V136" s="7">
        <f t="shared" si="74"/>
        <v>66</v>
      </c>
      <c r="W136" s="7"/>
      <c r="X136" s="7"/>
      <c r="Y136" s="7"/>
      <c r="Z136" s="7">
        <f t="shared" ref="Z136:AI136" si="75">+Z127+Z90+Z67</f>
        <v>27</v>
      </c>
      <c r="AA136" s="7">
        <f t="shared" si="75"/>
        <v>14</v>
      </c>
      <c r="AB136" s="7">
        <f t="shared" si="75"/>
        <v>8</v>
      </c>
      <c r="AC136" s="7">
        <f t="shared" si="75"/>
        <v>0</v>
      </c>
      <c r="AD136" s="7">
        <f t="shared" si="75"/>
        <v>8</v>
      </c>
      <c r="AE136" s="7">
        <f t="shared" si="75"/>
        <v>6</v>
      </c>
      <c r="AF136" s="6">
        <f t="shared" si="75"/>
        <v>45806.742299999998</v>
      </c>
      <c r="AG136" s="6">
        <f t="shared" si="75"/>
        <v>10875.825000000001</v>
      </c>
      <c r="AH136" s="6">
        <f t="shared" si="75"/>
        <v>0</v>
      </c>
      <c r="AI136" s="6">
        <f t="shared" si="75"/>
        <v>1190.59392</v>
      </c>
      <c r="AJ136" s="6">
        <f>+AJ127+AJ90+AJ67</f>
        <v>2114.3528000000001</v>
      </c>
      <c r="AK136" s="6">
        <f t="shared" si="69"/>
        <v>0</v>
      </c>
      <c r="AL136" s="6">
        <f t="shared" si="69"/>
        <v>2.923</v>
      </c>
      <c r="AM136" s="6">
        <f>+AM127+AM90+AM67</f>
        <v>560.20000000000005</v>
      </c>
      <c r="AN136" s="7">
        <f t="shared" si="70"/>
        <v>0</v>
      </c>
      <c r="AO136" s="7">
        <f t="shared" si="70"/>
        <v>630</v>
      </c>
      <c r="AP136" s="6">
        <f t="shared" si="64"/>
        <v>6409.998450000001</v>
      </c>
      <c r="AQ136" s="6">
        <f t="shared" si="64"/>
        <v>67590.635470000008</v>
      </c>
      <c r="AR136" s="7">
        <f t="shared" si="64"/>
        <v>116</v>
      </c>
      <c r="AS136" s="7">
        <f t="shared" si="64"/>
        <v>169</v>
      </c>
      <c r="AT136" s="7">
        <f t="shared" si="64"/>
        <v>59</v>
      </c>
      <c r="AU136" s="7">
        <f t="shared" si="64"/>
        <v>47</v>
      </c>
      <c r="AV136" s="7">
        <f t="shared" si="73"/>
        <v>1999</v>
      </c>
      <c r="AW136" s="7">
        <f t="shared" si="73"/>
        <v>960</v>
      </c>
      <c r="AX136" s="7">
        <f t="shared" si="73"/>
        <v>1006</v>
      </c>
      <c r="BA136" s="5"/>
      <c r="BB136" s="5"/>
    </row>
    <row r="137" spans="1:54" x14ac:dyDescent="0.2">
      <c r="A137" s="15" t="s">
        <v>25</v>
      </c>
      <c r="B137" s="9">
        <v>2012</v>
      </c>
      <c r="C137" s="7">
        <f t="shared" si="60"/>
        <v>438</v>
      </c>
      <c r="D137" s="7">
        <f t="shared" si="60"/>
        <v>61</v>
      </c>
      <c r="E137" s="7">
        <f t="shared" si="60"/>
        <v>264</v>
      </c>
      <c r="F137" s="7">
        <f t="shared" si="60"/>
        <v>175</v>
      </c>
      <c r="G137" s="7">
        <f t="shared" si="60"/>
        <v>36</v>
      </c>
      <c r="H137" s="7">
        <f t="shared" ref="H137:J138" si="76">+H128+H91+H68</f>
        <v>12</v>
      </c>
      <c r="I137" s="7">
        <f t="shared" si="76"/>
        <v>6</v>
      </c>
      <c r="J137" s="7">
        <f t="shared" si="76"/>
        <v>2</v>
      </c>
      <c r="K137" s="7">
        <f t="shared" si="61"/>
        <v>37</v>
      </c>
      <c r="L137" s="7">
        <f>+L128+L91+L68</f>
        <v>9</v>
      </c>
      <c r="M137" s="7">
        <f t="shared" ref="M137:V137" si="77">+M128+M91+M68</f>
        <v>84.75</v>
      </c>
      <c r="N137" s="7">
        <f t="shared" si="77"/>
        <v>35.450000000000003</v>
      </c>
      <c r="O137" s="7">
        <f t="shared" si="77"/>
        <v>12.1</v>
      </c>
      <c r="P137" s="7">
        <f t="shared" si="77"/>
        <v>27</v>
      </c>
      <c r="Q137" s="7">
        <f t="shared" si="77"/>
        <v>10.199999999999999</v>
      </c>
      <c r="R137" s="6">
        <f t="shared" si="77"/>
        <v>39965.327869999994</v>
      </c>
      <c r="S137" s="7">
        <f t="shared" si="77"/>
        <v>43</v>
      </c>
      <c r="T137" s="7">
        <f t="shared" si="77"/>
        <v>9</v>
      </c>
      <c r="U137" s="7">
        <f t="shared" si="77"/>
        <v>1</v>
      </c>
      <c r="V137" s="7">
        <f t="shared" si="77"/>
        <v>53</v>
      </c>
      <c r="W137" s="7">
        <f>+W128+W91+W68</f>
        <v>46</v>
      </c>
      <c r="X137" s="7">
        <f>+X128+X91+X68</f>
        <v>0</v>
      </c>
      <c r="Y137" s="7">
        <f>+Y128+Y91+Y68</f>
        <v>0</v>
      </c>
      <c r="Z137" s="7">
        <f>+Z128+Z91+Z68</f>
        <v>46</v>
      </c>
      <c r="AA137" s="7">
        <f>+AA128+AA91+AA68</f>
        <v>9</v>
      </c>
      <c r="AB137" s="7">
        <v>14</v>
      </c>
      <c r="AC137" s="7">
        <f>+AC128+AC91+AC68</f>
        <v>4</v>
      </c>
      <c r="AD137" s="7">
        <v>18</v>
      </c>
      <c r="AE137" s="7">
        <f>+AE128+AE91+AE68</f>
        <v>8</v>
      </c>
      <c r="AF137" s="6">
        <f>+AF128+AF91+AF68</f>
        <v>69590.223129999998</v>
      </c>
      <c r="AG137" s="6">
        <f>+AG128+AG91+AG68</f>
        <v>11613.34001</v>
      </c>
      <c r="AH137" s="6">
        <f>+AH128+AH91+AH68</f>
        <v>0</v>
      </c>
      <c r="AI137" s="6">
        <f>+AI128+AI91+AI68</f>
        <v>2882.7415700000001</v>
      </c>
      <c r="AJ137" s="6">
        <f>+AJ128+AJ91+AJ68</f>
        <v>0</v>
      </c>
      <c r="AK137" s="6">
        <f t="shared" si="69"/>
        <v>0</v>
      </c>
      <c r="AL137" s="6">
        <f t="shared" si="69"/>
        <v>46.073009999999996</v>
      </c>
      <c r="AM137" s="6">
        <f>+AM128+AM91+AM68</f>
        <v>0</v>
      </c>
      <c r="AN137" s="7">
        <f t="shared" si="70"/>
        <v>0</v>
      </c>
      <c r="AO137" s="7">
        <f t="shared" si="70"/>
        <v>0</v>
      </c>
      <c r="AP137" s="6">
        <f t="shared" si="64"/>
        <v>4564.8159900000001</v>
      </c>
      <c r="AQ137" s="6">
        <f t="shared" si="64"/>
        <v>88697.193710000007</v>
      </c>
      <c r="AR137" s="7">
        <f t="shared" si="64"/>
        <v>118</v>
      </c>
      <c r="AS137" s="7">
        <f t="shared" si="64"/>
        <v>225</v>
      </c>
      <c r="AT137" s="7">
        <f t="shared" si="64"/>
        <v>68</v>
      </c>
      <c r="AU137" s="7">
        <f t="shared" si="64"/>
        <v>49</v>
      </c>
      <c r="AV137" s="7">
        <f t="shared" si="73"/>
        <v>2352</v>
      </c>
      <c r="AW137" s="7">
        <f t="shared" si="73"/>
        <v>889</v>
      </c>
      <c r="AX137" s="7">
        <f t="shared" si="73"/>
        <v>1197</v>
      </c>
      <c r="AZ137" s="5"/>
      <c r="BA137" s="5"/>
      <c r="BB137" s="5"/>
    </row>
    <row r="138" spans="1:54" x14ac:dyDescent="0.2">
      <c r="A138" s="15" t="s">
        <v>25</v>
      </c>
      <c r="B138" s="13">
        <v>2013</v>
      </c>
      <c r="C138" s="7">
        <f t="shared" si="60"/>
        <v>484</v>
      </c>
      <c r="D138" s="7">
        <f t="shared" si="60"/>
        <v>75</v>
      </c>
      <c r="E138" s="7">
        <f t="shared" si="60"/>
        <v>305</v>
      </c>
      <c r="F138" s="7">
        <f t="shared" si="60"/>
        <v>198</v>
      </c>
      <c r="G138" s="7">
        <f t="shared" si="60"/>
        <v>30</v>
      </c>
      <c r="H138" s="7">
        <f t="shared" si="76"/>
        <v>16</v>
      </c>
      <c r="I138" s="7">
        <f t="shared" si="76"/>
        <v>11</v>
      </c>
      <c r="J138" s="7">
        <f t="shared" si="76"/>
        <v>10</v>
      </c>
      <c r="K138" s="7">
        <f t="shared" si="61"/>
        <v>47</v>
      </c>
      <c r="L138" s="7">
        <f>+L129+L92+L69</f>
        <v>2</v>
      </c>
      <c r="M138" s="7">
        <f t="shared" ref="M138:V138" si="78">+M129+M92+M69</f>
        <v>85.65</v>
      </c>
      <c r="N138" s="7">
        <f t="shared" si="78"/>
        <v>36.549999999999997</v>
      </c>
      <c r="O138" s="7">
        <f t="shared" si="78"/>
        <v>11.1</v>
      </c>
      <c r="P138" s="7">
        <f t="shared" si="78"/>
        <v>28.2</v>
      </c>
      <c r="Q138" s="7">
        <f t="shared" si="78"/>
        <v>9.7999999999999989</v>
      </c>
      <c r="R138" s="6">
        <f t="shared" si="78"/>
        <v>58742.10557</v>
      </c>
      <c r="S138" s="7">
        <f t="shared" si="78"/>
        <v>53</v>
      </c>
      <c r="T138" s="7">
        <f t="shared" si="78"/>
        <v>7</v>
      </c>
      <c r="U138" s="7">
        <f t="shared" si="78"/>
        <v>9</v>
      </c>
      <c r="V138" s="7">
        <f t="shared" si="78"/>
        <v>69</v>
      </c>
      <c r="W138" s="7">
        <f>+W129+W92+W69</f>
        <v>42</v>
      </c>
      <c r="X138" s="7">
        <f>+X129+X92+X69</f>
        <v>0</v>
      </c>
      <c r="Y138" s="7">
        <f>+Y129+Y92+Y69</f>
        <v>0</v>
      </c>
      <c r="Z138" s="7">
        <f>+Z129+Z92+Z69</f>
        <v>42</v>
      </c>
      <c r="AA138" s="7">
        <f t="shared" ref="AA138:AB138" si="79">+AA129+AA92+AA69</f>
        <v>9</v>
      </c>
      <c r="AB138" s="7">
        <v>14</v>
      </c>
      <c r="AC138" s="7">
        <f t="shared" ref="AC138:AD138" si="80">+AC129+AC92+AC69</f>
        <v>1</v>
      </c>
      <c r="AD138" s="7">
        <v>15</v>
      </c>
      <c r="AE138" s="7">
        <f t="shared" ref="AE138:AX138" si="81">+AE129+AE92+AE69</f>
        <v>11</v>
      </c>
      <c r="AF138" s="6">
        <f t="shared" si="81"/>
        <v>94794.698999999993</v>
      </c>
      <c r="AG138" s="6">
        <f t="shared" si="81"/>
        <v>9038.5115100000003</v>
      </c>
      <c r="AH138" s="6">
        <f t="shared" si="81"/>
        <v>0</v>
      </c>
      <c r="AI138" s="6">
        <f t="shared" si="81"/>
        <v>5887.94074</v>
      </c>
      <c r="AJ138" s="6">
        <f t="shared" si="81"/>
        <v>0</v>
      </c>
      <c r="AK138" s="6">
        <f t="shared" si="81"/>
        <v>0</v>
      </c>
      <c r="AL138" s="6">
        <f t="shared" si="81"/>
        <v>44.646470000000001</v>
      </c>
      <c r="AM138" s="6">
        <f t="shared" si="81"/>
        <v>0</v>
      </c>
      <c r="AN138" s="7">
        <f t="shared" si="81"/>
        <v>0</v>
      </c>
      <c r="AO138" s="7">
        <f t="shared" si="81"/>
        <v>0</v>
      </c>
      <c r="AP138" s="6">
        <f t="shared" si="81"/>
        <v>7386.9622799999997</v>
      </c>
      <c r="AQ138" s="6">
        <f t="shared" si="81"/>
        <v>117152.76</v>
      </c>
      <c r="AR138" s="7">
        <f t="shared" si="81"/>
        <v>125</v>
      </c>
      <c r="AS138" s="7">
        <f t="shared" si="81"/>
        <v>280</v>
      </c>
      <c r="AT138" s="7">
        <f t="shared" si="81"/>
        <v>93</v>
      </c>
      <c r="AU138" s="7">
        <f t="shared" si="81"/>
        <v>47</v>
      </c>
      <c r="AV138" s="7">
        <f t="shared" si="81"/>
        <v>2483</v>
      </c>
      <c r="AW138" s="7">
        <f t="shared" si="81"/>
        <v>849</v>
      </c>
      <c r="AX138" s="7">
        <f t="shared" si="81"/>
        <v>1002</v>
      </c>
      <c r="AZ138" s="5"/>
      <c r="BA138" s="5"/>
      <c r="BB138" s="66"/>
    </row>
    <row r="141" spans="1:54" x14ac:dyDescent="0.2">
      <c r="A141" s="1" t="s">
        <v>101</v>
      </c>
    </row>
  </sheetData>
  <mergeCells count="57">
    <mergeCell ref="AW1:AW5"/>
    <mergeCell ref="AS1:AT3"/>
    <mergeCell ref="AS4:AS5"/>
    <mergeCell ref="AT4:AT5"/>
    <mergeCell ref="AX1:AX5"/>
    <mergeCell ref="AR1:AR5"/>
    <mergeCell ref="AE1:AE5"/>
    <mergeCell ref="AF1:AQ3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S4:S5"/>
    <mergeCell ref="T4:T5"/>
    <mergeCell ref="U4:U5"/>
    <mergeCell ref="V4:V5"/>
    <mergeCell ref="W1:Z3"/>
    <mergeCell ref="W4:W5"/>
    <mergeCell ref="X4:X5"/>
    <mergeCell ref="Y4:Y5"/>
    <mergeCell ref="Z4:Z5"/>
    <mergeCell ref="L1:L5"/>
    <mergeCell ref="M1:M5"/>
    <mergeCell ref="AU1:AU5"/>
    <mergeCell ref="AV1:AV5"/>
    <mergeCell ref="AA1:AA5"/>
    <mergeCell ref="N1:Q3"/>
    <mergeCell ref="N4:N5"/>
    <mergeCell ref="O4:O5"/>
    <mergeCell ref="P4:P5"/>
    <mergeCell ref="AB1:AD3"/>
    <mergeCell ref="AB4:AB5"/>
    <mergeCell ref="AC4:AC5"/>
    <mergeCell ref="AD4:AD5"/>
    <mergeCell ref="Q4:Q5"/>
    <mergeCell ref="R1:R5"/>
    <mergeCell ref="S1:V3"/>
    <mergeCell ref="K1:K5"/>
    <mergeCell ref="A1:A5"/>
    <mergeCell ref="B1:B5"/>
    <mergeCell ref="C1:C5"/>
    <mergeCell ref="D1:D5"/>
    <mergeCell ref="E1:E5"/>
    <mergeCell ref="F1:J3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35"/>
  <sheetViews>
    <sheetView zoomScale="80" zoomScaleNormal="80" workbookViewId="0">
      <pane xSplit="2" ySplit="2" topLeftCell="C222" activePane="bottomRight" state="frozen"/>
      <selection pane="topRight" activeCell="C1" sqref="C1"/>
      <selection pane="bottomLeft" activeCell="A3" sqref="A3"/>
      <selection pane="bottomRight" activeCell="J265" sqref="J265"/>
    </sheetView>
  </sheetViews>
  <sheetFormatPr defaultRowHeight="11.25" x14ac:dyDescent="0.2"/>
  <cols>
    <col min="1" max="1" width="31.5703125" style="19" bestFit="1" customWidth="1"/>
    <col min="2" max="2" width="6.5703125" style="19" bestFit="1" customWidth="1"/>
    <col min="3" max="5" width="10.28515625" style="19" customWidth="1"/>
    <col min="6" max="6" width="12.7109375" style="19" customWidth="1"/>
    <col min="7" max="7" width="12" style="19" customWidth="1"/>
    <col min="8" max="9" width="10.28515625" style="19" customWidth="1"/>
    <col min="10" max="10" width="13.85546875" style="20" bestFit="1" customWidth="1"/>
    <col min="11" max="11" width="10.28515625" style="20" customWidth="1"/>
    <col min="12" max="12" width="10.28515625" style="19" customWidth="1"/>
    <col min="13" max="16" width="9.140625" style="19"/>
    <col min="17" max="17" width="10.5703125" style="19" bestFit="1" customWidth="1"/>
    <col min="18" max="256" width="9.140625" style="19"/>
    <col min="257" max="257" width="31.5703125" style="19" bestFit="1" customWidth="1"/>
    <col min="258" max="258" width="5" style="19" bestFit="1" customWidth="1"/>
    <col min="259" max="261" width="10.28515625" style="19" customWidth="1"/>
    <col min="262" max="262" width="12.7109375" style="19" customWidth="1"/>
    <col min="263" max="263" width="12" style="19" customWidth="1"/>
    <col min="264" max="265" width="10.28515625" style="19" customWidth="1"/>
    <col min="266" max="266" width="12.140625" style="19" customWidth="1"/>
    <col min="267" max="268" width="10.28515625" style="19" customWidth="1"/>
    <col min="269" max="512" width="9.140625" style="19"/>
    <col min="513" max="513" width="31.5703125" style="19" bestFit="1" customWidth="1"/>
    <col min="514" max="514" width="5" style="19" bestFit="1" customWidth="1"/>
    <col min="515" max="517" width="10.28515625" style="19" customWidth="1"/>
    <col min="518" max="518" width="12.7109375" style="19" customWidth="1"/>
    <col min="519" max="519" width="12" style="19" customWidth="1"/>
    <col min="520" max="521" width="10.28515625" style="19" customWidth="1"/>
    <col min="522" max="522" width="12.140625" style="19" customWidth="1"/>
    <col min="523" max="524" width="10.28515625" style="19" customWidth="1"/>
    <col min="525" max="768" width="9.140625" style="19"/>
    <col min="769" max="769" width="31.5703125" style="19" bestFit="1" customWidth="1"/>
    <col min="770" max="770" width="5" style="19" bestFit="1" customWidth="1"/>
    <col min="771" max="773" width="10.28515625" style="19" customWidth="1"/>
    <col min="774" max="774" width="12.7109375" style="19" customWidth="1"/>
    <col min="775" max="775" width="12" style="19" customWidth="1"/>
    <col min="776" max="777" width="10.28515625" style="19" customWidth="1"/>
    <col min="778" max="778" width="12.140625" style="19" customWidth="1"/>
    <col min="779" max="780" width="10.28515625" style="19" customWidth="1"/>
    <col min="781" max="1024" width="9.140625" style="19"/>
    <col min="1025" max="1025" width="31.5703125" style="19" bestFit="1" customWidth="1"/>
    <col min="1026" max="1026" width="5" style="19" bestFit="1" customWidth="1"/>
    <col min="1027" max="1029" width="10.28515625" style="19" customWidth="1"/>
    <col min="1030" max="1030" width="12.7109375" style="19" customWidth="1"/>
    <col min="1031" max="1031" width="12" style="19" customWidth="1"/>
    <col min="1032" max="1033" width="10.28515625" style="19" customWidth="1"/>
    <col min="1034" max="1034" width="12.140625" style="19" customWidth="1"/>
    <col min="1035" max="1036" width="10.28515625" style="19" customWidth="1"/>
    <col min="1037" max="1280" width="9.140625" style="19"/>
    <col min="1281" max="1281" width="31.5703125" style="19" bestFit="1" customWidth="1"/>
    <col min="1282" max="1282" width="5" style="19" bestFit="1" customWidth="1"/>
    <col min="1283" max="1285" width="10.28515625" style="19" customWidth="1"/>
    <col min="1286" max="1286" width="12.7109375" style="19" customWidth="1"/>
    <col min="1287" max="1287" width="12" style="19" customWidth="1"/>
    <col min="1288" max="1289" width="10.28515625" style="19" customWidth="1"/>
    <col min="1290" max="1290" width="12.140625" style="19" customWidth="1"/>
    <col min="1291" max="1292" width="10.28515625" style="19" customWidth="1"/>
    <col min="1293" max="1536" width="9.140625" style="19"/>
    <col min="1537" max="1537" width="31.5703125" style="19" bestFit="1" customWidth="1"/>
    <col min="1538" max="1538" width="5" style="19" bestFit="1" customWidth="1"/>
    <col min="1539" max="1541" width="10.28515625" style="19" customWidth="1"/>
    <col min="1542" max="1542" width="12.7109375" style="19" customWidth="1"/>
    <col min="1543" max="1543" width="12" style="19" customWidth="1"/>
    <col min="1544" max="1545" width="10.28515625" style="19" customWidth="1"/>
    <col min="1546" max="1546" width="12.140625" style="19" customWidth="1"/>
    <col min="1547" max="1548" width="10.28515625" style="19" customWidth="1"/>
    <col min="1549" max="1792" width="9.140625" style="19"/>
    <col min="1793" max="1793" width="31.5703125" style="19" bestFit="1" customWidth="1"/>
    <col min="1794" max="1794" width="5" style="19" bestFit="1" customWidth="1"/>
    <col min="1795" max="1797" width="10.28515625" style="19" customWidth="1"/>
    <col min="1798" max="1798" width="12.7109375" style="19" customWidth="1"/>
    <col min="1799" max="1799" width="12" style="19" customWidth="1"/>
    <col min="1800" max="1801" width="10.28515625" style="19" customWidth="1"/>
    <col min="1802" max="1802" width="12.140625" style="19" customWidth="1"/>
    <col min="1803" max="1804" width="10.28515625" style="19" customWidth="1"/>
    <col min="1805" max="2048" width="9.140625" style="19"/>
    <col min="2049" max="2049" width="31.5703125" style="19" bestFit="1" customWidth="1"/>
    <col min="2050" max="2050" width="5" style="19" bestFit="1" customWidth="1"/>
    <col min="2051" max="2053" width="10.28515625" style="19" customWidth="1"/>
    <col min="2054" max="2054" width="12.7109375" style="19" customWidth="1"/>
    <col min="2055" max="2055" width="12" style="19" customWidth="1"/>
    <col min="2056" max="2057" width="10.28515625" style="19" customWidth="1"/>
    <col min="2058" max="2058" width="12.140625" style="19" customWidth="1"/>
    <col min="2059" max="2060" width="10.28515625" style="19" customWidth="1"/>
    <col min="2061" max="2304" width="9.140625" style="19"/>
    <col min="2305" max="2305" width="31.5703125" style="19" bestFit="1" customWidth="1"/>
    <col min="2306" max="2306" width="5" style="19" bestFit="1" customWidth="1"/>
    <col min="2307" max="2309" width="10.28515625" style="19" customWidth="1"/>
    <col min="2310" max="2310" width="12.7109375" style="19" customWidth="1"/>
    <col min="2311" max="2311" width="12" style="19" customWidth="1"/>
    <col min="2312" max="2313" width="10.28515625" style="19" customWidth="1"/>
    <col min="2314" max="2314" width="12.140625" style="19" customWidth="1"/>
    <col min="2315" max="2316" width="10.28515625" style="19" customWidth="1"/>
    <col min="2317" max="2560" width="9.140625" style="19"/>
    <col min="2561" max="2561" width="31.5703125" style="19" bestFit="1" customWidth="1"/>
    <col min="2562" max="2562" width="5" style="19" bestFit="1" customWidth="1"/>
    <col min="2563" max="2565" width="10.28515625" style="19" customWidth="1"/>
    <col min="2566" max="2566" width="12.7109375" style="19" customWidth="1"/>
    <col min="2567" max="2567" width="12" style="19" customWidth="1"/>
    <col min="2568" max="2569" width="10.28515625" style="19" customWidth="1"/>
    <col min="2570" max="2570" width="12.140625" style="19" customWidth="1"/>
    <col min="2571" max="2572" width="10.28515625" style="19" customWidth="1"/>
    <col min="2573" max="2816" width="9.140625" style="19"/>
    <col min="2817" max="2817" width="31.5703125" style="19" bestFit="1" customWidth="1"/>
    <col min="2818" max="2818" width="5" style="19" bestFit="1" customWidth="1"/>
    <col min="2819" max="2821" width="10.28515625" style="19" customWidth="1"/>
    <col min="2822" max="2822" width="12.7109375" style="19" customWidth="1"/>
    <col min="2823" max="2823" width="12" style="19" customWidth="1"/>
    <col min="2824" max="2825" width="10.28515625" style="19" customWidth="1"/>
    <col min="2826" max="2826" width="12.140625" style="19" customWidth="1"/>
    <col min="2827" max="2828" width="10.28515625" style="19" customWidth="1"/>
    <col min="2829" max="3072" width="9.140625" style="19"/>
    <col min="3073" max="3073" width="31.5703125" style="19" bestFit="1" customWidth="1"/>
    <col min="3074" max="3074" width="5" style="19" bestFit="1" customWidth="1"/>
    <col min="3075" max="3077" width="10.28515625" style="19" customWidth="1"/>
    <col min="3078" max="3078" width="12.7109375" style="19" customWidth="1"/>
    <col min="3079" max="3079" width="12" style="19" customWidth="1"/>
    <col min="3080" max="3081" width="10.28515625" style="19" customWidth="1"/>
    <col min="3082" max="3082" width="12.140625" style="19" customWidth="1"/>
    <col min="3083" max="3084" width="10.28515625" style="19" customWidth="1"/>
    <col min="3085" max="3328" width="9.140625" style="19"/>
    <col min="3329" max="3329" width="31.5703125" style="19" bestFit="1" customWidth="1"/>
    <col min="3330" max="3330" width="5" style="19" bestFit="1" customWidth="1"/>
    <col min="3331" max="3333" width="10.28515625" style="19" customWidth="1"/>
    <col min="3334" max="3334" width="12.7109375" style="19" customWidth="1"/>
    <col min="3335" max="3335" width="12" style="19" customWidth="1"/>
    <col min="3336" max="3337" width="10.28515625" style="19" customWidth="1"/>
    <col min="3338" max="3338" width="12.140625" style="19" customWidth="1"/>
    <col min="3339" max="3340" width="10.28515625" style="19" customWidth="1"/>
    <col min="3341" max="3584" width="9.140625" style="19"/>
    <col min="3585" max="3585" width="31.5703125" style="19" bestFit="1" customWidth="1"/>
    <col min="3586" max="3586" width="5" style="19" bestFit="1" customWidth="1"/>
    <col min="3587" max="3589" width="10.28515625" style="19" customWidth="1"/>
    <col min="3590" max="3590" width="12.7109375" style="19" customWidth="1"/>
    <col min="3591" max="3591" width="12" style="19" customWidth="1"/>
    <col min="3592" max="3593" width="10.28515625" style="19" customWidth="1"/>
    <col min="3594" max="3594" width="12.140625" style="19" customWidth="1"/>
    <col min="3595" max="3596" width="10.28515625" style="19" customWidth="1"/>
    <col min="3597" max="3840" width="9.140625" style="19"/>
    <col min="3841" max="3841" width="31.5703125" style="19" bestFit="1" customWidth="1"/>
    <col min="3842" max="3842" width="5" style="19" bestFit="1" customWidth="1"/>
    <col min="3843" max="3845" width="10.28515625" style="19" customWidth="1"/>
    <col min="3846" max="3846" width="12.7109375" style="19" customWidth="1"/>
    <col min="3847" max="3847" width="12" style="19" customWidth="1"/>
    <col min="3848" max="3849" width="10.28515625" style="19" customWidth="1"/>
    <col min="3850" max="3850" width="12.140625" style="19" customWidth="1"/>
    <col min="3851" max="3852" width="10.28515625" style="19" customWidth="1"/>
    <col min="3853" max="4096" width="9.140625" style="19"/>
    <col min="4097" max="4097" width="31.5703125" style="19" bestFit="1" customWidth="1"/>
    <col min="4098" max="4098" width="5" style="19" bestFit="1" customWidth="1"/>
    <col min="4099" max="4101" width="10.28515625" style="19" customWidth="1"/>
    <col min="4102" max="4102" width="12.7109375" style="19" customWidth="1"/>
    <col min="4103" max="4103" width="12" style="19" customWidth="1"/>
    <col min="4104" max="4105" width="10.28515625" style="19" customWidth="1"/>
    <col min="4106" max="4106" width="12.140625" style="19" customWidth="1"/>
    <col min="4107" max="4108" width="10.28515625" style="19" customWidth="1"/>
    <col min="4109" max="4352" width="9.140625" style="19"/>
    <col min="4353" max="4353" width="31.5703125" style="19" bestFit="1" customWidth="1"/>
    <col min="4354" max="4354" width="5" style="19" bestFit="1" customWidth="1"/>
    <col min="4355" max="4357" width="10.28515625" style="19" customWidth="1"/>
    <col min="4358" max="4358" width="12.7109375" style="19" customWidth="1"/>
    <col min="4359" max="4359" width="12" style="19" customWidth="1"/>
    <col min="4360" max="4361" width="10.28515625" style="19" customWidth="1"/>
    <col min="4362" max="4362" width="12.140625" style="19" customWidth="1"/>
    <col min="4363" max="4364" width="10.28515625" style="19" customWidth="1"/>
    <col min="4365" max="4608" width="9.140625" style="19"/>
    <col min="4609" max="4609" width="31.5703125" style="19" bestFit="1" customWidth="1"/>
    <col min="4610" max="4610" width="5" style="19" bestFit="1" customWidth="1"/>
    <col min="4611" max="4613" width="10.28515625" style="19" customWidth="1"/>
    <col min="4614" max="4614" width="12.7109375" style="19" customWidth="1"/>
    <col min="4615" max="4615" width="12" style="19" customWidth="1"/>
    <col min="4616" max="4617" width="10.28515625" style="19" customWidth="1"/>
    <col min="4618" max="4618" width="12.140625" style="19" customWidth="1"/>
    <col min="4619" max="4620" width="10.28515625" style="19" customWidth="1"/>
    <col min="4621" max="4864" width="9.140625" style="19"/>
    <col min="4865" max="4865" width="31.5703125" style="19" bestFit="1" customWidth="1"/>
    <col min="4866" max="4866" width="5" style="19" bestFit="1" customWidth="1"/>
    <col min="4867" max="4869" width="10.28515625" style="19" customWidth="1"/>
    <col min="4870" max="4870" width="12.7109375" style="19" customWidth="1"/>
    <col min="4871" max="4871" width="12" style="19" customWidth="1"/>
    <col min="4872" max="4873" width="10.28515625" style="19" customWidth="1"/>
    <col min="4874" max="4874" width="12.140625" style="19" customWidth="1"/>
    <col min="4875" max="4876" width="10.28515625" style="19" customWidth="1"/>
    <col min="4877" max="5120" width="9.140625" style="19"/>
    <col min="5121" max="5121" width="31.5703125" style="19" bestFit="1" customWidth="1"/>
    <col min="5122" max="5122" width="5" style="19" bestFit="1" customWidth="1"/>
    <col min="5123" max="5125" width="10.28515625" style="19" customWidth="1"/>
    <col min="5126" max="5126" width="12.7109375" style="19" customWidth="1"/>
    <col min="5127" max="5127" width="12" style="19" customWidth="1"/>
    <col min="5128" max="5129" width="10.28515625" style="19" customWidth="1"/>
    <col min="5130" max="5130" width="12.140625" style="19" customWidth="1"/>
    <col min="5131" max="5132" width="10.28515625" style="19" customWidth="1"/>
    <col min="5133" max="5376" width="9.140625" style="19"/>
    <col min="5377" max="5377" width="31.5703125" style="19" bestFit="1" customWidth="1"/>
    <col min="5378" max="5378" width="5" style="19" bestFit="1" customWidth="1"/>
    <col min="5379" max="5381" width="10.28515625" style="19" customWidth="1"/>
    <col min="5382" max="5382" width="12.7109375" style="19" customWidth="1"/>
    <col min="5383" max="5383" width="12" style="19" customWidth="1"/>
    <col min="5384" max="5385" width="10.28515625" style="19" customWidth="1"/>
    <col min="5386" max="5386" width="12.140625" style="19" customWidth="1"/>
    <col min="5387" max="5388" width="10.28515625" style="19" customWidth="1"/>
    <col min="5389" max="5632" width="9.140625" style="19"/>
    <col min="5633" max="5633" width="31.5703125" style="19" bestFit="1" customWidth="1"/>
    <col min="5634" max="5634" width="5" style="19" bestFit="1" customWidth="1"/>
    <col min="5635" max="5637" width="10.28515625" style="19" customWidth="1"/>
    <col min="5638" max="5638" width="12.7109375" style="19" customWidth="1"/>
    <col min="5639" max="5639" width="12" style="19" customWidth="1"/>
    <col min="5640" max="5641" width="10.28515625" style="19" customWidth="1"/>
    <col min="5642" max="5642" width="12.140625" style="19" customWidth="1"/>
    <col min="5643" max="5644" width="10.28515625" style="19" customWidth="1"/>
    <col min="5645" max="5888" width="9.140625" style="19"/>
    <col min="5889" max="5889" width="31.5703125" style="19" bestFit="1" customWidth="1"/>
    <col min="5890" max="5890" width="5" style="19" bestFit="1" customWidth="1"/>
    <col min="5891" max="5893" width="10.28515625" style="19" customWidth="1"/>
    <col min="5894" max="5894" width="12.7109375" style="19" customWidth="1"/>
    <col min="5895" max="5895" width="12" style="19" customWidth="1"/>
    <col min="5896" max="5897" width="10.28515625" style="19" customWidth="1"/>
    <col min="5898" max="5898" width="12.140625" style="19" customWidth="1"/>
    <col min="5899" max="5900" width="10.28515625" style="19" customWidth="1"/>
    <col min="5901" max="6144" width="9.140625" style="19"/>
    <col min="6145" max="6145" width="31.5703125" style="19" bestFit="1" customWidth="1"/>
    <col min="6146" max="6146" width="5" style="19" bestFit="1" customWidth="1"/>
    <col min="6147" max="6149" width="10.28515625" style="19" customWidth="1"/>
    <col min="6150" max="6150" width="12.7109375" style="19" customWidth="1"/>
    <col min="6151" max="6151" width="12" style="19" customWidth="1"/>
    <col min="6152" max="6153" width="10.28515625" style="19" customWidth="1"/>
    <col min="6154" max="6154" width="12.140625" style="19" customWidth="1"/>
    <col min="6155" max="6156" width="10.28515625" style="19" customWidth="1"/>
    <col min="6157" max="6400" width="9.140625" style="19"/>
    <col min="6401" max="6401" width="31.5703125" style="19" bestFit="1" customWidth="1"/>
    <col min="6402" max="6402" width="5" style="19" bestFit="1" customWidth="1"/>
    <col min="6403" max="6405" width="10.28515625" style="19" customWidth="1"/>
    <col min="6406" max="6406" width="12.7109375" style="19" customWidth="1"/>
    <col min="6407" max="6407" width="12" style="19" customWidth="1"/>
    <col min="6408" max="6409" width="10.28515625" style="19" customWidth="1"/>
    <col min="6410" max="6410" width="12.140625" style="19" customWidth="1"/>
    <col min="6411" max="6412" width="10.28515625" style="19" customWidth="1"/>
    <col min="6413" max="6656" width="9.140625" style="19"/>
    <col min="6657" max="6657" width="31.5703125" style="19" bestFit="1" customWidth="1"/>
    <col min="6658" max="6658" width="5" style="19" bestFit="1" customWidth="1"/>
    <col min="6659" max="6661" width="10.28515625" style="19" customWidth="1"/>
    <col min="6662" max="6662" width="12.7109375" style="19" customWidth="1"/>
    <col min="6663" max="6663" width="12" style="19" customWidth="1"/>
    <col min="6664" max="6665" width="10.28515625" style="19" customWidth="1"/>
    <col min="6666" max="6666" width="12.140625" style="19" customWidth="1"/>
    <col min="6667" max="6668" width="10.28515625" style="19" customWidth="1"/>
    <col min="6669" max="6912" width="9.140625" style="19"/>
    <col min="6913" max="6913" width="31.5703125" style="19" bestFit="1" customWidth="1"/>
    <col min="6914" max="6914" width="5" style="19" bestFit="1" customWidth="1"/>
    <col min="6915" max="6917" width="10.28515625" style="19" customWidth="1"/>
    <col min="6918" max="6918" width="12.7109375" style="19" customWidth="1"/>
    <col min="6919" max="6919" width="12" style="19" customWidth="1"/>
    <col min="6920" max="6921" width="10.28515625" style="19" customWidth="1"/>
    <col min="6922" max="6922" width="12.140625" style="19" customWidth="1"/>
    <col min="6923" max="6924" width="10.28515625" style="19" customWidth="1"/>
    <col min="6925" max="7168" width="9.140625" style="19"/>
    <col min="7169" max="7169" width="31.5703125" style="19" bestFit="1" customWidth="1"/>
    <col min="7170" max="7170" width="5" style="19" bestFit="1" customWidth="1"/>
    <col min="7171" max="7173" width="10.28515625" style="19" customWidth="1"/>
    <col min="7174" max="7174" width="12.7109375" style="19" customWidth="1"/>
    <col min="7175" max="7175" width="12" style="19" customWidth="1"/>
    <col min="7176" max="7177" width="10.28515625" style="19" customWidth="1"/>
    <col min="7178" max="7178" width="12.140625" style="19" customWidth="1"/>
    <col min="7179" max="7180" width="10.28515625" style="19" customWidth="1"/>
    <col min="7181" max="7424" width="9.140625" style="19"/>
    <col min="7425" max="7425" width="31.5703125" style="19" bestFit="1" customWidth="1"/>
    <col min="7426" max="7426" width="5" style="19" bestFit="1" customWidth="1"/>
    <col min="7427" max="7429" width="10.28515625" style="19" customWidth="1"/>
    <col min="7430" max="7430" width="12.7109375" style="19" customWidth="1"/>
    <col min="7431" max="7431" width="12" style="19" customWidth="1"/>
    <col min="7432" max="7433" width="10.28515625" style="19" customWidth="1"/>
    <col min="7434" max="7434" width="12.140625" style="19" customWidth="1"/>
    <col min="7435" max="7436" width="10.28515625" style="19" customWidth="1"/>
    <col min="7437" max="7680" width="9.140625" style="19"/>
    <col min="7681" max="7681" width="31.5703125" style="19" bestFit="1" customWidth="1"/>
    <col min="7682" max="7682" width="5" style="19" bestFit="1" customWidth="1"/>
    <col min="7683" max="7685" width="10.28515625" style="19" customWidth="1"/>
    <col min="7686" max="7686" width="12.7109375" style="19" customWidth="1"/>
    <col min="7687" max="7687" width="12" style="19" customWidth="1"/>
    <col min="7688" max="7689" width="10.28515625" style="19" customWidth="1"/>
    <col min="7690" max="7690" width="12.140625" style="19" customWidth="1"/>
    <col min="7691" max="7692" width="10.28515625" style="19" customWidth="1"/>
    <col min="7693" max="7936" width="9.140625" style="19"/>
    <col min="7937" max="7937" width="31.5703125" style="19" bestFit="1" customWidth="1"/>
    <col min="7938" max="7938" width="5" style="19" bestFit="1" customWidth="1"/>
    <col min="7939" max="7941" width="10.28515625" style="19" customWidth="1"/>
    <col min="7942" max="7942" width="12.7109375" style="19" customWidth="1"/>
    <col min="7943" max="7943" width="12" style="19" customWidth="1"/>
    <col min="7944" max="7945" width="10.28515625" style="19" customWidth="1"/>
    <col min="7946" max="7946" width="12.140625" style="19" customWidth="1"/>
    <col min="7947" max="7948" width="10.28515625" style="19" customWidth="1"/>
    <col min="7949" max="8192" width="9.140625" style="19"/>
    <col min="8193" max="8193" width="31.5703125" style="19" bestFit="1" customWidth="1"/>
    <col min="8194" max="8194" width="5" style="19" bestFit="1" customWidth="1"/>
    <col min="8195" max="8197" width="10.28515625" style="19" customWidth="1"/>
    <col min="8198" max="8198" width="12.7109375" style="19" customWidth="1"/>
    <col min="8199" max="8199" width="12" style="19" customWidth="1"/>
    <col min="8200" max="8201" width="10.28515625" style="19" customWidth="1"/>
    <col min="8202" max="8202" width="12.140625" style="19" customWidth="1"/>
    <col min="8203" max="8204" width="10.28515625" style="19" customWidth="1"/>
    <col min="8205" max="8448" width="9.140625" style="19"/>
    <col min="8449" max="8449" width="31.5703125" style="19" bestFit="1" customWidth="1"/>
    <col min="8450" max="8450" width="5" style="19" bestFit="1" customWidth="1"/>
    <col min="8451" max="8453" width="10.28515625" style="19" customWidth="1"/>
    <col min="8454" max="8454" width="12.7109375" style="19" customWidth="1"/>
    <col min="8455" max="8455" width="12" style="19" customWidth="1"/>
    <col min="8456" max="8457" width="10.28515625" style="19" customWidth="1"/>
    <col min="8458" max="8458" width="12.140625" style="19" customWidth="1"/>
    <col min="8459" max="8460" width="10.28515625" style="19" customWidth="1"/>
    <col min="8461" max="8704" width="9.140625" style="19"/>
    <col min="8705" max="8705" width="31.5703125" style="19" bestFit="1" customWidth="1"/>
    <col min="8706" max="8706" width="5" style="19" bestFit="1" customWidth="1"/>
    <col min="8707" max="8709" width="10.28515625" style="19" customWidth="1"/>
    <col min="8710" max="8710" width="12.7109375" style="19" customWidth="1"/>
    <col min="8711" max="8711" width="12" style="19" customWidth="1"/>
    <col min="8712" max="8713" width="10.28515625" style="19" customWidth="1"/>
    <col min="8714" max="8714" width="12.140625" style="19" customWidth="1"/>
    <col min="8715" max="8716" width="10.28515625" style="19" customWidth="1"/>
    <col min="8717" max="8960" width="9.140625" style="19"/>
    <col min="8961" max="8961" width="31.5703125" style="19" bestFit="1" customWidth="1"/>
    <col min="8962" max="8962" width="5" style="19" bestFit="1" customWidth="1"/>
    <col min="8963" max="8965" width="10.28515625" style="19" customWidth="1"/>
    <col min="8966" max="8966" width="12.7109375" style="19" customWidth="1"/>
    <col min="8967" max="8967" width="12" style="19" customWidth="1"/>
    <col min="8968" max="8969" width="10.28515625" style="19" customWidth="1"/>
    <col min="8970" max="8970" width="12.140625" style="19" customWidth="1"/>
    <col min="8971" max="8972" width="10.28515625" style="19" customWidth="1"/>
    <col min="8973" max="9216" width="9.140625" style="19"/>
    <col min="9217" max="9217" width="31.5703125" style="19" bestFit="1" customWidth="1"/>
    <col min="9218" max="9218" width="5" style="19" bestFit="1" customWidth="1"/>
    <col min="9219" max="9221" width="10.28515625" style="19" customWidth="1"/>
    <col min="9222" max="9222" width="12.7109375" style="19" customWidth="1"/>
    <col min="9223" max="9223" width="12" style="19" customWidth="1"/>
    <col min="9224" max="9225" width="10.28515625" style="19" customWidth="1"/>
    <col min="9226" max="9226" width="12.140625" style="19" customWidth="1"/>
    <col min="9227" max="9228" width="10.28515625" style="19" customWidth="1"/>
    <col min="9229" max="9472" width="9.140625" style="19"/>
    <col min="9473" max="9473" width="31.5703125" style="19" bestFit="1" customWidth="1"/>
    <col min="9474" max="9474" width="5" style="19" bestFit="1" customWidth="1"/>
    <col min="9475" max="9477" width="10.28515625" style="19" customWidth="1"/>
    <col min="9478" max="9478" width="12.7109375" style="19" customWidth="1"/>
    <col min="9479" max="9479" width="12" style="19" customWidth="1"/>
    <col min="9480" max="9481" width="10.28515625" style="19" customWidth="1"/>
    <col min="9482" max="9482" width="12.140625" style="19" customWidth="1"/>
    <col min="9483" max="9484" width="10.28515625" style="19" customWidth="1"/>
    <col min="9485" max="9728" width="9.140625" style="19"/>
    <col min="9729" max="9729" width="31.5703125" style="19" bestFit="1" customWidth="1"/>
    <col min="9730" max="9730" width="5" style="19" bestFit="1" customWidth="1"/>
    <col min="9731" max="9733" width="10.28515625" style="19" customWidth="1"/>
    <col min="9734" max="9734" width="12.7109375" style="19" customWidth="1"/>
    <col min="9735" max="9735" width="12" style="19" customWidth="1"/>
    <col min="9736" max="9737" width="10.28515625" style="19" customWidth="1"/>
    <col min="9738" max="9738" width="12.140625" style="19" customWidth="1"/>
    <col min="9739" max="9740" width="10.28515625" style="19" customWidth="1"/>
    <col min="9741" max="9984" width="9.140625" style="19"/>
    <col min="9985" max="9985" width="31.5703125" style="19" bestFit="1" customWidth="1"/>
    <col min="9986" max="9986" width="5" style="19" bestFit="1" customWidth="1"/>
    <col min="9987" max="9989" width="10.28515625" style="19" customWidth="1"/>
    <col min="9990" max="9990" width="12.7109375" style="19" customWidth="1"/>
    <col min="9991" max="9991" width="12" style="19" customWidth="1"/>
    <col min="9992" max="9993" width="10.28515625" style="19" customWidth="1"/>
    <col min="9994" max="9994" width="12.140625" style="19" customWidth="1"/>
    <col min="9995" max="9996" width="10.28515625" style="19" customWidth="1"/>
    <col min="9997" max="10240" width="9.140625" style="19"/>
    <col min="10241" max="10241" width="31.5703125" style="19" bestFit="1" customWidth="1"/>
    <col min="10242" max="10242" width="5" style="19" bestFit="1" customWidth="1"/>
    <col min="10243" max="10245" width="10.28515625" style="19" customWidth="1"/>
    <col min="10246" max="10246" width="12.7109375" style="19" customWidth="1"/>
    <col min="10247" max="10247" width="12" style="19" customWidth="1"/>
    <col min="10248" max="10249" width="10.28515625" style="19" customWidth="1"/>
    <col min="10250" max="10250" width="12.140625" style="19" customWidth="1"/>
    <col min="10251" max="10252" width="10.28515625" style="19" customWidth="1"/>
    <col min="10253" max="10496" width="9.140625" style="19"/>
    <col min="10497" max="10497" width="31.5703125" style="19" bestFit="1" customWidth="1"/>
    <col min="10498" max="10498" width="5" style="19" bestFit="1" customWidth="1"/>
    <col min="10499" max="10501" width="10.28515625" style="19" customWidth="1"/>
    <col min="10502" max="10502" width="12.7109375" style="19" customWidth="1"/>
    <col min="10503" max="10503" width="12" style="19" customWidth="1"/>
    <col min="10504" max="10505" width="10.28515625" style="19" customWidth="1"/>
    <col min="10506" max="10506" width="12.140625" style="19" customWidth="1"/>
    <col min="10507" max="10508" width="10.28515625" style="19" customWidth="1"/>
    <col min="10509" max="10752" width="9.140625" style="19"/>
    <col min="10753" max="10753" width="31.5703125" style="19" bestFit="1" customWidth="1"/>
    <col min="10754" max="10754" width="5" style="19" bestFit="1" customWidth="1"/>
    <col min="10755" max="10757" width="10.28515625" style="19" customWidth="1"/>
    <col min="10758" max="10758" width="12.7109375" style="19" customWidth="1"/>
    <col min="10759" max="10759" width="12" style="19" customWidth="1"/>
    <col min="10760" max="10761" width="10.28515625" style="19" customWidth="1"/>
    <col min="10762" max="10762" width="12.140625" style="19" customWidth="1"/>
    <col min="10763" max="10764" width="10.28515625" style="19" customWidth="1"/>
    <col min="10765" max="11008" width="9.140625" style="19"/>
    <col min="11009" max="11009" width="31.5703125" style="19" bestFit="1" customWidth="1"/>
    <col min="11010" max="11010" width="5" style="19" bestFit="1" customWidth="1"/>
    <col min="11011" max="11013" width="10.28515625" style="19" customWidth="1"/>
    <col min="11014" max="11014" width="12.7109375" style="19" customWidth="1"/>
    <col min="11015" max="11015" width="12" style="19" customWidth="1"/>
    <col min="11016" max="11017" width="10.28515625" style="19" customWidth="1"/>
    <col min="11018" max="11018" width="12.140625" style="19" customWidth="1"/>
    <col min="11019" max="11020" width="10.28515625" style="19" customWidth="1"/>
    <col min="11021" max="11264" width="9.140625" style="19"/>
    <col min="11265" max="11265" width="31.5703125" style="19" bestFit="1" customWidth="1"/>
    <col min="11266" max="11266" width="5" style="19" bestFit="1" customWidth="1"/>
    <col min="11267" max="11269" width="10.28515625" style="19" customWidth="1"/>
    <col min="11270" max="11270" width="12.7109375" style="19" customWidth="1"/>
    <col min="11271" max="11271" width="12" style="19" customWidth="1"/>
    <col min="11272" max="11273" width="10.28515625" style="19" customWidth="1"/>
    <col min="11274" max="11274" width="12.140625" style="19" customWidth="1"/>
    <col min="11275" max="11276" width="10.28515625" style="19" customWidth="1"/>
    <col min="11277" max="11520" width="9.140625" style="19"/>
    <col min="11521" max="11521" width="31.5703125" style="19" bestFit="1" customWidth="1"/>
    <col min="11522" max="11522" width="5" style="19" bestFit="1" customWidth="1"/>
    <col min="11523" max="11525" width="10.28515625" style="19" customWidth="1"/>
    <col min="11526" max="11526" width="12.7109375" style="19" customWidth="1"/>
    <col min="11527" max="11527" width="12" style="19" customWidth="1"/>
    <col min="11528" max="11529" width="10.28515625" style="19" customWidth="1"/>
    <col min="11530" max="11530" width="12.140625" style="19" customWidth="1"/>
    <col min="11531" max="11532" width="10.28515625" style="19" customWidth="1"/>
    <col min="11533" max="11776" width="9.140625" style="19"/>
    <col min="11777" max="11777" width="31.5703125" style="19" bestFit="1" customWidth="1"/>
    <col min="11778" max="11778" width="5" style="19" bestFit="1" customWidth="1"/>
    <col min="11779" max="11781" width="10.28515625" style="19" customWidth="1"/>
    <col min="11782" max="11782" width="12.7109375" style="19" customWidth="1"/>
    <col min="11783" max="11783" width="12" style="19" customWidth="1"/>
    <col min="11784" max="11785" width="10.28515625" style="19" customWidth="1"/>
    <col min="11786" max="11786" width="12.140625" style="19" customWidth="1"/>
    <col min="11787" max="11788" width="10.28515625" style="19" customWidth="1"/>
    <col min="11789" max="12032" width="9.140625" style="19"/>
    <col min="12033" max="12033" width="31.5703125" style="19" bestFit="1" customWidth="1"/>
    <col min="12034" max="12034" width="5" style="19" bestFit="1" customWidth="1"/>
    <col min="12035" max="12037" width="10.28515625" style="19" customWidth="1"/>
    <col min="12038" max="12038" width="12.7109375" style="19" customWidth="1"/>
    <col min="12039" max="12039" width="12" style="19" customWidth="1"/>
    <col min="12040" max="12041" width="10.28515625" style="19" customWidth="1"/>
    <col min="12042" max="12042" width="12.140625" style="19" customWidth="1"/>
    <col min="12043" max="12044" width="10.28515625" style="19" customWidth="1"/>
    <col min="12045" max="12288" width="9.140625" style="19"/>
    <col min="12289" max="12289" width="31.5703125" style="19" bestFit="1" customWidth="1"/>
    <col min="12290" max="12290" width="5" style="19" bestFit="1" customWidth="1"/>
    <col min="12291" max="12293" width="10.28515625" style="19" customWidth="1"/>
    <col min="12294" max="12294" width="12.7109375" style="19" customWidth="1"/>
    <col min="12295" max="12295" width="12" style="19" customWidth="1"/>
    <col min="12296" max="12297" width="10.28515625" style="19" customWidth="1"/>
    <col min="12298" max="12298" width="12.140625" style="19" customWidth="1"/>
    <col min="12299" max="12300" width="10.28515625" style="19" customWidth="1"/>
    <col min="12301" max="12544" width="9.140625" style="19"/>
    <col min="12545" max="12545" width="31.5703125" style="19" bestFit="1" customWidth="1"/>
    <col min="12546" max="12546" width="5" style="19" bestFit="1" customWidth="1"/>
    <col min="12547" max="12549" width="10.28515625" style="19" customWidth="1"/>
    <col min="12550" max="12550" width="12.7109375" style="19" customWidth="1"/>
    <col min="12551" max="12551" width="12" style="19" customWidth="1"/>
    <col min="12552" max="12553" width="10.28515625" style="19" customWidth="1"/>
    <col min="12554" max="12554" width="12.140625" style="19" customWidth="1"/>
    <col min="12555" max="12556" width="10.28515625" style="19" customWidth="1"/>
    <col min="12557" max="12800" width="9.140625" style="19"/>
    <col min="12801" max="12801" width="31.5703125" style="19" bestFit="1" customWidth="1"/>
    <col min="12802" max="12802" width="5" style="19" bestFit="1" customWidth="1"/>
    <col min="12803" max="12805" width="10.28515625" style="19" customWidth="1"/>
    <col min="12806" max="12806" width="12.7109375" style="19" customWidth="1"/>
    <col min="12807" max="12807" width="12" style="19" customWidth="1"/>
    <col min="12808" max="12809" width="10.28515625" style="19" customWidth="1"/>
    <col min="12810" max="12810" width="12.140625" style="19" customWidth="1"/>
    <col min="12811" max="12812" width="10.28515625" style="19" customWidth="1"/>
    <col min="12813" max="13056" width="9.140625" style="19"/>
    <col min="13057" max="13057" width="31.5703125" style="19" bestFit="1" customWidth="1"/>
    <col min="13058" max="13058" width="5" style="19" bestFit="1" customWidth="1"/>
    <col min="13059" max="13061" width="10.28515625" style="19" customWidth="1"/>
    <col min="13062" max="13062" width="12.7109375" style="19" customWidth="1"/>
    <col min="13063" max="13063" width="12" style="19" customWidth="1"/>
    <col min="13064" max="13065" width="10.28515625" style="19" customWidth="1"/>
    <col min="13066" max="13066" width="12.140625" style="19" customWidth="1"/>
    <col min="13067" max="13068" width="10.28515625" style="19" customWidth="1"/>
    <col min="13069" max="13312" width="9.140625" style="19"/>
    <col min="13313" max="13313" width="31.5703125" style="19" bestFit="1" customWidth="1"/>
    <col min="13314" max="13314" width="5" style="19" bestFit="1" customWidth="1"/>
    <col min="13315" max="13317" width="10.28515625" style="19" customWidth="1"/>
    <col min="13318" max="13318" width="12.7109375" style="19" customWidth="1"/>
    <col min="13319" max="13319" width="12" style="19" customWidth="1"/>
    <col min="13320" max="13321" width="10.28515625" style="19" customWidth="1"/>
    <col min="13322" max="13322" width="12.140625" style="19" customWidth="1"/>
    <col min="13323" max="13324" width="10.28515625" style="19" customWidth="1"/>
    <col min="13325" max="13568" width="9.140625" style="19"/>
    <col min="13569" max="13569" width="31.5703125" style="19" bestFit="1" customWidth="1"/>
    <col min="13570" max="13570" width="5" style="19" bestFit="1" customWidth="1"/>
    <col min="13571" max="13573" width="10.28515625" style="19" customWidth="1"/>
    <col min="13574" max="13574" width="12.7109375" style="19" customWidth="1"/>
    <col min="13575" max="13575" width="12" style="19" customWidth="1"/>
    <col min="13576" max="13577" width="10.28515625" style="19" customWidth="1"/>
    <col min="13578" max="13578" width="12.140625" style="19" customWidth="1"/>
    <col min="13579" max="13580" width="10.28515625" style="19" customWidth="1"/>
    <col min="13581" max="13824" width="9.140625" style="19"/>
    <col min="13825" max="13825" width="31.5703125" style="19" bestFit="1" customWidth="1"/>
    <col min="13826" max="13826" width="5" style="19" bestFit="1" customWidth="1"/>
    <col min="13827" max="13829" width="10.28515625" style="19" customWidth="1"/>
    <col min="13830" max="13830" width="12.7109375" style="19" customWidth="1"/>
    <col min="13831" max="13831" width="12" style="19" customWidth="1"/>
    <col min="13832" max="13833" width="10.28515625" style="19" customWidth="1"/>
    <col min="13834" max="13834" width="12.140625" style="19" customWidth="1"/>
    <col min="13835" max="13836" width="10.28515625" style="19" customWidth="1"/>
    <col min="13837" max="14080" width="9.140625" style="19"/>
    <col min="14081" max="14081" width="31.5703125" style="19" bestFit="1" customWidth="1"/>
    <col min="14082" max="14082" width="5" style="19" bestFit="1" customWidth="1"/>
    <col min="14083" max="14085" width="10.28515625" style="19" customWidth="1"/>
    <col min="14086" max="14086" width="12.7109375" style="19" customWidth="1"/>
    <col min="14087" max="14087" width="12" style="19" customWidth="1"/>
    <col min="14088" max="14089" width="10.28515625" style="19" customWidth="1"/>
    <col min="14090" max="14090" width="12.140625" style="19" customWidth="1"/>
    <col min="14091" max="14092" width="10.28515625" style="19" customWidth="1"/>
    <col min="14093" max="14336" width="9.140625" style="19"/>
    <col min="14337" max="14337" width="31.5703125" style="19" bestFit="1" customWidth="1"/>
    <col min="14338" max="14338" width="5" style="19" bestFit="1" customWidth="1"/>
    <col min="14339" max="14341" width="10.28515625" style="19" customWidth="1"/>
    <col min="14342" max="14342" width="12.7109375" style="19" customWidth="1"/>
    <col min="14343" max="14343" width="12" style="19" customWidth="1"/>
    <col min="14344" max="14345" width="10.28515625" style="19" customWidth="1"/>
    <col min="14346" max="14346" width="12.140625" style="19" customWidth="1"/>
    <col min="14347" max="14348" width="10.28515625" style="19" customWidth="1"/>
    <col min="14349" max="14592" width="9.140625" style="19"/>
    <col min="14593" max="14593" width="31.5703125" style="19" bestFit="1" customWidth="1"/>
    <col min="14594" max="14594" width="5" style="19" bestFit="1" customWidth="1"/>
    <col min="14595" max="14597" width="10.28515625" style="19" customWidth="1"/>
    <col min="14598" max="14598" width="12.7109375" style="19" customWidth="1"/>
    <col min="14599" max="14599" width="12" style="19" customWidth="1"/>
    <col min="14600" max="14601" width="10.28515625" style="19" customWidth="1"/>
    <col min="14602" max="14602" width="12.140625" style="19" customWidth="1"/>
    <col min="14603" max="14604" width="10.28515625" style="19" customWidth="1"/>
    <col min="14605" max="14848" width="9.140625" style="19"/>
    <col min="14849" max="14849" width="31.5703125" style="19" bestFit="1" customWidth="1"/>
    <col min="14850" max="14850" width="5" style="19" bestFit="1" customWidth="1"/>
    <col min="14851" max="14853" width="10.28515625" style="19" customWidth="1"/>
    <col min="14854" max="14854" width="12.7109375" style="19" customWidth="1"/>
    <col min="14855" max="14855" width="12" style="19" customWidth="1"/>
    <col min="14856" max="14857" width="10.28515625" style="19" customWidth="1"/>
    <col min="14858" max="14858" width="12.140625" style="19" customWidth="1"/>
    <col min="14859" max="14860" width="10.28515625" style="19" customWidth="1"/>
    <col min="14861" max="15104" width="9.140625" style="19"/>
    <col min="15105" max="15105" width="31.5703125" style="19" bestFit="1" customWidth="1"/>
    <col min="15106" max="15106" width="5" style="19" bestFit="1" customWidth="1"/>
    <col min="15107" max="15109" width="10.28515625" style="19" customWidth="1"/>
    <col min="15110" max="15110" width="12.7109375" style="19" customWidth="1"/>
    <col min="15111" max="15111" width="12" style="19" customWidth="1"/>
    <col min="15112" max="15113" width="10.28515625" style="19" customWidth="1"/>
    <col min="15114" max="15114" width="12.140625" style="19" customWidth="1"/>
    <col min="15115" max="15116" width="10.28515625" style="19" customWidth="1"/>
    <col min="15117" max="15360" width="9.140625" style="19"/>
    <col min="15361" max="15361" width="31.5703125" style="19" bestFit="1" customWidth="1"/>
    <col min="15362" max="15362" width="5" style="19" bestFit="1" customWidth="1"/>
    <col min="15363" max="15365" width="10.28515625" style="19" customWidth="1"/>
    <col min="15366" max="15366" width="12.7109375" style="19" customWidth="1"/>
    <col min="15367" max="15367" width="12" style="19" customWidth="1"/>
    <col min="15368" max="15369" width="10.28515625" style="19" customWidth="1"/>
    <col min="15370" max="15370" width="12.140625" style="19" customWidth="1"/>
    <col min="15371" max="15372" width="10.28515625" style="19" customWidth="1"/>
    <col min="15373" max="15616" width="9.140625" style="19"/>
    <col min="15617" max="15617" width="31.5703125" style="19" bestFit="1" customWidth="1"/>
    <col min="15618" max="15618" width="5" style="19" bestFit="1" customWidth="1"/>
    <col min="15619" max="15621" width="10.28515625" style="19" customWidth="1"/>
    <col min="15622" max="15622" width="12.7109375" style="19" customWidth="1"/>
    <col min="15623" max="15623" width="12" style="19" customWidth="1"/>
    <col min="15624" max="15625" width="10.28515625" style="19" customWidth="1"/>
    <col min="15626" max="15626" width="12.140625" style="19" customWidth="1"/>
    <col min="15627" max="15628" width="10.28515625" style="19" customWidth="1"/>
    <col min="15629" max="15872" width="9.140625" style="19"/>
    <col min="15873" max="15873" width="31.5703125" style="19" bestFit="1" customWidth="1"/>
    <col min="15874" max="15874" width="5" style="19" bestFit="1" customWidth="1"/>
    <col min="15875" max="15877" width="10.28515625" style="19" customWidth="1"/>
    <col min="15878" max="15878" width="12.7109375" style="19" customWidth="1"/>
    <col min="15879" max="15879" width="12" style="19" customWidth="1"/>
    <col min="15880" max="15881" width="10.28515625" style="19" customWidth="1"/>
    <col min="15882" max="15882" width="12.140625" style="19" customWidth="1"/>
    <col min="15883" max="15884" width="10.28515625" style="19" customWidth="1"/>
    <col min="15885" max="16128" width="9.140625" style="19"/>
    <col min="16129" max="16129" width="31.5703125" style="19" bestFit="1" customWidth="1"/>
    <col min="16130" max="16130" width="5" style="19" bestFit="1" customWidth="1"/>
    <col min="16131" max="16133" width="10.28515625" style="19" customWidth="1"/>
    <col min="16134" max="16134" width="12.7109375" style="19" customWidth="1"/>
    <col min="16135" max="16135" width="12" style="19" customWidth="1"/>
    <col min="16136" max="16137" width="10.28515625" style="19" customWidth="1"/>
    <col min="16138" max="16138" width="12.140625" style="19" customWidth="1"/>
    <col min="16139" max="16140" width="10.28515625" style="19" customWidth="1"/>
    <col min="16141" max="16384" width="9.140625" style="19"/>
  </cols>
  <sheetData>
    <row r="1" spans="1:17" x14ac:dyDescent="0.2">
      <c r="A1" s="18" t="s">
        <v>97</v>
      </c>
    </row>
    <row r="2" spans="1:17" ht="45" x14ac:dyDescent="0.2">
      <c r="A2" s="21"/>
      <c r="B2" s="21"/>
      <c r="C2" s="22" t="s">
        <v>70</v>
      </c>
      <c r="D2" s="22" t="s">
        <v>71</v>
      </c>
      <c r="E2" s="22" t="s">
        <v>72</v>
      </c>
      <c r="F2" s="22" t="s">
        <v>73</v>
      </c>
      <c r="G2" s="22" t="s">
        <v>74</v>
      </c>
      <c r="H2" s="22" t="s">
        <v>75</v>
      </c>
      <c r="I2" s="22" t="s">
        <v>76</v>
      </c>
      <c r="J2" s="23" t="s">
        <v>77</v>
      </c>
      <c r="K2" s="23" t="s">
        <v>78</v>
      </c>
      <c r="L2" s="22" t="s">
        <v>79</v>
      </c>
    </row>
    <row r="3" spans="1:17" x14ac:dyDescent="0.2">
      <c r="A3" s="24" t="s">
        <v>4</v>
      </c>
      <c r="B3" s="25"/>
      <c r="E3" s="26"/>
      <c r="F3" s="26"/>
      <c r="G3" s="26"/>
      <c r="H3" s="26"/>
      <c r="I3" s="26"/>
      <c r="J3" s="27"/>
      <c r="K3" s="27"/>
      <c r="L3" s="26"/>
      <c r="P3" s="5"/>
    </row>
    <row r="4" spans="1:17" x14ac:dyDescent="0.2">
      <c r="A4" s="28" t="s">
        <v>5</v>
      </c>
      <c r="B4" s="25">
        <v>2000</v>
      </c>
      <c r="C4" s="29" t="s">
        <v>6</v>
      </c>
      <c r="D4" s="29" t="s">
        <v>6</v>
      </c>
      <c r="E4" s="26" t="s">
        <v>6</v>
      </c>
      <c r="F4" s="26" t="s">
        <v>6</v>
      </c>
      <c r="G4" s="26" t="s">
        <v>6</v>
      </c>
      <c r="H4" s="26" t="s">
        <v>6</v>
      </c>
      <c r="I4" s="26" t="s">
        <v>6</v>
      </c>
      <c r="J4" s="27" t="s">
        <v>6</v>
      </c>
      <c r="K4" s="27" t="s">
        <v>6</v>
      </c>
      <c r="L4" s="26" t="s">
        <v>6</v>
      </c>
      <c r="P4" s="5"/>
    </row>
    <row r="5" spans="1:17" x14ac:dyDescent="0.2">
      <c r="A5" s="28" t="s">
        <v>5</v>
      </c>
      <c r="B5" s="25">
        <v>2001</v>
      </c>
      <c r="C5" s="29" t="s">
        <v>6</v>
      </c>
      <c r="D5" s="29" t="s">
        <v>6</v>
      </c>
      <c r="E5" s="26" t="s">
        <v>6</v>
      </c>
      <c r="F5" s="26" t="s">
        <v>6</v>
      </c>
      <c r="G5" s="26" t="s">
        <v>6</v>
      </c>
      <c r="H5" s="26" t="s">
        <v>6</v>
      </c>
      <c r="I5" s="26" t="s">
        <v>6</v>
      </c>
      <c r="J5" s="27" t="s">
        <v>6</v>
      </c>
      <c r="K5" s="27" t="s">
        <v>6</v>
      </c>
      <c r="L5" s="26" t="s">
        <v>6</v>
      </c>
      <c r="P5" s="5"/>
    </row>
    <row r="6" spans="1:17" x14ac:dyDescent="0.2">
      <c r="A6" s="28" t="s">
        <v>5</v>
      </c>
      <c r="B6" s="25">
        <v>2002</v>
      </c>
      <c r="C6" s="29" t="s">
        <v>6</v>
      </c>
      <c r="D6" s="29" t="s">
        <v>6</v>
      </c>
      <c r="E6" s="26" t="s">
        <v>6</v>
      </c>
      <c r="F6" s="26" t="s">
        <v>6</v>
      </c>
      <c r="G6" s="26" t="s">
        <v>6</v>
      </c>
      <c r="H6" s="26" t="s">
        <v>6</v>
      </c>
      <c r="I6" s="26" t="s">
        <v>6</v>
      </c>
      <c r="J6" s="27" t="s">
        <v>6</v>
      </c>
      <c r="K6" s="27" t="s">
        <v>6</v>
      </c>
      <c r="L6" s="26" t="s">
        <v>6</v>
      </c>
      <c r="P6" s="5"/>
    </row>
    <row r="7" spans="1:17" x14ac:dyDescent="0.2">
      <c r="A7" s="28" t="s">
        <v>5</v>
      </c>
      <c r="B7" s="25">
        <v>2003</v>
      </c>
      <c r="C7" s="29" t="s">
        <v>6</v>
      </c>
      <c r="D7" s="29" t="s">
        <v>6</v>
      </c>
      <c r="E7" s="26" t="s">
        <v>6</v>
      </c>
      <c r="F7" s="26" t="s">
        <v>6</v>
      </c>
      <c r="G7" s="26" t="s">
        <v>6</v>
      </c>
      <c r="H7" s="26" t="s">
        <v>6</v>
      </c>
      <c r="I7" s="26" t="s">
        <v>6</v>
      </c>
      <c r="J7" s="27" t="s">
        <v>6</v>
      </c>
      <c r="K7" s="27" t="s">
        <v>6</v>
      </c>
      <c r="L7" s="26" t="s">
        <v>6</v>
      </c>
      <c r="P7" s="5"/>
    </row>
    <row r="8" spans="1:17" x14ac:dyDescent="0.2">
      <c r="A8" s="28" t="s">
        <v>5</v>
      </c>
      <c r="B8" s="25">
        <v>2004</v>
      </c>
      <c r="C8" s="29" t="s">
        <v>6</v>
      </c>
      <c r="D8" s="29" t="s">
        <v>6</v>
      </c>
      <c r="E8" s="26" t="s">
        <v>6</v>
      </c>
      <c r="F8" s="26" t="s">
        <v>6</v>
      </c>
      <c r="G8" s="26" t="s">
        <v>6</v>
      </c>
      <c r="H8" s="26" t="s">
        <v>6</v>
      </c>
      <c r="I8" s="26" t="s">
        <v>6</v>
      </c>
      <c r="J8" s="27" t="s">
        <v>6</v>
      </c>
      <c r="K8" s="27" t="s">
        <v>6</v>
      </c>
      <c r="L8" s="26" t="s">
        <v>6</v>
      </c>
      <c r="P8" s="5"/>
      <c r="Q8" s="49"/>
    </row>
    <row r="9" spans="1:17" x14ac:dyDescent="0.2">
      <c r="A9" s="28" t="s">
        <v>5</v>
      </c>
      <c r="B9" s="25">
        <v>2005</v>
      </c>
      <c r="C9" s="29" t="s">
        <v>6</v>
      </c>
      <c r="D9" s="29" t="s">
        <v>6</v>
      </c>
      <c r="E9" s="26" t="s">
        <v>6</v>
      </c>
      <c r="F9" s="26" t="s">
        <v>6</v>
      </c>
      <c r="G9" s="26" t="s">
        <v>6</v>
      </c>
      <c r="H9" s="26" t="s">
        <v>6</v>
      </c>
      <c r="I9" s="26" t="s">
        <v>6</v>
      </c>
      <c r="J9" s="27" t="s">
        <v>6</v>
      </c>
      <c r="K9" s="27" t="s">
        <v>6</v>
      </c>
      <c r="L9" s="26" t="s">
        <v>6</v>
      </c>
      <c r="P9" s="5"/>
      <c r="Q9" s="49"/>
    </row>
    <row r="10" spans="1:17" x14ac:dyDescent="0.2">
      <c r="A10" s="28" t="s">
        <v>5</v>
      </c>
      <c r="B10" s="25">
        <v>2006</v>
      </c>
      <c r="C10" s="29" t="s">
        <v>6</v>
      </c>
      <c r="D10" s="29" t="s">
        <v>6</v>
      </c>
      <c r="E10" s="26" t="s">
        <v>6</v>
      </c>
      <c r="F10" s="26" t="s">
        <v>6</v>
      </c>
      <c r="G10" s="26" t="s">
        <v>6</v>
      </c>
      <c r="H10" s="26" t="s">
        <v>6</v>
      </c>
      <c r="I10" s="26" t="s">
        <v>6</v>
      </c>
      <c r="J10" s="27" t="s">
        <v>6</v>
      </c>
      <c r="K10" s="27" t="s">
        <v>6</v>
      </c>
      <c r="L10" s="26" t="s">
        <v>6</v>
      </c>
      <c r="P10" s="5"/>
      <c r="Q10" s="49"/>
    </row>
    <row r="11" spans="1:17" x14ac:dyDescent="0.2">
      <c r="A11" s="28" t="s">
        <v>5</v>
      </c>
      <c r="B11" s="25">
        <v>2007</v>
      </c>
      <c r="C11" s="29" t="s">
        <v>6</v>
      </c>
      <c r="D11" s="29" t="s">
        <v>6</v>
      </c>
      <c r="E11" s="26" t="s">
        <v>6</v>
      </c>
      <c r="F11" s="26" t="s">
        <v>6</v>
      </c>
      <c r="G11" s="26" t="s">
        <v>6</v>
      </c>
      <c r="H11" s="26" t="s">
        <v>6</v>
      </c>
      <c r="I11" s="26" t="s">
        <v>6</v>
      </c>
      <c r="J11" s="27" t="s">
        <v>6</v>
      </c>
      <c r="K11" s="27" t="s">
        <v>6</v>
      </c>
      <c r="L11" s="26" t="s">
        <v>6</v>
      </c>
      <c r="P11" s="5"/>
      <c r="Q11" s="49"/>
    </row>
    <row r="12" spans="1:17" x14ac:dyDescent="0.2">
      <c r="A12" s="28" t="s">
        <v>5</v>
      </c>
      <c r="B12" s="25">
        <v>2008</v>
      </c>
      <c r="C12" s="29" t="s">
        <v>6</v>
      </c>
      <c r="D12" s="29" t="s">
        <v>6</v>
      </c>
      <c r="E12" s="26" t="s">
        <v>6</v>
      </c>
      <c r="F12" s="26" t="s">
        <v>6</v>
      </c>
      <c r="G12" s="26" t="s">
        <v>6</v>
      </c>
      <c r="H12" s="26" t="s">
        <v>6</v>
      </c>
      <c r="I12" s="26" t="s">
        <v>6</v>
      </c>
      <c r="J12" s="27" t="s">
        <v>6</v>
      </c>
      <c r="K12" s="27" t="s">
        <v>6</v>
      </c>
      <c r="L12" s="26" t="s">
        <v>6</v>
      </c>
      <c r="P12" s="5"/>
      <c r="Q12" s="49"/>
    </row>
    <row r="13" spans="1:17" x14ac:dyDescent="0.2">
      <c r="A13" s="28" t="s">
        <v>5</v>
      </c>
      <c r="B13" s="25">
        <v>2009</v>
      </c>
      <c r="C13" s="29" t="s">
        <v>6</v>
      </c>
      <c r="D13" s="29" t="s">
        <v>6</v>
      </c>
      <c r="E13" s="26" t="s">
        <v>6</v>
      </c>
      <c r="F13" s="26" t="s">
        <v>6</v>
      </c>
      <c r="G13" s="26" t="s">
        <v>6</v>
      </c>
      <c r="H13" s="26" t="s">
        <v>6</v>
      </c>
      <c r="I13" s="26" t="s">
        <v>6</v>
      </c>
      <c r="J13" s="27" t="s">
        <v>6</v>
      </c>
      <c r="K13" s="27" t="s">
        <v>6</v>
      </c>
      <c r="L13" s="26" t="s">
        <v>6</v>
      </c>
      <c r="P13" s="5"/>
      <c r="Q13" s="49"/>
    </row>
    <row r="14" spans="1:17" x14ac:dyDescent="0.2">
      <c r="A14" s="28" t="s">
        <v>5</v>
      </c>
      <c r="B14" s="30">
        <v>2010</v>
      </c>
      <c r="C14" s="19">
        <v>0</v>
      </c>
      <c r="D14" s="19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7">
        <v>0</v>
      </c>
      <c r="K14" s="27">
        <v>0</v>
      </c>
      <c r="L14" s="26">
        <v>35</v>
      </c>
      <c r="P14" s="5"/>
      <c r="Q14" s="49"/>
    </row>
    <row r="15" spans="1:17" s="49" customFormat="1" x14ac:dyDescent="0.2">
      <c r="A15" s="52" t="s">
        <v>5</v>
      </c>
      <c r="B15" s="35">
        <v>2011</v>
      </c>
      <c r="C15" s="49">
        <v>0</v>
      </c>
      <c r="D15" s="49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1">
        <v>0</v>
      </c>
      <c r="K15" s="51">
        <v>0</v>
      </c>
      <c r="L15" s="50">
        <v>46</v>
      </c>
      <c r="P15" s="5"/>
    </row>
    <row r="16" spans="1:17" s="49" customFormat="1" x14ac:dyDescent="0.2">
      <c r="A16" s="52" t="s">
        <v>5</v>
      </c>
      <c r="B16" s="35">
        <v>2012</v>
      </c>
      <c r="C16" s="49">
        <v>0</v>
      </c>
      <c r="D16" s="49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0.5</v>
      </c>
      <c r="J16" s="51">
        <v>0</v>
      </c>
      <c r="K16" s="51">
        <v>0</v>
      </c>
      <c r="L16" s="50">
        <v>60</v>
      </c>
      <c r="P16" s="5"/>
    </row>
    <row r="17" spans="1:17" s="21" customFormat="1" x14ac:dyDescent="0.2">
      <c r="A17" s="31" t="s">
        <v>5</v>
      </c>
      <c r="B17" s="32">
        <v>2013</v>
      </c>
      <c r="C17" s="21">
        <v>0</v>
      </c>
      <c r="D17" s="21">
        <v>2</v>
      </c>
      <c r="E17" s="21">
        <v>0</v>
      </c>
      <c r="F17" s="33">
        <v>0</v>
      </c>
      <c r="G17" s="33">
        <v>0</v>
      </c>
      <c r="H17" s="33">
        <v>0</v>
      </c>
      <c r="I17" s="33">
        <v>0.5</v>
      </c>
      <c r="J17" s="63">
        <v>363.447</v>
      </c>
      <c r="K17" s="63">
        <v>0</v>
      </c>
      <c r="L17" s="33">
        <v>44</v>
      </c>
      <c r="P17" s="4"/>
      <c r="Q17" s="63"/>
    </row>
    <row r="18" spans="1:17" x14ac:dyDescent="0.2">
      <c r="A18" s="28" t="s">
        <v>80</v>
      </c>
      <c r="B18" s="35">
        <v>2000</v>
      </c>
      <c r="C18" s="19">
        <v>37</v>
      </c>
      <c r="D18" s="19">
        <v>26</v>
      </c>
      <c r="E18" s="26" t="s">
        <v>6</v>
      </c>
      <c r="F18" s="26">
        <v>0</v>
      </c>
      <c r="G18" s="26" t="s">
        <v>6</v>
      </c>
      <c r="H18" s="26">
        <v>0</v>
      </c>
      <c r="I18" s="26" t="s">
        <v>6</v>
      </c>
      <c r="J18" s="26" t="s">
        <v>6</v>
      </c>
      <c r="K18" s="26" t="s">
        <v>6</v>
      </c>
      <c r="L18" s="26" t="s">
        <v>6</v>
      </c>
      <c r="P18" s="5"/>
      <c r="Q18" s="64"/>
    </row>
    <row r="19" spans="1:17" x14ac:dyDescent="0.2">
      <c r="A19" s="28" t="s">
        <v>80</v>
      </c>
      <c r="B19" s="35">
        <v>2001</v>
      </c>
      <c r="C19" s="19">
        <v>60</v>
      </c>
      <c r="D19" s="19">
        <v>26</v>
      </c>
      <c r="E19" s="26" t="s">
        <v>6</v>
      </c>
      <c r="F19" s="26">
        <v>18</v>
      </c>
      <c r="G19" s="26" t="s">
        <v>6</v>
      </c>
      <c r="H19" s="26">
        <v>5</v>
      </c>
      <c r="I19" s="26" t="s">
        <v>6</v>
      </c>
      <c r="J19" s="26" t="s">
        <v>6</v>
      </c>
      <c r="K19" s="26" t="s">
        <v>6</v>
      </c>
      <c r="L19" s="26" t="s">
        <v>6</v>
      </c>
      <c r="P19" s="5"/>
      <c r="Q19" s="64"/>
    </row>
    <row r="20" spans="1:17" x14ac:dyDescent="0.2">
      <c r="A20" s="28" t="s">
        <v>80</v>
      </c>
      <c r="B20" s="35">
        <v>2002</v>
      </c>
      <c r="C20" s="19">
        <v>54</v>
      </c>
      <c r="D20" s="19">
        <v>19</v>
      </c>
      <c r="E20" s="26" t="s">
        <v>6</v>
      </c>
      <c r="F20" s="26">
        <v>15</v>
      </c>
      <c r="G20" s="26" t="s">
        <v>6</v>
      </c>
      <c r="H20" s="26">
        <v>2</v>
      </c>
      <c r="I20" s="26" t="s">
        <v>6</v>
      </c>
      <c r="J20" s="26" t="s">
        <v>6</v>
      </c>
      <c r="K20" s="26" t="s">
        <v>6</v>
      </c>
      <c r="L20" s="26" t="s">
        <v>6</v>
      </c>
      <c r="P20" s="5"/>
      <c r="Q20" s="64"/>
    </row>
    <row r="21" spans="1:17" x14ac:dyDescent="0.2">
      <c r="A21" s="28" t="s">
        <v>80</v>
      </c>
      <c r="B21" s="35">
        <v>2003</v>
      </c>
      <c r="C21" s="19">
        <v>45</v>
      </c>
      <c r="D21" s="19">
        <v>15</v>
      </c>
      <c r="E21" s="26" t="s">
        <v>6</v>
      </c>
      <c r="F21" s="26">
        <v>11</v>
      </c>
      <c r="G21" s="26" t="s">
        <v>6</v>
      </c>
      <c r="H21" s="26">
        <v>2</v>
      </c>
      <c r="I21" s="26" t="s">
        <v>6</v>
      </c>
      <c r="J21" s="26" t="s">
        <v>6</v>
      </c>
      <c r="K21" s="26" t="s">
        <v>6</v>
      </c>
      <c r="L21" s="26" t="s">
        <v>6</v>
      </c>
      <c r="P21" s="5"/>
      <c r="Q21" s="64"/>
    </row>
    <row r="22" spans="1:17" x14ac:dyDescent="0.2">
      <c r="A22" s="28" t="s">
        <v>80</v>
      </c>
      <c r="B22" s="25">
        <v>2004</v>
      </c>
      <c r="C22" s="19">
        <v>78</v>
      </c>
      <c r="D22" s="19">
        <v>46</v>
      </c>
      <c r="E22" s="26">
        <v>4</v>
      </c>
      <c r="F22" s="26">
        <v>18</v>
      </c>
      <c r="G22" s="26">
        <v>15</v>
      </c>
      <c r="H22" s="26">
        <v>4</v>
      </c>
      <c r="I22" s="26">
        <v>6.9</v>
      </c>
      <c r="J22" s="27">
        <v>9812</v>
      </c>
      <c r="K22" s="27">
        <v>1268</v>
      </c>
      <c r="L22" s="26" t="s">
        <v>6</v>
      </c>
      <c r="P22" s="5"/>
      <c r="Q22" s="64"/>
    </row>
    <row r="23" spans="1:17" x14ac:dyDescent="0.2">
      <c r="A23" s="28" t="s">
        <v>80</v>
      </c>
      <c r="B23" s="25">
        <v>2005</v>
      </c>
      <c r="C23" s="19">
        <v>66</v>
      </c>
      <c r="D23" s="19">
        <v>33</v>
      </c>
      <c r="E23" s="26">
        <v>12</v>
      </c>
      <c r="F23" s="26">
        <v>41</v>
      </c>
      <c r="G23" s="26">
        <v>9</v>
      </c>
      <c r="H23" s="26">
        <v>3</v>
      </c>
      <c r="I23" s="26">
        <v>8.15</v>
      </c>
      <c r="J23" s="27">
        <v>9323</v>
      </c>
      <c r="K23" s="27">
        <v>6783</v>
      </c>
      <c r="L23" s="26" t="s">
        <v>6</v>
      </c>
      <c r="P23" s="5"/>
      <c r="Q23" s="64"/>
    </row>
    <row r="24" spans="1:17" x14ac:dyDescent="0.2">
      <c r="A24" s="28" t="s">
        <v>80</v>
      </c>
      <c r="B24" s="25">
        <v>2006</v>
      </c>
      <c r="C24" s="19">
        <v>78</v>
      </c>
      <c r="D24" s="19">
        <v>24</v>
      </c>
      <c r="E24" s="26">
        <v>3</v>
      </c>
      <c r="F24" s="26">
        <v>31</v>
      </c>
      <c r="G24" s="26">
        <v>8</v>
      </c>
      <c r="H24" s="26">
        <v>5</v>
      </c>
      <c r="I24" s="26">
        <v>12.799999999999999</v>
      </c>
      <c r="J24" s="27">
        <v>6789</v>
      </c>
      <c r="K24" s="27">
        <v>7833</v>
      </c>
      <c r="L24" s="26" t="s">
        <v>6</v>
      </c>
      <c r="P24" s="5"/>
      <c r="Q24" s="64"/>
    </row>
    <row r="25" spans="1:17" x14ac:dyDescent="0.2">
      <c r="A25" s="28" t="s">
        <v>7</v>
      </c>
      <c r="B25" s="35">
        <v>2007</v>
      </c>
      <c r="C25" s="19">
        <v>77</v>
      </c>
      <c r="D25" s="19">
        <v>44</v>
      </c>
      <c r="E25" s="26">
        <v>6</v>
      </c>
      <c r="F25" s="26">
        <v>13</v>
      </c>
      <c r="G25" s="26">
        <v>6</v>
      </c>
      <c r="H25" s="26">
        <v>3</v>
      </c>
      <c r="I25" s="26">
        <v>13.4</v>
      </c>
      <c r="J25" s="27">
        <v>11455</v>
      </c>
      <c r="K25" s="27">
        <v>10836</v>
      </c>
      <c r="L25" s="26" t="s">
        <v>6</v>
      </c>
      <c r="P25" s="5"/>
      <c r="Q25" s="64"/>
    </row>
    <row r="26" spans="1:17" x14ac:dyDescent="0.2">
      <c r="A26" s="28" t="s">
        <v>7</v>
      </c>
      <c r="B26" s="35">
        <v>2008</v>
      </c>
      <c r="C26" s="19">
        <v>67</v>
      </c>
      <c r="D26" s="19">
        <v>39</v>
      </c>
      <c r="E26" s="26">
        <v>6</v>
      </c>
      <c r="F26" s="26">
        <v>20</v>
      </c>
      <c r="G26" s="26">
        <v>6</v>
      </c>
      <c r="H26" s="26">
        <v>0</v>
      </c>
      <c r="I26" s="26">
        <v>13.5</v>
      </c>
      <c r="J26" s="27">
        <v>11809</v>
      </c>
      <c r="K26" s="27">
        <v>21062</v>
      </c>
      <c r="L26" s="26" t="s">
        <v>6</v>
      </c>
      <c r="P26" s="5"/>
      <c r="Q26" s="64"/>
    </row>
    <row r="27" spans="1:17" x14ac:dyDescent="0.2">
      <c r="A27" s="28" t="s">
        <v>7</v>
      </c>
      <c r="B27" s="25">
        <v>2009</v>
      </c>
      <c r="C27" s="19">
        <v>73</v>
      </c>
      <c r="D27" s="19">
        <v>44</v>
      </c>
      <c r="E27" s="26">
        <v>12</v>
      </c>
      <c r="F27" s="26">
        <v>21</v>
      </c>
      <c r="G27" s="26">
        <v>9</v>
      </c>
      <c r="H27" s="26">
        <v>2</v>
      </c>
      <c r="I27" s="26">
        <v>14.5</v>
      </c>
      <c r="J27" s="27">
        <v>14615</v>
      </c>
      <c r="K27" s="27">
        <v>14243</v>
      </c>
      <c r="L27" s="26" t="s">
        <v>6</v>
      </c>
      <c r="P27" s="5"/>
      <c r="Q27" s="64"/>
    </row>
    <row r="28" spans="1:17" x14ac:dyDescent="0.2">
      <c r="A28" s="28" t="s">
        <v>7</v>
      </c>
      <c r="B28" s="30">
        <v>2010</v>
      </c>
      <c r="C28" s="19">
        <v>87</v>
      </c>
      <c r="D28" s="19">
        <v>46</v>
      </c>
      <c r="E28" s="26">
        <v>6</v>
      </c>
      <c r="F28" s="26">
        <v>22</v>
      </c>
      <c r="G28" s="26">
        <v>10</v>
      </c>
      <c r="H28" s="26">
        <v>2</v>
      </c>
      <c r="I28" s="26">
        <v>15.5</v>
      </c>
      <c r="J28" s="27">
        <v>14010</v>
      </c>
      <c r="K28" s="27">
        <v>31208</v>
      </c>
      <c r="L28" s="26">
        <v>802</v>
      </c>
      <c r="P28" s="5"/>
      <c r="Q28" s="64"/>
    </row>
    <row r="29" spans="1:17" s="49" customFormat="1" x14ac:dyDescent="0.2">
      <c r="A29" s="28" t="s">
        <v>7</v>
      </c>
      <c r="B29" s="35">
        <v>2011</v>
      </c>
      <c r="C29" s="49">
        <v>103</v>
      </c>
      <c r="D29" s="49">
        <v>60</v>
      </c>
      <c r="E29" s="50">
        <v>23</v>
      </c>
      <c r="F29" s="50">
        <v>20</v>
      </c>
      <c r="G29" s="50">
        <v>12</v>
      </c>
      <c r="H29" s="50">
        <v>2</v>
      </c>
      <c r="I29" s="50">
        <v>14.5</v>
      </c>
      <c r="J29" s="51">
        <v>14063.464239999999</v>
      </c>
      <c r="K29" s="51">
        <v>12154.948600000002</v>
      </c>
      <c r="L29" s="50">
        <v>832</v>
      </c>
      <c r="P29" s="5"/>
      <c r="Q29" s="64"/>
    </row>
    <row r="30" spans="1:17" s="49" customFormat="1" x14ac:dyDescent="0.2">
      <c r="A30" s="28" t="s">
        <v>7</v>
      </c>
      <c r="B30" s="35">
        <v>2012</v>
      </c>
      <c r="C30" s="49">
        <v>147</v>
      </c>
      <c r="D30" s="49">
        <v>68</v>
      </c>
      <c r="E30" s="50">
        <v>21</v>
      </c>
      <c r="F30" s="50">
        <v>20</v>
      </c>
      <c r="G30" s="50">
        <v>21</v>
      </c>
      <c r="H30" s="50">
        <v>5</v>
      </c>
      <c r="I30" s="50">
        <v>19</v>
      </c>
      <c r="J30" s="51">
        <f>15924.17687</f>
        <v>15924.176869999999</v>
      </c>
      <c r="K30" s="51">
        <v>11442.769340000001</v>
      </c>
      <c r="L30" s="50">
        <v>771</v>
      </c>
      <c r="P30" s="5"/>
      <c r="Q30" s="64"/>
    </row>
    <row r="31" spans="1:17" s="21" customFormat="1" x14ac:dyDescent="0.2">
      <c r="A31" s="36" t="s">
        <v>7</v>
      </c>
      <c r="B31" s="32">
        <v>2013</v>
      </c>
      <c r="C31" s="21">
        <v>169</v>
      </c>
      <c r="D31" s="21">
        <v>114</v>
      </c>
      <c r="E31" s="21">
        <v>27</v>
      </c>
      <c r="F31" s="33">
        <v>19</v>
      </c>
      <c r="G31" s="33">
        <v>46</v>
      </c>
      <c r="H31" s="33">
        <v>6</v>
      </c>
      <c r="I31" s="33">
        <v>19</v>
      </c>
      <c r="J31" s="63">
        <v>28947</v>
      </c>
      <c r="K31" s="63">
        <v>10318</v>
      </c>
      <c r="L31" s="33">
        <v>761</v>
      </c>
      <c r="P31" s="4"/>
      <c r="Q31" s="63"/>
    </row>
    <row r="32" spans="1:17" x14ac:dyDescent="0.2">
      <c r="A32" s="28" t="s">
        <v>8</v>
      </c>
      <c r="B32" s="35">
        <v>2000</v>
      </c>
      <c r="C32" s="19">
        <v>0</v>
      </c>
      <c r="D32" s="19">
        <v>0</v>
      </c>
      <c r="E32" s="26" t="s">
        <v>6</v>
      </c>
      <c r="F32" s="26">
        <v>0</v>
      </c>
      <c r="G32" s="26" t="s">
        <v>6</v>
      </c>
      <c r="H32" s="26">
        <v>0</v>
      </c>
      <c r="I32" s="26" t="s">
        <v>6</v>
      </c>
      <c r="J32" s="27" t="s">
        <v>6</v>
      </c>
      <c r="K32" s="27" t="s">
        <v>6</v>
      </c>
      <c r="L32" s="26" t="s">
        <v>6</v>
      </c>
      <c r="P32" s="5"/>
      <c r="Q32" s="64"/>
    </row>
    <row r="33" spans="1:17" x14ac:dyDescent="0.2">
      <c r="A33" s="28" t="s">
        <v>8</v>
      </c>
      <c r="B33" s="35">
        <v>2001</v>
      </c>
      <c r="C33" s="19">
        <v>1</v>
      </c>
      <c r="D33" s="19">
        <v>0</v>
      </c>
      <c r="E33" s="26" t="s">
        <v>6</v>
      </c>
      <c r="F33" s="26">
        <v>0</v>
      </c>
      <c r="G33" s="26" t="s">
        <v>6</v>
      </c>
      <c r="H33" s="26">
        <v>0</v>
      </c>
      <c r="I33" s="26" t="s">
        <v>6</v>
      </c>
      <c r="J33" s="27" t="s">
        <v>6</v>
      </c>
      <c r="K33" s="27" t="s">
        <v>6</v>
      </c>
      <c r="L33" s="26" t="s">
        <v>6</v>
      </c>
      <c r="P33" s="5"/>
      <c r="Q33" s="64"/>
    </row>
    <row r="34" spans="1:17" x14ac:dyDescent="0.2">
      <c r="A34" s="28" t="s">
        <v>8</v>
      </c>
      <c r="B34" s="35">
        <v>2002</v>
      </c>
      <c r="C34" s="19">
        <v>1</v>
      </c>
      <c r="D34" s="19">
        <v>1</v>
      </c>
      <c r="E34" s="26" t="s">
        <v>6</v>
      </c>
      <c r="F34" s="26">
        <v>0</v>
      </c>
      <c r="G34" s="26" t="s">
        <v>6</v>
      </c>
      <c r="H34" s="26">
        <v>0</v>
      </c>
      <c r="I34" s="26" t="s">
        <v>6</v>
      </c>
      <c r="J34" s="27" t="s">
        <v>6</v>
      </c>
      <c r="K34" s="27" t="s">
        <v>6</v>
      </c>
      <c r="L34" s="26" t="s">
        <v>6</v>
      </c>
      <c r="P34" s="5"/>
      <c r="Q34" s="64"/>
    </row>
    <row r="35" spans="1:17" x14ac:dyDescent="0.2">
      <c r="A35" s="28" t="s">
        <v>8</v>
      </c>
      <c r="B35" s="35">
        <v>2003</v>
      </c>
      <c r="C35" s="19">
        <v>1</v>
      </c>
      <c r="D35" s="19">
        <v>0</v>
      </c>
      <c r="E35" s="26" t="s">
        <v>6</v>
      </c>
      <c r="F35" s="26">
        <v>0</v>
      </c>
      <c r="G35" s="26" t="s">
        <v>6</v>
      </c>
      <c r="H35" s="26">
        <v>0</v>
      </c>
      <c r="I35" s="26" t="s">
        <v>6</v>
      </c>
      <c r="J35" s="27" t="s">
        <v>6</v>
      </c>
      <c r="K35" s="27" t="s">
        <v>6</v>
      </c>
      <c r="L35" s="26" t="s">
        <v>6</v>
      </c>
      <c r="P35" s="5"/>
      <c r="Q35" s="64"/>
    </row>
    <row r="36" spans="1:17" x14ac:dyDescent="0.2">
      <c r="A36" s="28" t="s">
        <v>8</v>
      </c>
      <c r="B36" s="25">
        <v>2004</v>
      </c>
      <c r="C36" s="19">
        <v>1</v>
      </c>
      <c r="D36" s="19">
        <v>1</v>
      </c>
      <c r="E36" s="26">
        <v>0</v>
      </c>
      <c r="F36" s="26">
        <v>0</v>
      </c>
      <c r="G36" s="26">
        <v>0</v>
      </c>
      <c r="H36" s="26">
        <v>0</v>
      </c>
      <c r="I36" s="26">
        <v>0.2</v>
      </c>
      <c r="J36" s="27">
        <v>182</v>
      </c>
      <c r="K36" s="27">
        <v>0</v>
      </c>
      <c r="L36" s="26" t="s">
        <v>6</v>
      </c>
      <c r="P36" s="5"/>
      <c r="Q36" s="64"/>
    </row>
    <row r="37" spans="1:17" x14ac:dyDescent="0.2">
      <c r="A37" s="28" t="s">
        <v>8</v>
      </c>
      <c r="B37" s="25">
        <v>2005</v>
      </c>
      <c r="C37" s="19">
        <v>3</v>
      </c>
      <c r="D37" s="19">
        <v>3</v>
      </c>
      <c r="E37" s="26">
        <v>0</v>
      </c>
      <c r="F37" s="26">
        <v>2</v>
      </c>
      <c r="G37" s="26">
        <v>0</v>
      </c>
      <c r="H37" s="26">
        <v>0</v>
      </c>
      <c r="I37" s="26">
        <v>0.75</v>
      </c>
      <c r="J37" s="27">
        <v>219</v>
      </c>
      <c r="K37" s="27">
        <v>0</v>
      </c>
      <c r="L37" s="26" t="s">
        <v>6</v>
      </c>
      <c r="P37" s="5"/>
      <c r="Q37" s="64"/>
    </row>
    <row r="38" spans="1:17" x14ac:dyDescent="0.2">
      <c r="A38" s="28" t="s">
        <v>8</v>
      </c>
      <c r="B38" s="25">
        <v>2006</v>
      </c>
      <c r="C38" s="19">
        <v>0</v>
      </c>
      <c r="D38" s="19">
        <v>0</v>
      </c>
      <c r="E38" s="26">
        <v>1</v>
      </c>
      <c r="F38" s="26">
        <v>0</v>
      </c>
      <c r="G38" s="26">
        <v>0</v>
      </c>
      <c r="H38" s="26">
        <v>0</v>
      </c>
      <c r="I38" s="26">
        <v>0.9</v>
      </c>
      <c r="J38" s="27">
        <v>78</v>
      </c>
      <c r="K38" s="27">
        <v>0</v>
      </c>
      <c r="L38" s="26" t="s">
        <v>6</v>
      </c>
      <c r="P38" s="5"/>
      <c r="Q38" s="64"/>
    </row>
    <row r="39" spans="1:17" x14ac:dyDescent="0.2">
      <c r="A39" s="28" t="s">
        <v>8</v>
      </c>
      <c r="B39" s="35">
        <v>2007</v>
      </c>
      <c r="C39" s="19">
        <v>1</v>
      </c>
      <c r="D39" s="19">
        <v>0</v>
      </c>
      <c r="E39" s="26">
        <v>0</v>
      </c>
      <c r="F39" s="26">
        <v>6</v>
      </c>
      <c r="G39" s="26">
        <v>0</v>
      </c>
      <c r="H39" s="26">
        <v>0</v>
      </c>
      <c r="I39" s="26">
        <v>0.9</v>
      </c>
      <c r="J39" s="27">
        <v>111</v>
      </c>
      <c r="K39" s="27">
        <v>700</v>
      </c>
      <c r="L39" s="26" t="s">
        <v>6</v>
      </c>
      <c r="P39" s="5"/>
      <c r="Q39" s="64"/>
    </row>
    <row r="40" spans="1:17" x14ac:dyDescent="0.2">
      <c r="A40" s="28" t="s">
        <v>8</v>
      </c>
      <c r="B40" s="35">
        <v>2008</v>
      </c>
      <c r="C40" s="19">
        <v>2</v>
      </c>
      <c r="D40" s="19">
        <v>1</v>
      </c>
      <c r="E40" s="26">
        <v>0</v>
      </c>
      <c r="F40" s="26">
        <v>0</v>
      </c>
      <c r="G40" s="26">
        <v>0</v>
      </c>
      <c r="H40" s="26">
        <v>0</v>
      </c>
      <c r="I40" s="26">
        <v>0.8</v>
      </c>
      <c r="J40" s="27">
        <v>175</v>
      </c>
      <c r="K40" s="27">
        <v>0</v>
      </c>
      <c r="L40" s="26" t="s">
        <v>6</v>
      </c>
      <c r="P40" s="5"/>
      <c r="Q40" s="64"/>
    </row>
    <row r="41" spans="1:17" x14ac:dyDescent="0.2">
      <c r="A41" s="28" t="s">
        <v>8</v>
      </c>
      <c r="B41" s="25">
        <v>2009</v>
      </c>
      <c r="C41" s="19">
        <v>3</v>
      </c>
      <c r="D41" s="19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0.8</v>
      </c>
      <c r="J41" s="27">
        <v>25</v>
      </c>
      <c r="K41" s="27">
        <v>0</v>
      </c>
      <c r="L41" s="26" t="s">
        <v>6</v>
      </c>
      <c r="P41" s="5"/>
      <c r="Q41" s="64"/>
    </row>
    <row r="42" spans="1:17" x14ac:dyDescent="0.2">
      <c r="A42" s="28" t="s">
        <v>8</v>
      </c>
      <c r="B42" s="35">
        <v>2010</v>
      </c>
      <c r="C42" s="19">
        <v>6</v>
      </c>
      <c r="D42" s="19">
        <v>2</v>
      </c>
      <c r="E42" s="26">
        <v>0</v>
      </c>
      <c r="F42" s="26">
        <v>0</v>
      </c>
      <c r="G42" s="26">
        <v>0</v>
      </c>
      <c r="H42" s="26">
        <v>0</v>
      </c>
      <c r="I42" s="26">
        <v>0.9</v>
      </c>
      <c r="J42" s="27">
        <v>406</v>
      </c>
      <c r="K42" s="27">
        <v>0</v>
      </c>
      <c r="L42" s="26">
        <v>7</v>
      </c>
      <c r="P42" s="5"/>
      <c r="Q42" s="64"/>
    </row>
    <row r="43" spans="1:17" s="49" customFormat="1" x14ac:dyDescent="0.2">
      <c r="A43" s="28" t="s">
        <v>8</v>
      </c>
      <c r="B43" s="35">
        <v>2011</v>
      </c>
      <c r="C43" s="49">
        <v>2</v>
      </c>
      <c r="D43" s="49">
        <v>0</v>
      </c>
      <c r="E43" s="50">
        <v>0</v>
      </c>
      <c r="F43" s="50">
        <v>1</v>
      </c>
      <c r="G43" s="50">
        <v>0</v>
      </c>
      <c r="H43" s="50">
        <v>1</v>
      </c>
      <c r="I43" s="50">
        <v>0.9</v>
      </c>
      <c r="J43" s="51">
        <v>201.297</v>
      </c>
      <c r="K43" s="51">
        <v>30</v>
      </c>
      <c r="L43" s="50">
        <v>8</v>
      </c>
      <c r="P43" s="5"/>
      <c r="Q43" s="64"/>
    </row>
    <row r="44" spans="1:17" s="49" customFormat="1" x14ac:dyDescent="0.2">
      <c r="A44" s="28" t="s">
        <v>8</v>
      </c>
      <c r="B44" s="35">
        <v>2012</v>
      </c>
      <c r="C44" s="49">
        <v>0</v>
      </c>
      <c r="D44" s="49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0.9</v>
      </c>
      <c r="J44" s="51">
        <v>80.378</v>
      </c>
      <c r="K44" s="51">
        <v>0</v>
      </c>
      <c r="L44" s="50">
        <v>4</v>
      </c>
      <c r="P44" s="5"/>
      <c r="Q44" s="64"/>
    </row>
    <row r="45" spans="1:17" s="21" customFormat="1" x14ac:dyDescent="0.2">
      <c r="A45" s="36" t="s">
        <v>8</v>
      </c>
      <c r="B45" s="32">
        <v>2013</v>
      </c>
      <c r="C45" s="21">
        <v>3</v>
      </c>
      <c r="D45" s="21">
        <v>0</v>
      </c>
      <c r="E45" s="21">
        <v>0</v>
      </c>
      <c r="F45" s="33">
        <v>0</v>
      </c>
      <c r="G45" s="33">
        <v>0</v>
      </c>
      <c r="H45" s="33">
        <v>0</v>
      </c>
      <c r="I45" s="33">
        <v>0.8</v>
      </c>
      <c r="J45" s="63">
        <v>354</v>
      </c>
      <c r="K45" s="63">
        <v>0</v>
      </c>
      <c r="L45" s="33">
        <v>8</v>
      </c>
      <c r="P45" s="4"/>
      <c r="Q45" s="63"/>
    </row>
    <row r="46" spans="1:17" x14ac:dyDescent="0.2">
      <c r="A46" s="28" t="s">
        <v>81</v>
      </c>
      <c r="B46" s="35">
        <v>2000</v>
      </c>
      <c r="C46" s="19">
        <v>18</v>
      </c>
      <c r="D46" s="19">
        <v>5</v>
      </c>
      <c r="E46" s="26" t="s">
        <v>6</v>
      </c>
      <c r="F46" s="26">
        <v>3</v>
      </c>
      <c r="G46" s="26" t="s">
        <v>6</v>
      </c>
      <c r="H46" s="26">
        <v>0</v>
      </c>
      <c r="I46" s="26" t="s">
        <v>6</v>
      </c>
      <c r="J46" s="27" t="s">
        <v>6</v>
      </c>
      <c r="K46" s="27" t="s">
        <v>6</v>
      </c>
      <c r="L46" s="26" t="s">
        <v>6</v>
      </c>
      <c r="P46" s="5"/>
      <c r="Q46" s="64"/>
    </row>
    <row r="47" spans="1:17" x14ac:dyDescent="0.2">
      <c r="A47" s="28" t="s">
        <v>81</v>
      </c>
      <c r="B47" s="35">
        <v>2001</v>
      </c>
      <c r="C47" s="19">
        <v>24</v>
      </c>
      <c r="D47" s="19">
        <v>7</v>
      </c>
      <c r="E47" s="26" t="s">
        <v>6</v>
      </c>
      <c r="F47" s="26">
        <v>1</v>
      </c>
      <c r="G47" s="26" t="s">
        <v>6</v>
      </c>
      <c r="H47" s="26">
        <v>0</v>
      </c>
      <c r="I47" s="26" t="s">
        <v>6</v>
      </c>
      <c r="J47" s="27" t="s">
        <v>6</v>
      </c>
      <c r="K47" s="27" t="s">
        <v>6</v>
      </c>
      <c r="L47" s="26" t="s">
        <v>6</v>
      </c>
      <c r="P47" s="5"/>
      <c r="Q47" s="64"/>
    </row>
    <row r="48" spans="1:17" x14ac:dyDescent="0.2">
      <c r="A48" s="28" t="s">
        <v>81</v>
      </c>
      <c r="B48" s="35">
        <v>2002</v>
      </c>
      <c r="C48" s="19">
        <v>34</v>
      </c>
      <c r="D48" s="19">
        <v>18</v>
      </c>
      <c r="E48" s="26" t="s">
        <v>6</v>
      </c>
      <c r="F48" s="26">
        <v>0</v>
      </c>
      <c r="G48" s="26" t="s">
        <v>6</v>
      </c>
      <c r="H48" s="26">
        <v>0</v>
      </c>
      <c r="I48" s="26" t="s">
        <v>6</v>
      </c>
      <c r="J48" s="27" t="s">
        <v>6</v>
      </c>
      <c r="K48" s="27" t="s">
        <v>6</v>
      </c>
      <c r="L48" s="26" t="s">
        <v>6</v>
      </c>
      <c r="P48" s="5"/>
      <c r="Q48" s="64"/>
    </row>
    <row r="49" spans="1:17" x14ac:dyDescent="0.2">
      <c r="A49" s="28" t="s">
        <v>81</v>
      </c>
      <c r="B49" s="35">
        <v>2003</v>
      </c>
      <c r="C49" s="19">
        <v>45</v>
      </c>
      <c r="D49" s="19">
        <v>22</v>
      </c>
      <c r="E49" s="26" t="s">
        <v>6</v>
      </c>
      <c r="F49" s="26">
        <v>6</v>
      </c>
      <c r="G49" s="26" t="s">
        <v>6</v>
      </c>
      <c r="H49" s="26">
        <v>0</v>
      </c>
      <c r="I49" s="26" t="s">
        <v>6</v>
      </c>
      <c r="J49" s="27" t="s">
        <v>6</v>
      </c>
      <c r="K49" s="27" t="s">
        <v>6</v>
      </c>
      <c r="L49" s="26" t="s">
        <v>6</v>
      </c>
      <c r="P49" s="5"/>
      <c r="Q49" s="64"/>
    </row>
    <row r="50" spans="1:17" x14ac:dyDescent="0.2">
      <c r="A50" s="28" t="s">
        <v>81</v>
      </c>
      <c r="B50" s="25">
        <v>2004</v>
      </c>
      <c r="C50" s="19">
        <v>36</v>
      </c>
      <c r="D50" s="19">
        <v>23</v>
      </c>
      <c r="E50" s="26">
        <v>2</v>
      </c>
      <c r="F50" s="26">
        <v>4</v>
      </c>
      <c r="G50" s="26">
        <v>13</v>
      </c>
      <c r="H50" s="26">
        <v>0</v>
      </c>
      <c r="I50" s="26">
        <v>8.8000000000000007</v>
      </c>
      <c r="J50" s="27">
        <v>3919</v>
      </c>
      <c r="K50" s="27">
        <v>645</v>
      </c>
      <c r="L50" s="26" t="s">
        <v>6</v>
      </c>
      <c r="P50" s="5"/>
      <c r="Q50" s="64"/>
    </row>
    <row r="51" spans="1:17" x14ac:dyDescent="0.2">
      <c r="A51" s="28" t="s">
        <v>81</v>
      </c>
      <c r="B51" s="25">
        <v>2005</v>
      </c>
      <c r="C51" s="19">
        <v>47</v>
      </c>
      <c r="D51" s="19">
        <v>11</v>
      </c>
      <c r="E51" s="26">
        <v>7</v>
      </c>
      <c r="F51" s="26">
        <v>14</v>
      </c>
      <c r="G51" s="26">
        <v>25</v>
      </c>
      <c r="H51" s="26">
        <v>2</v>
      </c>
      <c r="I51" s="26">
        <v>8.6999999999999993</v>
      </c>
      <c r="J51" s="27">
        <v>5430</v>
      </c>
      <c r="K51" s="27">
        <v>2491</v>
      </c>
      <c r="L51" s="26" t="s">
        <v>6</v>
      </c>
      <c r="P51" s="5"/>
      <c r="Q51" s="64"/>
    </row>
    <row r="52" spans="1:17" x14ac:dyDescent="0.2">
      <c r="A52" s="28" t="s">
        <v>81</v>
      </c>
      <c r="B52" s="25">
        <v>2006</v>
      </c>
      <c r="C52" s="19">
        <v>71</v>
      </c>
      <c r="D52" s="19">
        <v>15</v>
      </c>
      <c r="E52" s="26">
        <v>1</v>
      </c>
      <c r="F52" s="26">
        <v>16</v>
      </c>
      <c r="G52" s="26">
        <v>29</v>
      </c>
      <c r="H52" s="26">
        <v>0</v>
      </c>
      <c r="I52" s="26">
        <v>10</v>
      </c>
      <c r="J52" s="27">
        <v>5960</v>
      </c>
      <c r="K52" s="27">
        <v>4277</v>
      </c>
      <c r="L52" s="26" t="s">
        <v>6</v>
      </c>
      <c r="P52" s="5"/>
      <c r="Q52" s="64"/>
    </row>
    <row r="53" spans="1:17" x14ac:dyDescent="0.2">
      <c r="A53" s="28" t="s">
        <v>9</v>
      </c>
      <c r="B53" s="35">
        <v>2007</v>
      </c>
      <c r="C53" s="19">
        <v>72</v>
      </c>
      <c r="D53" s="19">
        <v>16</v>
      </c>
      <c r="E53" s="26">
        <v>0</v>
      </c>
      <c r="F53" s="26">
        <v>11</v>
      </c>
      <c r="G53" s="26">
        <v>37</v>
      </c>
      <c r="H53" s="26">
        <v>1</v>
      </c>
      <c r="I53" s="26">
        <v>9.5</v>
      </c>
      <c r="J53" s="27">
        <v>5879</v>
      </c>
      <c r="K53" s="27">
        <v>7635</v>
      </c>
      <c r="L53" s="26" t="s">
        <v>6</v>
      </c>
      <c r="P53" s="5"/>
      <c r="Q53" s="64"/>
    </row>
    <row r="54" spans="1:17" x14ac:dyDescent="0.2">
      <c r="A54" s="28" t="s">
        <v>9</v>
      </c>
      <c r="B54" s="35">
        <v>2008</v>
      </c>
      <c r="C54" s="19">
        <v>74</v>
      </c>
      <c r="D54" s="19">
        <v>21</v>
      </c>
      <c r="E54" s="26">
        <v>0</v>
      </c>
      <c r="F54" s="26">
        <v>19</v>
      </c>
      <c r="G54" s="26">
        <v>43</v>
      </c>
      <c r="H54" s="26">
        <v>3</v>
      </c>
      <c r="I54" s="26">
        <v>8</v>
      </c>
      <c r="J54" s="27">
        <v>5700</v>
      </c>
      <c r="K54" s="27">
        <v>4310</v>
      </c>
      <c r="L54" s="26" t="s">
        <v>6</v>
      </c>
      <c r="P54" s="5"/>
      <c r="Q54" s="64"/>
    </row>
    <row r="55" spans="1:17" x14ac:dyDescent="0.2">
      <c r="A55" s="28" t="s">
        <v>9</v>
      </c>
      <c r="B55" s="25">
        <v>2009</v>
      </c>
      <c r="C55" s="19">
        <v>45</v>
      </c>
      <c r="D55" s="19">
        <v>17</v>
      </c>
      <c r="E55" s="26">
        <v>2</v>
      </c>
      <c r="F55" s="26">
        <v>15</v>
      </c>
      <c r="G55" s="26">
        <v>50</v>
      </c>
      <c r="H55" s="26">
        <v>0</v>
      </c>
      <c r="I55" s="26">
        <v>8</v>
      </c>
      <c r="J55" s="27">
        <v>7616</v>
      </c>
      <c r="K55" s="27">
        <v>6124</v>
      </c>
      <c r="L55" s="26" t="s">
        <v>6</v>
      </c>
      <c r="P55" s="5"/>
      <c r="Q55" s="64"/>
    </row>
    <row r="56" spans="1:17" x14ac:dyDescent="0.2">
      <c r="A56" s="28" t="s">
        <v>9</v>
      </c>
      <c r="B56" s="35">
        <v>2010</v>
      </c>
      <c r="C56" s="19">
        <v>40</v>
      </c>
      <c r="D56" s="19">
        <v>11</v>
      </c>
      <c r="E56" s="26">
        <v>2</v>
      </c>
      <c r="F56" s="26">
        <v>18</v>
      </c>
      <c r="G56" s="26">
        <v>58</v>
      </c>
      <c r="H56" s="26">
        <v>0</v>
      </c>
      <c r="I56" s="26">
        <v>8</v>
      </c>
      <c r="J56" s="27">
        <v>5009</v>
      </c>
      <c r="K56" s="27">
        <v>5063</v>
      </c>
      <c r="L56" s="26">
        <v>306</v>
      </c>
      <c r="P56" s="5"/>
      <c r="Q56" s="64"/>
    </row>
    <row r="57" spans="1:17" s="49" customFormat="1" x14ac:dyDescent="0.2">
      <c r="A57" s="28" t="s">
        <v>9</v>
      </c>
      <c r="B57" s="35">
        <v>2011</v>
      </c>
      <c r="C57" s="49">
        <v>58</v>
      </c>
      <c r="D57" s="49">
        <v>12</v>
      </c>
      <c r="E57" s="50">
        <v>3</v>
      </c>
      <c r="F57" s="50">
        <v>26</v>
      </c>
      <c r="G57" s="50">
        <v>79</v>
      </c>
      <c r="H57" s="50">
        <v>0</v>
      </c>
      <c r="I57" s="50">
        <v>8</v>
      </c>
      <c r="J57" s="51">
        <v>4469.5969999999998</v>
      </c>
      <c r="K57" s="51">
        <v>4420.893</v>
      </c>
      <c r="L57" s="50">
        <v>306</v>
      </c>
      <c r="P57" s="5"/>
      <c r="Q57" s="64"/>
    </row>
    <row r="58" spans="1:17" s="49" customFormat="1" x14ac:dyDescent="0.2">
      <c r="A58" s="28" t="s">
        <v>9</v>
      </c>
      <c r="B58" s="35">
        <v>2012</v>
      </c>
      <c r="C58" s="49">
        <v>49</v>
      </c>
      <c r="D58" s="49">
        <v>10</v>
      </c>
      <c r="E58" s="50">
        <v>3</v>
      </c>
      <c r="F58" s="50">
        <v>19</v>
      </c>
      <c r="G58" s="50">
        <v>96</v>
      </c>
      <c r="H58" s="50">
        <v>5</v>
      </c>
      <c r="I58" s="50">
        <v>13</v>
      </c>
      <c r="J58" s="51">
        <v>4587.0360000000001</v>
      </c>
      <c r="K58" s="51">
        <v>4399.7860000000001</v>
      </c>
      <c r="L58" s="50">
        <v>370</v>
      </c>
      <c r="P58" s="5"/>
      <c r="Q58" s="64"/>
    </row>
    <row r="59" spans="1:17" s="21" customFormat="1" x14ac:dyDescent="0.2">
      <c r="A59" s="36" t="s">
        <v>9</v>
      </c>
      <c r="B59" s="32">
        <v>2013</v>
      </c>
      <c r="C59" s="21">
        <v>77</v>
      </c>
      <c r="D59" s="21">
        <v>24</v>
      </c>
      <c r="E59" s="21">
        <v>3</v>
      </c>
      <c r="F59" s="33">
        <v>19</v>
      </c>
      <c r="G59" s="33">
        <v>112</v>
      </c>
      <c r="H59" s="33">
        <v>1</v>
      </c>
      <c r="I59" s="33">
        <v>14.5</v>
      </c>
      <c r="J59" s="63">
        <v>4315.0439999999999</v>
      </c>
      <c r="K59" s="63">
        <v>5859.0739999999996</v>
      </c>
      <c r="L59" s="33">
        <v>382</v>
      </c>
      <c r="P59" s="4"/>
      <c r="Q59" s="63"/>
    </row>
    <row r="60" spans="1:17" x14ac:dyDescent="0.2">
      <c r="A60" s="28" t="s">
        <v>10</v>
      </c>
      <c r="B60" s="35">
        <v>2000</v>
      </c>
      <c r="C60" s="19">
        <v>1</v>
      </c>
      <c r="D60" s="19">
        <v>0</v>
      </c>
      <c r="E60" s="26" t="s">
        <v>6</v>
      </c>
      <c r="F60" s="26">
        <v>0</v>
      </c>
      <c r="G60" s="26" t="s">
        <v>6</v>
      </c>
      <c r="H60" s="26">
        <v>0</v>
      </c>
      <c r="I60" s="26" t="s">
        <v>6</v>
      </c>
      <c r="J60" s="27" t="s">
        <v>6</v>
      </c>
      <c r="K60" s="27" t="s">
        <v>6</v>
      </c>
      <c r="L60" s="26" t="s">
        <v>6</v>
      </c>
      <c r="P60" s="5"/>
      <c r="Q60" s="64"/>
    </row>
    <row r="61" spans="1:17" x14ac:dyDescent="0.2">
      <c r="A61" s="28" t="s">
        <v>10</v>
      </c>
      <c r="B61" s="35">
        <v>2001</v>
      </c>
      <c r="C61" s="19">
        <v>2</v>
      </c>
      <c r="D61" s="19">
        <v>0</v>
      </c>
      <c r="E61" s="26" t="s">
        <v>6</v>
      </c>
      <c r="F61" s="26">
        <v>0</v>
      </c>
      <c r="G61" s="26" t="s">
        <v>6</v>
      </c>
      <c r="H61" s="26">
        <v>0</v>
      </c>
      <c r="I61" s="26" t="s">
        <v>6</v>
      </c>
      <c r="J61" s="27" t="s">
        <v>6</v>
      </c>
      <c r="K61" s="27" t="s">
        <v>6</v>
      </c>
      <c r="L61" s="26" t="s">
        <v>6</v>
      </c>
      <c r="P61" s="5"/>
      <c r="Q61" s="64"/>
    </row>
    <row r="62" spans="1:17" x14ac:dyDescent="0.2">
      <c r="A62" s="28" t="s">
        <v>10</v>
      </c>
      <c r="B62" s="35">
        <v>2002</v>
      </c>
      <c r="C62" s="19">
        <v>0</v>
      </c>
      <c r="D62" s="19">
        <v>0</v>
      </c>
      <c r="E62" s="26" t="s">
        <v>6</v>
      </c>
      <c r="F62" s="26">
        <v>0</v>
      </c>
      <c r="G62" s="26" t="s">
        <v>6</v>
      </c>
      <c r="H62" s="26">
        <v>0</v>
      </c>
      <c r="I62" s="26" t="s">
        <v>6</v>
      </c>
      <c r="J62" s="27" t="s">
        <v>6</v>
      </c>
      <c r="K62" s="27" t="s">
        <v>6</v>
      </c>
      <c r="L62" s="26" t="s">
        <v>6</v>
      </c>
      <c r="P62" s="5"/>
      <c r="Q62" s="64"/>
    </row>
    <row r="63" spans="1:17" x14ac:dyDescent="0.2">
      <c r="A63" s="28" t="s">
        <v>10</v>
      </c>
      <c r="B63" s="35">
        <v>2003</v>
      </c>
      <c r="C63" s="19">
        <v>2</v>
      </c>
      <c r="D63" s="19">
        <v>0</v>
      </c>
      <c r="E63" s="26" t="s">
        <v>6</v>
      </c>
      <c r="F63" s="26">
        <v>0</v>
      </c>
      <c r="G63" s="26" t="s">
        <v>6</v>
      </c>
      <c r="H63" s="26">
        <v>0</v>
      </c>
      <c r="I63" s="26" t="s">
        <v>6</v>
      </c>
      <c r="J63" s="27" t="s">
        <v>6</v>
      </c>
      <c r="K63" s="27" t="s">
        <v>6</v>
      </c>
      <c r="L63" s="26" t="s">
        <v>6</v>
      </c>
      <c r="P63" s="5"/>
      <c r="Q63" s="64"/>
    </row>
    <row r="64" spans="1:17" x14ac:dyDescent="0.2">
      <c r="A64" s="28" t="s">
        <v>10</v>
      </c>
      <c r="B64" s="25">
        <v>2004</v>
      </c>
      <c r="C64" s="19">
        <v>0</v>
      </c>
      <c r="D64" s="19">
        <v>0</v>
      </c>
      <c r="E64" s="26">
        <v>0</v>
      </c>
      <c r="F64" s="26">
        <v>0</v>
      </c>
      <c r="G64" s="26">
        <v>0</v>
      </c>
      <c r="H64" s="26">
        <v>0</v>
      </c>
      <c r="I64" s="26">
        <v>1</v>
      </c>
      <c r="J64" s="27">
        <v>0</v>
      </c>
      <c r="K64" s="27">
        <v>0</v>
      </c>
      <c r="L64" s="26" t="s">
        <v>6</v>
      </c>
      <c r="P64" s="5"/>
      <c r="Q64" s="64"/>
    </row>
    <row r="65" spans="1:17" x14ac:dyDescent="0.2">
      <c r="A65" s="28" t="s">
        <v>10</v>
      </c>
      <c r="B65" s="25">
        <v>2005</v>
      </c>
      <c r="C65" s="19">
        <v>0</v>
      </c>
      <c r="D65" s="19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7">
        <v>0</v>
      </c>
      <c r="K65" s="27">
        <v>0</v>
      </c>
      <c r="L65" s="26" t="s">
        <v>6</v>
      </c>
      <c r="P65" s="5"/>
      <c r="Q65" s="64"/>
    </row>
    <row r="66" spans="1:17" x14ac:dyDescent="0.2">
      <c r="A66" s="28" t="s">
        <v>10</v>
      </c>
      <c r="B66" s="25">
        <v>2006</v>
      </c>
      <c r="C66" s="19">
        <v>2</v>
      </c>
      <c r="D66" s="19">
        <v>2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7">
        <v>0</v>
      </c>
      <c r="K66" s="27">
        <v>0</v>
      </c>
      <c r="L66" s="26" t="s">
        <v>6</v>
      </c>
      <c r="P66" s="5"/>
      <c r="Q66" s="64"/>
    </row>
    <row r="67" spans="1:17" x14ac:dyDescent="0.2">
      <c r="A67" s="28" t="s">
        <v>10</v>
      </c>
      <c r="B67" s="37">
        <v>2007</v>
      </c>
      <c r="C67" s="19">
        <v>0</v>
      </c>
      <c r="D67" s="19">
        <v>2</v>
      </c>
      <c r="E67" s="26">
        <v>0</v>
      </c>
      <c r="F67" s="26">
        <v>0</v>
      </c>
      <c r="G67" s="26">
        <v>0</v>
      </c>
      <c r="H67" s="26">
        <v>0</v>
      </c>
      <c r="I67" s="26">
        <v>0.25</v>
      </c>
      <c r="J67" s="27">
        <v>239</v>
      </c>
      <c r="K67" s="27">
        <v>0</v>
      </c>
      <c r="L67" s="26" t="s">
        <v>6</v>
      </c>
      <c r="P67" s="5"/>
      <c r="Q67" s="64"/>
    </row>
    <row r="68" spans="1:17" x14ac:dyDescent="0.2">
      <c r="A68" s="28" t="s">
        <v>10</v>
      </c>
      <c r="B68" s="37">
        <v>2008</v>
      </c>
      <c r="C68" s="19">
        <v>0</v>
      </c>
      <c r="D68" s="19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0.25</v>
      </c>
      <c r="J68" s="27">
        <v>430</v>
      </c>
      <c r="K68" s="27">
        <v>0</v>
      </c>
      <c r="L68" s="26" t="s">
        <v>6</v>
      </c>
      <c r="P68" s="5"/>
      <c r="Q68" s="64"/>
    </row>
    <row r="69" spans="1:17" x14ac:dyDescent="0.2">
      <c r="A69" s="28" t="s">
        <v>10</v>
      </c>
      <c r="B69" s="25">
        <v>2009</v>
      </c>
      <c r="C69" s="19">
        <v>0</v>
      </c>
      <c r="D69" s="19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0.25</v>
      </c>
      <c r="J69" s="27">
        <v>528</v>
      </c>
      <c r="K69" s="27">
        <v>0</v>
      </c>
      <c r="L69" s="26" t="s">
        <v>6</v>
      </c>
      <c r="P69" s="5"/>
      <c r="Q69" s="64"/>
    </row>
    <row r="70" spans="1:17" x14ac:dyDescent="0.2">
      <c r="A70" s="28" t="s">
        <v>10</v>
      </c>
      <c r="B70" s="35">
        <v>2010</v>
      </c>
      <c r="C70" s="19">
        <v>4</v>
      </c>
      <c r="D70" s="19">
        <v>1</v>
      </c>
      <c r="E70" s="26">
        <v>0</v>
      </c>
      <c r="F70" s="26">
        <v>1</v>
      </c>
      <c r="G70" s="26">
        <v>1</v>
      </c>
      <c r="H70" s="26">
        <v>0</v>
      </c>
      <c r="I70" s="26">
        <v>0.25</v>
      </c>
      <c r="J70" s="27">
        <v>0</v>
      </c>
      <c r="K70" s="27">
        <v>350</v>
      </c>
      <c r="L70" s="26">
        <v>72</v>
      </c>
      <c r="P70" s="5"/>
      <c r="Q70" s="64"/>
    </row>
    <row r="71" spans="1:17" s="49" customFormat="1" x14ac:dyDescent="0.2">
      <c r="A71" s="28" t="s">
        <v>10</v>
      </c>
      <c r="B71" s="35">
        <v>2011</v>
      </c>
      <c r="C71" s="49">
        <v>0</v>
      </c>
      <c r="D71" s="49">
        <v>0</v>
      </c>
      <c r="E71" s="50">
        <v>1</v>
      </c>
      <c r="F71" s="50">
        <v>0</v>
      </c>
      <c r="G71" s="50">
        <v>1</v>
      </c>
      <c r="H71" s="50">
        <v>0</v>
      </c>
      <c r="I71" s="50">
        <v>0.25</v>
      </c>
      <c r="J71" s="51">
        <v>513.16600000000005</v>
      </c>
      <c r="K71" s="51">
        <v>390.15499999999997</v>
      </c>
      <c r="L71" s="50">
        <v>59</v>
      </c>
      <c r="P71" s="5"/>
      <c r="Q71" s="64"/>
    </row>
    <row r="72" spans="1:17" s="49" customFormat="1" x14ac:dyDescent="0.2">
      <c r="A72" s="28" t="s">
        <v>10</v>
      </c>
      <c r="B72" s="35">
        <v>2012</v>
      </c>
      <c r="C72" s="49">
        <v>4</v>
      </c>
      <c r="D72" s="49">
        <v>0</v>
      </c>
      <c r="E72" s="50">
        <v>0</v>
      </c>
      <c r="F72" s="50">
        <v>0</v>
      </c>
      <c r="G72" s="50">
        <v>1</v>
      </c>
      <c r="H72" s="50">
        <v>0</v>
      </c>
      <c r="I72" s="50">
        <v>0.25</v>
      </c>
      <c r="J72" s="51">
        <v>326.44200000000001</v>
      </c>
      <c r="K72" s="51">
        <v>69.25</v>
      </c>
      <c r="L72" s="50">
        <v>47</v>
      </c>
      <c r="P72" s="5"/>
      <c r="Q72" s="64"/>
    </row>
    <row r="73" spans="1:17" s="21" customFormat="1" x14ac:dyDescent="0.2">
      <c r="A73" s="36" t="s">
        <v>10</v>
      </c>
      <c r="B73" s="32">
        <v>2013</v>
      </c>
      <c r="C73" s="21">
        <v>1</v>
      </c>
      <c r="D73" s="21">
        <v>1</v>
      </c>
      <c r="E73" s="21">
        <v>0</v>
      </c>
      <c r="F73" s="33">
        <v>0</v>
      </c>
      <c r="G73" s="33">
        <v>1</v>
      </c>
      <c r="H73" s="33">
        <v>0</v>
      </c>
      <c r="I73" s="33">
        <v>0.25</v>
      </c>
      <c r="J73" s="63">
        <v>321.47500000000002</v>
      </c>
      <c r="K73" s="63">
        <v>140.346</v>
      </c>
      <c r="L73" s="33">
        <v>34</v>
      </c>
      <c r="P73" s="4"/>
      <c r="Q73" s="63"/>
    </row>
    <row r="74" spans="1:17" x14ac:dyDescent="0.2">
      <c r="A74" s="28" t="s">
        <v>11</v>
      </c>
      <c r="B74" s="35">
        <v>2000</v>
      </c>
      <c r="C74" s="19">
        <v>10</v>
      </c>
      <c r="D74" s="19">
        <v>1</v>
      </c>
      <c r="E74" s="26" t="s">
        <v>6</v>
      </c>
      <c r="F74" s="26">
        <v>0</v>
      </c>
      <c r="G74" s="26" t="s">
        <v>6</v>
      </c>
      <c r="H74" s="26">
        <v>0</v>
      </c>
      <c r="I74" s="26" t="s">
        <v>6</v>
      </c>
      <c r="J74" s="27" t="s">
        <v>6</v>
      </c>
      <c r="K74" s="27" t="s">
        <v>6</v>
      </c>
      <c r="L74" s="26" t="s">
        <v>6</v>
      </c>
      <c r="P74" s="5"/>
      <c r="Q74" s="64"/>
    </row>
    <row r="75" spans="1:17" x14ac:dyDescent="0.2">
      <c r="A75" s="28" t="s">
        <v>11</v>
      </c>
      <c r="B75" s="35">
        <v>2001</v>
      </c>
      <c r="C75" s="19">
        <v>11</v>
      </c>
      <c r="D75" s="19">
        <v>3</v>
      </c>
      <c r="E75" s="26" t="s">
        <v>6</v>
      </c>
      <c r="F75" s="26">
        <v>0</v>
      </c>
      <c r="G75" s="26" t="s">
        <v>6</v>
      </c>
      <c r="H75" s="26">
        <v>0</v>
      </c>
      <c r="I75" s="26" t="s">
        <v>6</v>
      </c>
      <c r="J75" s="27" t="s">
        <v>6</v>
      </c>
      <c r="K75" s="27" t="s">
        <v>6</v>
      </c>
      <c r="L75" s="26" t="s">
        <v>6</v>
      </c>
      <c r="P75" s="5"/>
      <c r="Q75" s="64"/>
    </row>
    <row r="76" spans="1:17" x14ac:dyDescent="0.2">
      <c r="A76" s="28" t="s">
        <v>11</v>
      </c>
      <c r="B76" s="35">
        <v>2002</v>
      </c>
      <c r="C76" s="19">
        <v>12</v>
      </c>
      <c r="D76" s="19">
        <v>4</v>
      </c>
      <c r="E76" s="26" t="s">
        <v>6</v>
      </c>
      <c r="F76" s="26">
        <v>3</v>
      </c>
      <c r="G76" s="26" t="s">
        <v>6</v>
      </c>
      <c r="H76" s="26">
        <v>0</v>
      </c>
      <c r="I76" s="26" t="s">
        <v>6</v>
      </c>
      <c r="J76" s="27" t="s">
        <v>6</v>
      </c>
      <c r="K76" s="27" t="s">
        <v>6</v>
      </c>
      <c r="L76" s="26" t="s">
        <v>6</v>
      </c>
      <c r="P76" s="5"/>
      <c r="Q76" s="64"/>
    </row>
    <row r="77" spans="1:17" x14ac:dyDescent="0.2">
      <c r="A77" s="28" t="s">
        <v>11</v>
      </c>
      <c r="B77" s="35">
        <v>2003</v>
      </c>
      <c r="C77" s="19">
        <v>13</v>
      </c>
      <c r="D77" s="19">
        <v>1</v>
      </c>
      <c r="E77" s="26" t="s">
        <v>6</v>
      </c>
      <c r="F77" s="26">
        <v>5</v>
      </c>
      <c r="G77" s="26" t="s">
        <v>6</v>
      </c>
      <c r="H77" s="26">
        <v>2</v>
      </c>
      <c r="I77" s="26" t="s">
        <v>6</v>
      </c>
      <c r="J77" s="27" t="s">
        <v>6</v>
      </c>
      <c r="K77" s="27" t="s">
        <v>6</v>
      </c>
      <c r="L77" s="26" t="s">
        <v>6</v>
      </c>
      <c r="P77" s="5"/>
      <c r="Q77" s="64"/>
    </row>
    <row r="78" spans="1:17" x14ac:dyDescent="0.2">
      <c r="A78" s="28" t="s">
        <v>11</v>
      </c>
      <c r="B78" s="25">
        <v>2004</v>
      </c>
      <c r="C78" s="19">
        <v>15</v>
      </c>
      <c r="D78" s="19">
        <v>6</v>
      </c>
      <c r="E78" s="26">
        <v>0</v>
      </c>
      <c r="F78" s="26">
        <v>2</v>
      </c>
      <c r="G78" s="26">
        <v>4</v>
      </c>
      <c r="H78" s="26">
        <v>1</v>
      </c>
      <c r="I78" s="26">
        <v>4</v>
      </c>
      <c r="J78" s="27">
        <v>1500</v>
      </c>
      <c r="K78" s="27">
        <v>600</v>
      </c>
      <c r="L78" s="26" t="s">
        <v>6</v>
      </c>
      <c r="P78" s="5"/>
      <c r="Q78" s="64"/>
    </row>
    <row r="79" spans="1:17" x14ac:dyDescent="0.2">
      <c r="A79" s="28" t="s">
        <v>11</v>
      </c>
      <c r="B79" s="25">
        <v>2005</v>
      </c>
      <c r="C79" s="19">
        <v>24</v>
      </c>
      <c r="D79" s="19">
        <v>5</v>
      </c>
      <c r="E79" s="26">
        <v>0</v>
      </c>
      <c r="F79" s="26">
        <v>2</v>
      </c>
      <c r="G79" s="26">
        <v>1</v>
      </c>
      <c r="H79" s="26">
        <v>3</v>
      </c>
      <c r="I79" s="26">
        <v>3.5</v>
      </c>
      <c r="J79" s="27">
        <v>1250</v>
      </c>
      <c r="K79" s="27">
        <v>350</v>
      </c>
      <c r="L79" s="26" t="s">
        <v>6</v>
      </c>
      <c r="P79" s="5"/>
      <c r="Q79" s="64"/>
    </row>
    <row r="80" spans="1:17" x14ac:dyDescent="0.2">
      <c r="A80" s="28" t="s">
        <v>11</v>
      </c>
      <c r="B80" s="25">
        <v>2006</v>
      </c>
      <c r="C80" s="19">
        <v>43</v>
      </c>
      <c r="D80" s="19">
        <v>11</v>
      </c>
      <c r="E80" s="26">
        <v>0</v>
      </c>
      <c r="F80" s="26">
        <v>36</v>
      </c>
      <c r="G80" s="26">
        <v>1</v>
      </c>
      <c r="H80" s="26">
        <v>6</v>
      </c>
      <c r="I80" s="26">
        <v>4</v>
      </c>
      <c r="J80" s="27">
        <v>1200</v>
      </c>
      <c r="K80" s="27">
        <v>6172</v>
      </c>
      <c r="L80" s="26" t="s">
        <v>6</v>
      </c>
      <c r="P80" s="5"/>
      <c r="Q80" s="64"/>
    </row>
    <row r="81" spans="1:17" x14ac:dyDescent="0.2">
      <c r="A81" s="28" t="s">
        <v>11</v>
      </c>
      <c r="B81" s="37">
        <v>2007</v>
      </c>
      <c r="C81" s="19">
        <v>21</v>
      </c>
      <c r="D81" s="19">
        <v>7</v>
      </c>
      <c r="E81" s="26">
        <v>0</v>
      </c>
      <c r="F81" s="26">
        <v>8</v>
      </c>
      <c r="G81" s="26">
        <v>4</v>
      </c>
      <c r="H81" s="26">
        <v>1</v>
      </c>
      <c r="I81" s="26">
        <v>4</v>
      </c>
      <c r="J81" s="27">
        <v>2000</v>
      </c>
      <c r="K81" s="27">
        <v>1107</v>
      </c>
      <c r="L81" s="26" t="s">
        <v>6</v>
      </c>
      <c r="P81" s="5"/>
      <c r="Q81" s="64"/>
    </row>
    <row r="82" spans="1:17" x14ac:dyDescent="0.2">
      <c r="A82" s="28" t="s">
        <v>11</v>
      </c>
      <c r="B82" s="37">
        <v>2008</v>
      </c>
      <c r="C82" s="19">
        <v>14</v>
      </c>
      <c r="D82" s="19">
        <v>7</v>
      </c>
      <c r="E82" s="26">
        <v>0</v>
      </c>
      <c r="F82" s="26">
        <v>5</v>
      </c>
      <c r="G82" s="26">
        <v>4</v>
      </c>
      <c r="H82" s="26">
        <v>2</v>
      </c>
      <c r="I82" s="26">
        <v>4</v>
      </c>
      <c r="J82" s="27">
        <v>1858</v>
      </c>
      <c r="K82" s="27">
        <v>2060</v>
      </c>
      <c r="L82" s="26" t="s">
        <v>6</v>
      </c>
      <c r="P82" s="5"/>
      <c r="Q82" s="64"/>
    </row>
    <row r="83" spans="1:17" x14ac:dyDescent="0.2">
      <c r="A83" s="28" t="s">
        <v>11</v>
      </c>
      <c r="B83" s="25">
        <v>2009</v>
      </c>
      <c r="C83" s="19">
        <v>20</v>
      </c>
      <c r="D83" s="19">
        <v>10</v>
      </c>
      <c r="E83" s="26">
        <v>0</v>
      </c>
      <c r="F83" s="26">
        <v>3</v>
      </c>
      <c r="G83" s="26">
        <v>5</v>
      </c>
      <c r="H83" s="26">
        <v>1</v>
      </c>
      <c r="I83" s="26">
        <v>5</v>
      </c>
      <c r="J83" s="27">
        <v>2280</v>
      </c>
      <c r="K83" s="27">
        <v>136</v>
      </c>
      <c r="L83" s="26" t="s">
        <v>6</v>
      </c>
      <c r="P83" s="5"/>
      <c r="Q83" s="64"/>
    </row>
    <row r="84" spans="1:17" x14ac:dyDescent="0.2">
      <c r="A84" s="28" t="s">
        <v>11</v>
      </c>
      <c r="B84" s="35">
        <v>2010</v>
      </c>
      <c r="C84" s="19">
        <v>16</v>
      </c>
      <c r="D84" s="19">
        <v>11</v>
      </c>
      <c r="E84" s="26">
        <v>0</v>
      </c>
      <c r="F84" s="26">
        <v>3</v>
      </c>
      <c r="G84" s="26">
        <v>8</v>
      </c>
      <c r="H84" s="26">
        <v>0</v>
      </c>
      <c r="I84" s="26">
        <v>7</v>
      </c>
      <c r="J84" s="27">
        <v>1604</v>
      </c>
      <c r="K84" s="27">
        <v>214</v>
      </c>
      <c r="L84" s="26">
        <v>76</v>
      </c>
      <c r="P84" s="5"/>
      <c r="Q84" s="64"/>
    </row>
    <row r="85" spans="1:17" s="49" customFormat="1" x14ac:dyDescent="0.2">
      <c r="A85" s="28" t="s">
        <v>11</v>
      </c>
      <c r="B85" s="35">
        <v>2011</v>
      </c>
      <c r="C85" s="49">
        <v>21</v>
      </c>
      <c r="D85" s="49">
        <v>14</v>
      </c>
      <c r="E85" s="50">
        <v>3</v>
      </c>
      <c r="F85" s="50">
        <v>18</v>
      </c>
      <c r="G85" s="50">
        <v>10</v>
      </c>
      <c r="H85" s="50">
        <v>1</v>
      </c>
      <c r="I85" s="50">
        <v>6</v>
      </c>
      <c r="J85" s="51">
        <v>2981</v>
      </c>
      <c r="K85" s="51">
        <v>1495</v>
      </c>
      <c r="L85" s="50">
        <v>180</v>
      </c>
      <c r="P85" s="5"/>
      <c r="Q85" s="64"/>
    </row>
    <row r="86" spans="1:17" s="49" customFormat="1" x14ac:dyDescent="0.2">
      <c r="A86" s="28" t="s">
        <v>11</v>
      </c>
      <c r="B86" s="35">
        <v>2012</v>
      </c>
      <c r="C86" s="49">
        <v>59</v>
      </c>
      <c r="D86" s="49">
        <v>18</v>
      </c>
      <c r="E86" s="50">
        <v>2</v>
      </c>
      <c r="F86" s="50">
        <v>7</v>
      </c>
      <c r="G86" s="50">
        <v>17</v>
      </c>
      <c r="H86" s="50">
        <v>2</v>
      </c>
      <c r="I86" s="50">
        <v>10</v>
      </c>
      <c r="J86" s="51">
        <v>3401.2550000000001</v>
      </c>
      <c r="K86" s="51">
        <v>900.38199999999995</v>
      </c>
      <c r="L86" s="50">
        <v>196</v>
      </c>
      <c r="P86" s="5"/>
      <c r="Q86" s="64"/>
    </row>
    <row r="87" spans="1:17" s="21" customFormat="1" x14ac:dyDescent="0.2">
      <c r="A87" s="36" t="s">
        <v>11</v>
      </c>
      <c r="B87" s="32">
        <v>2013</v>
      </c>
      <c r="C87" s="21">
        <v>34</v>
      </c>
      <c r="D87" s="21">
        <v>19</v>
      </c>
      <c r="E87" s="21">
        <v>0</v>
      </c>
      <c r="F87" s="21">
        <v>19</v>
      </c>
      <c r="G87" s="33">
        <v>18</v>
      </c>
      <c r="H87" s="33">
        <v>0</v>
      </c>
      <c r="I87" s="33">
        <v>10.6</v>
      </c>
      <c r="J87" s="63">
        <v>2877.6529999999998</v>
      </c>
      <c r="K87" s="63">
        <v>1145.0039999999999</v>
      </c>
      <c r="L87" s="33">
        <v>115</v>
      </c>
      <c r="P87" s="4"/>
      <c r="Q87" s="63"/>
    </row>
    <row r="88" spans="1:17" x14ac:dyDescent="0.2">
      <c r="A88" s="28" t="s">
        <v>82</v>
      </c>
      <c r="B88" s="35">
        <v>2000</v>
      </c>
      <c r="C88" s="19">
        <v>17</v>
      </c>
      <c r="D88" s="19">
        <v>3</v>
      </c>
      <c r="E88" s="26" t="s">
        <v>6</v>
      </c>
      <c r="F88" s="26">
        <v>0</v>
      </c>
      <c r="G88" s="26" t="s">
        <v>6</v>
      </c>
      <c r="H88" s="26">
        <v>0</v>
      </c>
      <c r="I88" s="26" t="s">
        <v>6</v>
      </c>
      <c r="J88" s="27" t="s">
        <v>6</v>
      </c>
      <c r="K88" s="27" t="s">
        <v>6</v>
      </c>
      <c r="L88" s="26" t="s">
        <v>6</v>
      </c>
      <c r="P88" s="5"/>
      <c r="Q88" s="64"/>
    </row>
    <row r="89" spans="1:17" x14ac:dyDescent="0.2">
      <c r="A89" s="28" t="s">
        <v>82</v>
      </c>
      <c r="B89" s="35">
        <v>2001</v>
      </c>
      <c r="C89" s="19">
        <v>21</v>
      </c>
      <c r="D89" s="19">
        <v>10</v>
      </c>
      <c r="E89" s="26" t="s">
        <v>6</v>
      </c>
      <c r="F89" s="26">
        <v>0</v>
      </c>
      <c r="G89" s="26" t="s">
        <v>6</v>
      </c>
      <c r="H89" s="26">
        <v>0</v>
      </c>
      <c r="I89" s="26" t="s">
        <v>6</v>
      </c>
      <c r="J89" s="27" t="s">
        <v>6</v>
      </c>
      <c r="K89" s="27" t="s">
        <v>6</v>
      </c>
      <c r="L89" s="26" t="s">
        <v>6</v>
      </c>
      <c r="P89" s="5"/>
      <c r="Q89" s="64"/>
    </row>
    <row r="90" spans="1:17" x14ac:dyDescent="0.2">
      <c r="A90" s="28" t="s">
        <v>82</v>
      </c>
      <c r="B90" s="35">
        <v>2002</v>
      </c>
      <c r="C90" s="19">
        <v>22</v>
      </c>
      <c r="D90" s="19">
        <v>8</v>
      </c>
      <c r="E90" s="26" t="s">
        <v>6</v>
      </c>
      <c r="F90" s="26">
        <v>2</v>
      </c>
      <c r="G90" s="26" t="s">
        <v>6</v>
      </c>
      <c r="H90" s="26">
        <v>0</v>
      </c>
      <c r="I90" s="26" t="s">
        <v>6</v>
      </c>
      <c r="J90" s="27" t="s">
        <v>6</v>
      </c>
      <c r="K90" s="27" t="s">
        <v>6</v>
      </c>
      <c r="L90" s="26" t="s">
        <v>6</v>
      </c>
      <c r="P90" s="5"/>
      <c r="Q90" s="64"/>
    </row>
    <row r="91" spans="1:17" x14ac:dyDescent="0.2">
      <c r="A91" s="28" t="s">
        <v>82</v>
      </c>
      <c r="B91" s="35">
        <v>2003</v>
      </c>
      <c r="C91" s="19">
        <v>28</v>
      </c>
      <c r="D91" s="19">
        <v>16</v>
      </c>
      <c r="E91" s="26" t="s">
        <v>6</v>
      </c>
      <c r="F91" s="26">
        <v>3</v>
      </c>
      <c r="G91" s="26" t="s">
        <v>6</v>
      </c>
      <c r="H91" s="26">
        <v>1</v>
      </c>
      <c r="I91" s="26" t="s">
        <v>6</v>
      </c>
      <c r="J91" s="27" t="s">
        <v>6</v>
      </c>
      <c r="K91" s="27" t="s">
        <v>6</v>
      </c>
      <c r="L91" s="26" t="s">
        <v>6</v>
      </c>
      <c r="P91" s="5"/>
      <c r="Q91" s="64"/>
    </row>
    <row r="92" spans="1:17" x14ac:dyDescent="0.2">
      <c r="A92" s="28" t="s">
        <v>82</v>
      </c>
      <c r="B92" s="25">
        <v>2004</v>
      </c>
      <c r="C92" s="19">
        <v>38</v>
      </c>
      <c r="D92" s="19">
        <v>6</v>
      </c>
      <c r="E92" s="26">
        <v>0</v>
      </c>
      <c r="F92" s="26">
        <v>5</v>
      </c>
      <c r="G92" s="26">
        <v>4</v>
      </c>
      <c r="H92" s="26">
        <v>1</v>
      </c>
      <c r="I92" s="26">
        <v>2.1</v>
      </c>
      <c r="J92" s="27">
        <v>3015</v>
      </c>
      <c r="K92" s="27">
        <v>497</v>
      </c>
      <c r="L92" s="26" t="s">
        <v>6</v>
      </c>
      <c r="P92" s="5"/>
      <c r="Q92" s="64"/>
    </row>
    <row r="93" spans="1:17" x14ac:dyDescent="0.2">
      <c r="A93" s="28" t="s">
        <v>82</v>
      </c>
      <c r="B93" s="25">
        <v>2005</v>
      </c>
      <c r="C93" s="19">
        <v>53</v>
      </c>
      <c r="D93" s="19">
        <v>16</v>
      </c>
      <c r="E93" s="26">
        <v>1</v>
      </c>
      <c r="F93" s="26">
        <v>7</v>
      </c>
      <c r="G93" s="26">
        <v>4</v>
      </c>
      <c r="H93" s="26">
        <v>1</v>
      </c>
      <c r="I93" s="26">
        <v>6.1</v>
      </c>
      <c r="J93" s="27">
        <v>7415</v>
      </c>
      <c r="K93" s="27">
        <v>345</v>
      </c>
      <c r="L93" s="26" t="s">
        <v>6</v>
      </c>
      <c r="P93" s="5"/>
      <c r="Q93" s="64"/>
    </row>
    <row r="94" spans="1:17" x14ac:dyDescent="0.2">
      <c r="A94" s="28" t="s">
        <v>82</v>
      </c>
      <c r="B94" s="25">
        <v>2006</v>
      </c>
      <c r="C94" s="19">
        <v>45</v>
      </c>
      <c r="D94" s="19">
        <v>18</v>
      </c>
      <c r="E94" s="26">
        <v>1</v>
      </c>
      <c r="F94" s="26">
        <v>14</v>
      </c>
      <c r="G94" s="26">
        <v>7</v>
      </c>
      <c r="H94" s="26">
        <v>2</v>
      </c>
      <c r="I94" s="26">
        <v>6.1</v>
      </c>
      <c r="J94" s="27">
        <v>3326</v>
      </c>
      <c r="K94" s="27">
        <v>914</v>
      </c>
      <c r="L94" s="26" t="s">
        <v>6</v>
      </c>
      <c r="P94" s="5"/>
      <c r="Q94" s="64"/>
    </row>
    <row r="95" spans="1:17" x14ac:dyDescent="0.2">
      <c r="A95" s="28" t="s">
        <v>12</v>
      </c>
      <c r="B95" s="35">
        <v>2007</v>
      </c>
      <c r="C95" s="19">
        <v>62</v>
      </c>
      <c r="D95" s="19">
        <v>4</v>
      </c>
      <c r="E95" s="26">
        <v>1</v>
      </c>
      <c r="F95" s="26">
        <v>37</v>
      </c>
      <c r="G95" s="26">
        <v>7</v>
      </c>
      <c r="H95" s="26">
        <v>1</v>
      </c>
      <c r="I95" s="26">
        <v>4</v>
      </c>
      <c r="J95" s="27">
        <v>1681</v>
      </c>
      <c r="K95" s="27">
        <v>4495</v>
      </c>
      <c r="L95" s="26" t="s">
        <v>6</v>
      </c>
      <c r="P95" s="5"/>
      <c r="Q95" s="64"/>
    </row>
    <row r="96" spans="1:17" x14ac:dyDescent="0.2">
      <c r="A96" s="28" t="s">
        <v>12</v>
      </c>
      <c r="B96" s="35">
        <v>2008</v>
      </c>
      <c r="C96" s="19">
        <v>42</v>
      </c>
      <c r="D96" s="19">
        <v>8</v>
      </c>
      <c r="E96" s="26">
        <v>1</v>
      </c>
      <c r="F96" s="26">
        <v>18</v>
      </c>
      <c r="G96" s="26">
        <v>6</v>
      </c>
      <c r="H96" s="26">
        <v>1</v>
      </c>
      <c r="I96" s="26">
        <v>4</v>
      </c>
      <c r="J96" s="27">
        <v>1947</v>
      </c>
      <c r="K96" s="27">
        <v>1682</v>
      </c>
      <c r="L96" s="26" t="s">
        <v>6</v>
      </c>
      <c r="P96" s="5"/>
      <c r="Q96" s="64"/>
    </row>
    <row r="97" spans="1:17" x14ac:dyDescent="0.2">
      <c r="A97" s="28" t="s">
        <v>12</v>
      </c>
      <c r="B97" s="25">
        <v>2009</v>
      </c>
      <c r="C97" s="19">
        <v>42</v>
      </c>
      <c r="D97" s="19">
        <v>9</v>
      </c>
      <c r="E97" s="26">
        <v>1</v>
      </c>
      <c r="F97" s="26">
        <v>21</v>
      </c>
      <c r="G97" s="26">
        <v>6</v>
      </c>
      <c r="H97" s="26">
        <v>1</v>
      </c>
      <c r="I97" s="26">
        <v>4.3</v>
      </c>
      <c r="J97" s="27">
        <v>1652</v>
      </c>
      <c r="K97" s="27">
        <v>3545</v>
      </c>
      <c r="L97" s="26" t="s">
        <v>6</v>
      </c>
      <c r="P97" s="5"/>
      <c r="Q97" s="64"/>
    </row>
    <row r="98" spans="1:17" x14ac:dyDescent="0.2">
      <c r="A98" s="28" t="s">
        <v>12</v>
      </c>
      <c r="B98" s="35">
        <v>2010</v>
      </c>
      <c r="C98" s="19">
        <v>53</v>
      </c>
      <c r="D98" s="19">
        <v>13</v>
      </c>
      <c r="E98" s="26">
        <v>0</v>
      </c>
      <c r="F98" s="26">
        <v>35</v>
      </c>
      <c r="G98" s="26">
        <v>9</v>
      </c>
      <c r="H98" s="26">
        <v>4</v>
      </c>
      <c r="I98" s="26">
        <v>4.5</v>
      </c>
      <c r="J98" s="27">
        <v>1801</v>
      </c>
      <c r="K98" s="27">
        <v>2347</v>
      </c>
      <c r="L98" s="26">
        <v>391</v>
      </c>
      <c r="P98" s="5"/>
      <c r="Q98" s="64"/>
    </row>
    <row r="99" spans="1:17" s="49" customFormat="1" x14ac:dyDescent="0.2">
      <c r="A99" s="28" t="s">
        <v>12</v>
      </c>
      <c r="B99" s="35">
        <v>2011</v>
      </c>
      <c r="C99" s="49">
        <v>47</v>
      </c>
      <c r="D99" s="49">
        <v>12</v>
      </c>
      <c r="E99" s="50">
        <v>3</v>
      </c>
      <c r="F99" s="50">
        <v>23</v>
      </c>
      <c r="G99" s="50">
        <v>14</v>
      </c>
      <c r="H99" s="50">
        <v>1</v>
      </c>
      <c r="I99" s="50">
        <v>5.6499999999999995</v>
      </c>
      <c r="J99" s="51">
        <v>2598.1765800000003</v>
      </c>
      <c r="K99" s="51">
        <v>3288.7253100000003</v>
      </c>
      <c r="L99" s="50">
        <v>386</v>
      </c>
      <c r="P99" s="5"/>
      <c r="Q99" s="64"/>
    </row>
    <row r="100" spans="1:17" s="49" customFormat="1" x14ac:dyDescent="0.2">
      <c r="A100" s="28" t="s">
        <v>12</v>
      </c>
      <c r="B100" s="35">
        <v>2012</v>
      </c>
      <c r="C100" s="49">
        <v>52</v>
      </c>
      <c r="D100" s="49">
        <v>13</v>
      </c>
      <c r="E100" s="50">
        <v>1</v>
      </c>
      <c r="F100" s="50">
        <v>27</v>
      </c>
      <c r="G100" s="50">
        <v>18</v>
      </c>
      <c r="H100" s="50">
        <v>1</v>
      </c>
      <c r="I100" s="50">
        <v>9</v>
      </c>
      <c r="J100" s="51">
        <v>2283.0369999999998</v>
      </c>
      <c r="K100" s="51">
        <v>3945</v>
      </c>
      <c r="L100" s="50">
        <v>556</v>
      </c>
      <c r="P100" s="5"/>
      <c r="Q100" s="64"/>
    </row>
    <row r="101" spans="1:17" s="21" customFormat="1" x14ac:dyDescent="0.2">
      <c r="A101" s="36" t="s">
        <v>12</v>
      </c>
      <c r="B101" s="32">
        <v>2013</v>
      </c>
      <c r="C101" s="21">
        <v>69</v>
      </c>
      <c r="D101" s="21">
        <v>6</v>
      </c>
      <c r="E101" s="21">
        <v>1</v>
      </c>
      <c r="F101" s="33">
        <v>40</v>
      </c>
      <c r="G101" s="33">
        <v>29</v>
      </c>
      <c r="H101" s="33">
        <v>5</v>
      </c>
      <c r="I101" s="33">
        <v>11</v>
      </c>
      <c r="J101" s="63">
        <v>1080.6020000000001</v>
      </c>
      <c r="K101" s="63">
        <v>2953.6451999999999</v>
      </c>
      <c r="L101" s="33">
        <v>471</v>
      </c>
      <c r="P101" s="4"/>
      <c r="Q101" s="63"/>
    </row>
    <row r="102" spans="1:17" x14ac:dyDescent="0.2">
      <c r="A102" s="28" t="s">
        <v>83</v>
      </c>
      <c r="B102" s="35">
        <v>2000</v>
      </c>
      <c r="C102" s="19">
        <v>19</v>
      </c>
      <c r="D102" s="19">
        <v>8</v>
      </c>
      <c r="E102" s="26" t="s">
        <v>6</v>
      </c>
      <c r="F102" s="26">
        <v>7</v>
      </c>
      <c r="G102" s="26" t="s">
        <v>6</v>
      </c>
      <c r="H102" s="26">
        <v>1</v>
      </c>
      <c r="I102" s="26" t="s">
        <v>6</v>
      </c>
      <c r="J102" s="27" t="s">
        <v>6</v>
      </c>
      <c r="K102" s="27" t="s">
        <v>6</v>
      </c>
      <c r="L102" s="26" t="s">
        <v>6</v>
      </c>
      <c r="P102" s="5"/>
      <c r="Q102" s="64"/>
    </row>
    <row r="103" spans="1:17" x14ac:dyDescent="0.2">
      <c r="A103" s="28" t="s">
        <v>83</v>
      </c>
      <c r="B103" s="35">
        <v>2001</v>
      </c>
      <c r="C103" s="19">
        <v>16</v>
      </c>
      <c r="D103" s="19">
        <v>6</v>
      </c>
      <c r="E103" s="26" t="s">
        <v>6</v>
      </c>
      <c r="F103" s="26">
        <v>12</v>
      </c>
      <c r="G103" s="26" t="s">
        <v>6</v>
      </c>
      <c r="H103" s="26">
        <v>2</v>
      </c>
      <c r="I103" s="26" t="s">
        <v>6</v>
      </c>
      <c r="J103" s="27" t="s">
        <v>6</v>
      </c>
      <c r="K103" s="27" t="s">
        <v>6</v>
      </c>
      <c r="L103" s="26" t="s">
        <v>6</v>
      </c>
      <c r="P103" s="5"/>
      <c r="Q103" s="64"/>
    </row>
    <row r="104" spans="1:17" x14ac:dyDescent="0.2">
      <c r="A104" s="28" t="s">
        <v>83</v>
      </c>
      <c r="B104" s="35">
        <v>2002</v>
      </c>
      <c r="C104" s="19">
        <v>17</v>
      </c>
      <c r="D104" s="19">
        <v>12</v>
      </c>
      <c r="E104" s="26" t="s">
        <v>6</v>
      </c>
      <c r="F104" s="26">
        <v>2</v>
      </c>
      <c r="G104" s="26" t="s">
        <v>6</v>
      </c>
      <c r="H104" s="26">
        <v>1</v>
      </c>
      <c r="I104" s="26" t="s">
        <v>6</v>
      </c>
      <c r="J104" s="27" t="s">
        <v>6</v>
      </c>
      <c r="K104" s="27" t="s">
        <v>6</v>
      </c>
      <c r="L104" s="26" t="s">
        <v>6</v>
      </c>
      <c r="P104" s="5"/>
      <c r="Q104" s="64"/>
    </row>
    <row r="105" spans="1:17" x14ac:dyDescent="0.2">
      <c r="A105" s="28" t="s">
        <v>83</v>
      </c>
      <c r="B105" s="35">
        <v>2003</v>
      </c>
      <c r="C105" s="19">
        <v>28</v>
      </c>
      <c r="D105" s="19">
        <v>10</v>
      </c>
      <c r="E105" s="26" t="s">
        <v>6</v>
      </c>
      <c r="F105" s="26">
        <v>4</v>
      </c>
      <c r="G105" s="26" t="s">
        <v>6</v>
      </c>
      <c r="H105" s="26">
        <v>0</v>
      </c>
      <c r="I105" s="26" t="s">
        <v>6</v>
      </c>
      <c r="J105" s="27" t="s">
        <v>6</v>
      </c>
      <c r="K105" s="27" t="s">
        <v>6</v>
      </c>
      <c r="L105" s="26" t="s">
        <v>6</v>
      </c>
      <c r="P105" s="5"/>
      <c r="Q105" s="64"/>
    </row>
    <row r="106" spans="1:17" x14ac:dyDescent="0.2">
      <c r="A106" s="28" t="s">
        <v>83</v>
      </c>
      <c r="B106" s="25">
        <v>2004</v>
      </c>
      <c r="C106" s="19">
        <v>44</v>
      </c>
      <c r="D106" s="19">
        <v>7</v>
      </c>
      <c r="E106" s="26">
        <v>1</v>
      </c>
      <c r="F106" s="26">
        <v>9</v>
      </c>
      <c r="G106" s="26">
        <v>28</v>
      </c>
      <c r="H106" s="26">
        <v>1</v>
      </c>
      <c r="I106" s="26">
        <v>4.0999999999999996</v>
      </c>
      <c r="J106" s="27">
        <v>2440</v>
      </c>
      <c r="K106" s="27">
        <v>1116</v>
      </c>
      <c r="L106" s="26" t="s">
        <v>6</v>
      </c>
      <c r="P106" s="5"/>
      <c r="Q106" s="64"/>
    </row>
    <row r="107" spans="1:17" x14ac:dyDescent="0.2">
      <c r="A107" s="28" t="s">
        <v>83</v>
      </c>
      <c r="B107" s="25">
        <v>2005</v>
      </c>
      <c r="C107" s="19">
        <v>38</v>
      </c>
      <c r="D107" s="19">
        <v>8</v>
      </c>
      <c r="E107" s="26">
        <v>0</v>
      </c>
      <c r="F107" s="26">
        <v>8</v>
      </c>
      <c r="G107" s="26">
        <v>31</v>
      </c>
      <c r="H107" s="26">
        <v>1</v>
      </c>
      <c r="I107" s="26">
        <v>9.6999999999999993</v>
      </c>
      <c r="J107" s="27">
        <v>2073</v>
      </c>
      <c r="K107" s="27">
        <v>1131</v>
      </c>
      <c r="L107" s="26" t="s">
        <v>6</v>
      </c>
      <c r="P107" s="5"/>
      <c r="Q107" s="64"/>
    </row>
    <row r="108" spans="1:17" x14ac:dyDescent="0.2">
      <c r="A108" s="28" t="s">
        <v>83</v>
      </c>
      <c r="B108" s="25">
        <v>2006</v>
      </c>
      <c r="C108" s="19">
        <v>59</v>
      </c>
      <c r="D108" s="19">
        <v>28</v>
      </c>
      <c r="E108" s="26">
        <v>1</v>
      </c>
      <c r="F108" s="26">
        <v>9</v>
      </c>
      <c r="G108" s="26">
        <v>31</v>
      </c>
      <c r="H108" s="26">
        <v>1</v>
      </c>
      <c r="I108" s="26">
        <v>9</v>
      </c>
      <c r="J108" s="27">
        <v>4530</v>
      </c>
      <c r="K108" s="27">
        <v>1424</v>
      </c>
      <c r="L108" s="26" t="s">
        <v>6</v>
      </c>
      <c r="P108" s="5"/>
      <c r="Q108" s="64"/>
    </row>
    <row r="109" spans="1:17" x14ac:dyDescent="0.2">
      <c r="A109" s="28" t="s">
        <v>13</v>
      </c>
      <c r="B109" s="35">
        <v>2007</v>
      </c>
      <c r="C109" s="19">
        <v>70</v>
      </c>
      <c r="D109" s="19">
        <v>40</v>
      </c>
      <c r="E109" s="26">
        <v>1</v>
      </c>
      <c r="F109" s="26">
        <v>8</v>
      </c>
      <c r="G109" s="26">
        <v>24</v>
      </c>
      <c r="H109" s="26">
        <v>2</v>
      </c>
      <c r="I109" s="26">
        <v>10.7</v>
      </c>
      <c r="J109" s="27">
        <v>5622</v>
      </c>
      <c r="K109" s="27">
        <v>1977</v>
      </c>
      <c r="L109" s="26" t="s">
        <v>6</v>
      </c>
      <c r="P109" s="5"/>
      <c r="Q109" s="64"/>
    </row>
    <row r="110" spans="1:17" x14ac:dyDescent="0.2">
      <c r="A110" s="28" t="s">
        <v>13</v>
      </c>
      <c r="B110" s="35">
        <v>2008</v>
      </c>
      <c r="C110" s="19">
        <v>41</v>
      </c>
      <c r="D110" s="19">
        <v>23</v>
      </c>
      <c r="E110" s="26">
        <v>0</v>
      </c>
      <c r="F110" s="26">
        <v>15</v>
      </c>
      <c r="G110" s="26">
        <v>17</v>
      </c>
      <c r="H110" s="26">
        <v>2</v>
      </c>
      <c r="I110" s="26">
        <v>7.72</v>
      </c>
      <c r="J110" s="27">
        <v>7989</v>
      </c>
      <c r="K110" s="27">
        <v>3391</v>
      </c>
      <c r="L110" s="26" t="s">
        <v>6</v>
      </c>
      <c r="P110" s="5"/>
      <c r="Q110" s="64"/>
    </row>
    <row r="111" spans="1:17" x14ac:dyDescent="0.2">
      <c r="A111" s="28" t="s">
        <v>13</v>
      </c>
      <c r="B111" s="25">
        <v>2009</v>
      </c>
      <c r="C111" s="19">
        <v>48</v>
      </c>
      <c r="D111" s="19">
        <v>29</v>
      </c>
      <c r="E111" s="26">
        <v>0</v>
      </c>
      <c r="F111" s="26">
        <v>9</v>
      </c>
      <c r="G111" s="26">
        <v>18</v>
      </c>
      <c r="H111" s="26">
        <v>2</v>
      </c>
      <c r="I111" s="26">
        <v>12.96</v>
      </c>
      <c r="J111" s="27">
        <v>9789</v>
      </c>
      <c r="K111" s="27">
        <v>5134</v>
      </c>
      <c r="L111" s="26" t="s">
        <v>6</v>
      </c>
      <c r="P111" s="5"/>
      <c r="Q111" s="64"/>
    </row>
    <row r="112" spans="1:17" x14ac:dyDescent="0.2">
      <c r="A112" s="28" t="s">
        <v>13</v>
      </c>
      <c r="B112" s="35">
        <v>2010</v>
      </c>
      <c r="C112" s="19">
        <v>49</v>
      </c>
      <c r="D112" s="19">
        <v>11</v>
      </c>
      <c r="E112" s="26">
        <v>0</v>
      </c>
      <c r="F112" s="26">
        <v>17</v>
      </c>
      <c r="G112" s="26">
        <v>21</v>
      </c>
      <c r="H112" s="26">
        <v>4</v>
      </c>
      <c r="I112" s="26">
        <v>14.3</v>
      </c>
      <c r="J112" s="27">
        <v>7808</v>
      </c>
      <c r="K112" s="27">
        <v>3663</v>
      </c>
      <c r="L112" s="26">
        <v>331</v>
      </c>
      <c r="P112" s="5"/>
      <c r="Q112" s="64"/>
    </row>
    <row r="113" spans="1:17" s="49" customFormat="1" x14ac:dyDescent="0.2">
      <c r="A113" s="52" t="s">
        <v>13</v>
      </c>
      <c r="B113" s="35">
        <v>2011</v>
      </c>
      <c r="C113" s="49">
        <v>62</v>
      </c>
      <c r="D113" s="49">
        <v>33</v>
      </c>
      <c r="E113" s="50">
        <v>5</v>
      </c>
      <c r="F113" s="50">
        <v>8</v>
      </c>
      <c r="G113" s="50">
        <v>21</v>
      </c>
      <c r="H113" s="50">
        <v>2</v>
      </c>
      <c r="I113" s="50">
        <v>16</v>
      </c>
      <c r="J113" s="51">
        <v>7233.9669999999996</v>
      </c>
      <c r="K113" s="51">
        <v>2706.9789000000001</v>
      </c>
      <c r="L113" s="50">
        <v>336</v>
      </c>
      <c r="P113" s="5"/>
      <c r="Q113" s="64"/>
    </row>
    <row r="114" spans="1:17" s="49" customFormat="1" x14ac:dyDescent="0.2">
      <c r="A114" s="52" t="s">
        <v>13</v>
      </c>
      <c r="B114" s="35">
        <v>2012</v>
      </c>
      <c r="C114" s="49">
        <v>61</v>
      </c>
      <c r="D114" s="49">
        <v>37</v>
      </c>
      <c r="E114" s="50">
        <v>4</v>
      </c>
      <c r="F114" s="50">
        <v>18</v>
      </c>
      <c r="G114" s="50">
        <v>50</v>
      </c>
      <c r="H114" s="50">
        <v>5</v>
      </c>
      <c r="I114" s="50">
        <v>16.5</v>
      </c>
      <c r="J114" s="51">
        <v>7461</v>
      </c>
      <c r="K114" s="51">
        <v>3261</v>
      </c>
      <c r="L114" s="50">
        <v>370</v>
      </c>
      <c r="P114" s="5"/>
      <c r="Q114" s="64"/>
    </row>
    <row r="115" spans="1:17" s="21" customFormat="1" x14ac:dyDescent="0.2">
      <c r="A115" s="31" t="s">
        <v>13</v>
      </c>
      <c r="B115" s="32">
        <v>2013</v>
      </c>
      <c r="C115" s="21">
        <v>54</v>
      </c>
      <c r="D115" s="21">
        <v>14</v>
      </c>
      <c r="E115" s="21">
        <v>9</v>
      </c>
      <c r="F115" s="33">
        <v>13</v>
      </c>
      <c r="G115" s="33">
        <v>47</v>
      </c>
      <c r="H115" s="33">
        <v>3</v>
      </c>
      <c r="I115" s="33">
        <v>17.5</v>
      </c>
      <c r="J115" s="63">
        <v>8235.7759999999998</v>
      </c>
      <c r="K115" s="63">
        <v>3283.326</v>
      </c>
      <c r="L115" s="33">
        <v>381</v>
      </c>
      <c r="P115" s="4"/>
      <c r="Q115" s="63"/>
    </row>
    <row r="116" spans="1:17" x14ac:dyDescent="0.2">
      <c r="A116" s="38" t="s">
        <v>14</v>
      </c>
      <c r="B116" s="35">
        <v>2000</v>
      </c>
      <c r="C116" s="19">
        <v>102</v>
      </c>
      <c r="D116" s="19">
        <v>43</v>
      </c>
      <c r="E116" s="26" t="s">
        <v>6</v>
      </c>
      <c r="F116" s="26">
        <v>10</v>
      </c>
      <c r="G116" s="26" t="s">
        <v>6</v>
      </c>
      <c r="H116" s="26">
        <v>1</v>
      </c>
      <c r="I116" s="26" t="s">
        <v>6</v>
      </c>
      <c r="J116" s="27" t="s">
        <v>6</v>
      </c>
      <c r="K116" s="27" t="s">
        <v>6</v>
      </c>
      <c r="L116" s="26" t="s">
        <v>6</v>
      </c>
      <c r="P116" s="5"/>
      <c r="Q116" s="64"/>
    </row>
    <row r="117" spans="1:17" x14ac:dyDescent="0.2">
      <c r="A117" s="38" t="s">
        <v>14</v>
      </c>
      <c r="B117" s="35">
        <v>2001</v>
      </c>
      <c r="C117" s="19">
        <v>135</v>
      </c>
      <c r="D117" s="19">
        <v>52</v>
      </c>
      <c r="E117" s="26" t="s">
        <v>6</v>
      </c>
      <c r="F117" s="26">
        <v>31</v>
      </c>
      <c r="G117" s="26" t="s">
        <v>6</v>
      </c>
      <c r="H117" s="26">
        <v>7</v>
      </c>
      <c r="I117" s="26" t="s">
        <v>6</v>
      </c>
      <c r="J117" s="27" t="s">
        <v>6</v>
      </c>
      <c r="K117" s="27" t="s">
        <v>6</v>
      </c>
      <c r="L117" s="26" t="s">
        <v>6</v>
      </c>
      <c r="P117" s="5"/>
      <c r="Q117" s="64"/>
    </row>
    <row r="118" spans="1:17" x14ac:dyDescent="0.2">
      <c r="A118" s="38" t="s">
        <v>14</v>
      </c>
      <c r="B118" s="35">
        <v>2002</v>
      </c>
      <c r="C118" s="19">
        <v>140</v>
      </c>
      <c r="D118" s="19">
        <v>62</v>
      </c>
      <c r="E118" s="26" t="s">
        <v>6</v>
      </c>
      <c r="F118" s="26">
        <v>22</v>
      </c>
      <c r="G118" s="26" t="s">
        <v>6</v>
      </c>
      <c r="H118" s="26">
        <v>3</v>
      </c>
      <c r="I118" s="26" t="s">
        <v>6</v>
      </c>
      <c r="J118" s="27" t="s">
        <v>6</v>
      </c>
      <c r="K118" s="27" t="s">
        <v>6</v>
      </c>
      <c r="L118" s="26" t="s">
        <v>6</v>
      </c>
      <c r="P118" s="5"/>
      <c r="Q118" s="64"/>
    </row>
    <row r="119" spans="1:17" x14ac:dyDescent="0.2">
      <c r="A119" s="38" t="s">
        <v>14</v>
      </c>
      <c r="B119" s="35">
        <v>2003</v>
      </c>
      <c r="C119" s="19">
        <v>162</v>
      </c>
      <c r="D119" s="19">
        <v>64</v>
      </c>
      <c r="E119" s="26" t="s">
        <v>6</v>
      </c>
      <c r="F119" s="26">
        <v>29</v>
      </c>
      <c r="G119" s="26" t="s">
        <v>6</v>
      </c>
      <c r="H119" s="26">
        <v>5</v>
      </c>
      <c r="I119" s="26" t="s">
        <v>6</v>
      </c>
      <c r="J119" s="27" t="s">
        <v>6</v>
      </c>
      <c r="K119" s="27" t="s">
        <v>6</v>
      </c>
      <c r="L119" s="26" t="s">
        <v>6</v>
      </c>
      <c r="P119" s="5"/>
      <c r="Q119" s="64"/>
    </row>
    <row r="120" spans="1:17" x14ac:dyDescent="0.2">
      <c r="A120" s="38" t="s">
        <v>14</v>
      </c>
      <c r="B120" s="25">
        <v>2004</v>
      </c>
      <c r="C120" s="19">
        <v>212</v>
      </c>
      <c r="D120" s="19">
        <v>89</v>
      </c>
      <c r="E120" s="26">
        <v>7</v>
      </c>
      <c r="F120" s="26">
        <v>38</v>
      </c>
      <c r="G120" s="26">
        <v>64</v>
      </c>
      <c r="H120" s="26">
        <v>7</v>
      </c>
      <c r="I120" s="26">
        <v>27.1</v>
      </c>
      <c r="J120" s="27">
        <v>20868</v>
      </c>
      <c r="K120" s="27">
        <v>4126</v>
      </c>
      <c r="L120" s="26" t="s">
        <v>6</v>
      </c>
      <c r="P120" s="5"/>
      <c r="Q120" s="64"/>
    </row>
    <row r="121" spans="1:17" x14ac:dyDescent="0.2">
      <c r="A121" s="38" t="s">
        <v>14</v>
      </c>
      <c r="B121" s="25">
        <v>2005</v>
      </c>
      <c r="C121" s="19">
        <v>231</v>
      </c>
      <c r="D121" s="19">
        <v>76</v>
      </c>
      <c r="E121" s="26">
        <v>20</v>
      </c>
      <c r="F121" s="26">
        <v>74</v>
      </c>
      <c r="G121" s="26">
        <v>70</v>
      </c>
      <c r="H121" s="26">
        <v>10</v>
      </c>
      <c r="I121" s="26">
        <v>36.9</v>
      </c>
      <c r="J121" s="27">
        <v>25710</v>
      </c>
      <c r="K121" s="27">
        <v>11100</v>
      </c>
      <c r="L121" s="26" t="s">
        <v>6</v>
      </c>
      <c r="P121" s="5"/>
      <c r="Q121" s="64"/>
    </row>
    <row r="122" spans="1:17" x14ac:dyDescent="0.2">
      <c r="A122" s="38" t="s">
        <v>14</v>
      </c>
      <c r="B122" s="25">
        <v>2006</v>
      </c>
      <c r="C122" s="19">
        <v>298</v>
      </c>
      <c r="D122" s="19">
        <v>98</v>
      </c>
      <c r="E122" s="26">
        <v>7</v>
      </c>
      <c r="F122" s="26">
        <v>106</v>
      </c>
      <c r="G122" s="26">
        <v>76</v>
      </c>
      <c r="H122" s="26">
        <v>14</v>
      </c>
      <c r="I122" s="26">
        <v>42.8</v>
      </c>
      <c r="J122" s="27">
        <v>21883</v>
      </c>
      <c r="K122" s="27">
        <v>20620</v>
      </c>
      <c r="L122" s="26" t="s">
        <v>6</v>
      </c>
      <c r="P122" s="5"/>
      <c r="Q122" s="64"/>
    </row>
    <row r="123" spans="1:17" x14ac:dyDescent="0.2">
      <c r="A123" s="38" t="s">
        <v>14</v>
      </c>
      <c r="B123" s="35">
        <v>2007</v>
      </c>
      <c r="C123" s="19">
        <v>303</v>
      </c>
      <c r="D123" s="19">
        <v>113</v>
      </c>
      <c r="E123" s="26">
        <v>8</v>
      </c>
      <c r="F123" s="26">
        <v>83</v>
      </c>
      <c r="G123" s="26">
        <v>78</v>
      </c>
      <c r="H123" s="26">
        <v>8</v>
      </c>
      <c r="I123" s="26">
        <v>42.75</v>
      </c>
      <c r="J123" s="27">
        <v>26987</v>
      </c>
      <c r="K123" s="27">
        <v>26750</v>
      </c>
      <c r="L123" s="26" t="s">
        <v>6</v>
      </c>
      <c r="P123" s="5"/>
      <c r="Q123" s="64"/>
    </row>
    <row r="124" spans="1:17" x14ac:dyDescent="0.2">
      <c r="A124" s="38" t="s">
        <v>14</v>
      </c>
      <c r="B124" s="35">
        <v>2008</v>
      </c>
      <c r="C124" s="19">
        <v>240</v>
      </c>
      <c r="D124" s="19">
        <v>99</v>
      </c>
      <c r="E124" s="26">
        <v>7</v>
      </c>
      <c r="F124" s="26">
        <v>77</v>
      </c>
      <c r="G124" s="26">
        <v>76</v>
      </c>
      <c r="H124" s="26">
        <v>8</v>
      </c>
      <c r="I124" s="26">
        <v>38.270000000000003</v>
      </c>
      <c r="J124" s="27">
        <v>29908</v>
      </c>
      <c r="K124" s="27">
        <v>32505</v>
      </c>
      <c r="L124" s="26" t="s">
        <v>6</v>
      </c>
      <c r="P124" s="5"/>
      <c r="Q124" s="64"/>
    </row>
    <row r="125" spans="1:17" x14ac:dyDescent="0.2">
      <c r="A125" s="38" t="s">
        <v>14</v>
      </c>
      <c r="B125" s="35">
        <v>2009</v>
      </c>
      <c r="C125" s="19">
        <v>231</v>
      </c>
      <c r="D125" s="19">
        <v>109</v>
      </c>
      <c r="E125" s="26">
        <v>15</v>
      </c>
      <c r="F125" s="26">
        <v>69</v>
      </c>
      <c r="G125" s="26">
        <v>88</v>
      </c>
      <c r="H125" s="26">
        <v>6</v>
      </c>
      <c r="I125" s="26">
        <v>45.81</v>
      </c>
      <c r="J125" s="27">
        <v>36505</v>
      </c>
      <c r="K125" s="27">
        <v>29182</v>
      </c>
      <c r="L125" s="26" t="s">
        <v>6</v>
      </c>
      <c r="P125" s="5"/>
      <c r="Q125" s="64"/>
    </row>
    <row r="126" spans="1:17" x14ac:dyDescent="0.2">
      <c r="A126" s="38" t="s">
        <v>14</v>
      </c>
      <c r="B126" s="35">
        <v>2010</v>
      </c>
      <c r="C126" s="19">
        <v>255</v>
      </c>
      <c r="D126" s="19">
        <v>95</v>
      </c>
      <c r="E126" s="26">
        <v>8</v>
      </c>
      <c r="F126" s="26">
        <v>96</v>
      </c>
      <c r="G126" s="26">
        <v>107</v>
      </c>
      <c r="H126" s="26">
        <v>10</v>
      </c>
      <c r="I126" s="26">
        <v>50.45</v>
      </c>
      <c r="J126" s="27">
        <v>30638</v>
      </c>
      <c r="K126" s="27">
        <v>42845</v>
      </c>
      <c r="L126" s="26">
        <v>2020</v>
      </c>
      <c r="P126" s="5"/>
      <c r="Q126" s="64"/>
    </row>
    <row r="127" spans="1:17" s="49" customFormat="1" x14ac:dyDescent="0.2">
      <c r="A127" s="38" t="s">
        <v>14</v>
      </c>
      <c r="B127" s="35">
        <v>2011</v>
      </c>
      <c r="C127" s="49">
        <v>293</v>
      </c>
      <c r="D127" s="49">
        <v>131</v>
      </c>
      <c r="E127" s="50">
        <v>38</v>
      </c>
      <c r="F127" s="50">
        <v>96</v>
      </c>
      <c r="G127" s="50">
        <v>137</v>
      </c>
      <c r="H127" s="50">
        <v>7</v>
      </c>
      <c r="I127" s="50">
        <v>51.3</v>
      </c>
      <c r="J127" s="51">
        <v>32060.667820000002</v>
      </c>
      <c r="K127" s="51">
        <v>24486.700810000002</v>
      </c>
      <c r="L127" s="50">
        <v>2153</v>
      </c>
      <c r="P127" s="5"/>
      <c r="Q127" s="64"/>
    </row>
    <row r="128" spans="1:17" s="49" customFormat="1" x14ac:dyDescent="0.2">
      <c r="A128" s="38" t="s">
        <v>14</v>
      </c>
      <c r="B128" s="35">
        <v>2012</v>
      </c>
      <c r="C128" s="49">
        <v>372</v>
      </c>
      <c r="D128" s="49">
        <v>146</v>
      </c>
      <c r="E128" s="50">
        <v>31</v>
      </c>
      <c r="F128" s="50">
        <v>91</v>
      </c>
      <c r="G128" s="50">
        <v>203</v>
      </c>
      <c r="H128" s="50">
        <v>18</v>
      </c>
      <c r="I128" s="50">
        <v>69.150000000000006</v>
      </c>
      <c r="J128" s="51">
        <v>34063.324869999997</v>
      </c>
      <c r="K128" s="51">
        <v>24018</v>
      </c>
      <c r="L128" s="50">
        <v>2374</v>
      </c>
      <c r="P128" s="5"/>
      <c r="Q128" s="64"/>
    </row>
    <row r="129" spans="1:17" s="21" customFormat="1" x14ac:dyDescent="0.2">
      <c r="A129" s="40" t="s">
        <v>14</v>
      </c>
      <c r="B129" s="32">
        <v>2013</v>
      </c>
      <c r="C129" s="21">
        <v>407</v>
      </c>
      <c r="D129" s="21">
        <v>180</v>
      </c>
      <c r="E129" s="21">
        <v>40</v>
      </c>
      <c r="F129" s="21">
        <v>110</v>
      </c>
      <c r="G129" s="21">
        <v>253</v>
      </c>
      <c r="H129" s="21">
        <v>15</v>
      </c>
      <c r="I129" s="21">
        <v>74.150000000000006</v>
      </c>
      <c r="J129" s="63">
        <v>46494.997000000003</v>
      </c>
      <c r="K129" s="63">
        <v>23699.395199999999</v>
      </c>
      <c r="L129" s="63">
        <v>2196</v>
      </c>
      <c r="Q129" s="63"/>
    </row>
    <row r="130" spans="1:17" x14ac:dyDescent="0.2">
      <c r="A130" s="41" t="s">
        <v>15</v>
      </c>
      <c r="B130" s="37"/>
      <c r="E130" s="26"/>
      <c r="F130" s="26"/>
      <c r="G130" s="26"/>
      <c r="H130" s="26"/>
      <c r="I130" s="26"/>
      <c r="J130" s="27"/>
      <c r="K130" s="27"/>
      <c r="L130" s="26"/>
      <c r="P130" s="49"/>
      <c r="Q130" s="64"/>
    </row>
    <row r="131" spans="1:17" x14ac:dyDescent="0.2">
      <c r="A131" s="28" t="s">
        <v>16</v>
      </c>
      <c r="B131" s="35">
        <v>2000</v>
      </c>
      <c r="C131" s="19">
        <v>0</v>
      </c>
      <c r="D131" s="19">
        <v>0</v>
      </c>
      <c r="E131" s="26" t="s">
        <v>6</v>
      </c>
      <c r="F131" s="26">
        <v>0</v>
      </c>
      <c r="G131" s="26" t="s">
        <v>6</v>
      </c>
      <c r="H131" s="26">
        <v>0</v>
      </c>
      <c r="I131" s="26" t="s">
        <v>6</v>
      </c>
      <c r="J131" s="27" t="s">
        <v>6</v>
      </c>
      <c r="K131" s="27" t="s">
        <v>6</v>
      </c>
      <c r="L131" s="26" t="s">
        <v>6</v>
      </c>
      <c r="P131" s="49"/>
      <c r="Q131" s="64"/>
    </row>
    <row r="132" spans="1:17" x14ac:dyDescent="0.2">
      <c r="A132" s="28" t="s">
        <v>16</v>
      </c>
      <c r="B132" s="35">
        <v>2001</v>
      </c>
      <c r="C132" s="19">
        <v>0</v>
      </c>
      <c r="D132" s="19">
        <v>0</v>
      </c>
      <c r="E132" s="26" t="s">
        <v>6</v>
      </c>
      <c r="F132" s="26">
        <v>0</v>
      </c>
      <c r="G132" s="26" t="s">
        <v>6</v>
      </c>
      <c r="H132" s="26">
        <v>0</v>
      </c>
      <c r="I132" s="26" t="s">
        <v>6</v>
      </c>
      <c r="J132" s="27" t="s">
        <v>6</v>
      </c>
      <c r="K132" s="27" t="s">
        <v>6</v>
      </c>
      <c r="L132" s="26" t="s">
        <v>6</v>
      </c>
      <c r="P132" s="49"/>
      <c r="Q132" s="64"/>
    </row>
    <row r="133" spans="1:17" x14ac:dyDescent="0.2">
      <c r="A133" s="28" t="s">
        <v>16</v>
      </c>
      <c r="B133" s="35">
        <v>2002</v>
      </c>
      <c r="C133" s="19">
        <v>1</v>
      </c>
      <c r="D133" s="19">
        <v>0</v>
      </c>
      <c r="E133" s="26" t="s">
        <v>6</v>
      </c>
      <c r="F133" s="26">
        <v>1</v>
      </c>
      <c r="G133" s="26" t="s">
        <v>6</v>
      </c>
      <c r="H133" s="26">
        <v>0</v>
      </c>
      <c r="I133" s="26" t="s">
        <v>6</v>
      </c>
      <c r="J133" s="27" t="s">
        <v>6</v>
      </c>
      <c r="K133" s="27" t="s">
        <v>6</v>
      </c>
      <c r="L133" s="26" t="s">
        <v>6</v>
      </c>
      <c r="P133" s="49"/>
      <c r="Q133" s="64"/>
    </row>
    <row r="134" spans="1:17" x14ac:dyDescent="0.2">
      <c r="A134" s="28" t="s">
        <v>16</v>
      </c>
      <c r="B134" s="35">
        <v>2003</v>
      </c>
      <c r="C134" s="19">
        <v>1</v>
      </c>
      <c r="D134" s="19">
        <v>1</v>
      </c>
      <c r="E134" s="26" t="s">
        <v>6</v>
      </c>
      <c r="F134" s="26">
        <v>0</v>
      </c>
      <c r="G134" s="26" t="s">
        <v>6</v>
      </c>
      <c r="H134" s="26">
        <v>0</v>
      </c>
      <c r="I134" s="26" t="s">
        <v>6</v>
      </c>
      <c r="J134" s="27" t="s">
        <v>6</v>
      </c>
      <c r="K134" s="27" t="s">
        <v>6</v>
      </c>
      <c r="L134" s="26" t="s">
        <v>6</v>
      </c>
      <c r="P134" s="49"/>
      <c r="Q134" s="64"/>
    </row>
    <row r="135" spans="1:17" x14ac:dyDescent="0.2">
      <c r="A135" s="28" t="s">
        <v>16</v>
      </c>
      <c r="B135" s="25">
        <v>2004</v>
      </c>
      <c r="C135" s="19">
        <v>0</v>
      </c>
      <c r="D135" s="19">
        <v>0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7">
        <v>0</v>
      </c>
      <c r="K135" s="27">
        <v>0</v>
      </c>
      <c r="L135" s="26" t="s">
        <v>6</v>
      </c>
      <c r="P135" s="49"/>
      <c r="Q135" s="64"/>
    </row>
    <row r="136" spans="1:17" x14ac:dyDescent="0.2">
      <c r="A136" s="28" t="s">
        <v>16</v>
      </c>
      <c r="B136" s="25">
        <v>2005</v>
      </c>
      <c r="C136" s="19">
        <v>1</v>
      </c>
      <c r="D136" s="19">
        <v>0</v>
      </c>
      <c r="E136" s="26">
        <v>0</v>
      </c>
      <c r="F136" s="26">
        <v>0</v>
      </c>
      <c r="G136" s="26">
        <v>4</v>
      </c>
      <c r="H136" s="26">
        <v>0</v>
      </c>
      <c r="I136" s="26">
        <v>0.1</v>
      </c>
      <c r="J136" s="27">
        <v>220</v>
      </c>
      <c r="K136" s="27">
        <v>0</v>
      </c>
      <c r="L136" s="26" t="s">
        <v>6</v>
      </c>
      <c r="P136" s="49"/>
      <c r="Q136" s="64"/>
    </row>
    <row r="137" spans="1:17" x14ac:dyDescent="0.2">
      <c r="A137" s="28" t="s">
        <v>16</v>
      </c>
      <c r="B137" s="25">
        <v>2006</v>
      </c>
      <c r="C137" s="19">
        <v>0</v>
      </c>
      <c r="D137" s="19">
        <v>0</v>
      </c>
      <c r="E137" s="26">
        <v>1</v>
      </c>
      <c r="F137" s="26">
        <v>0</v>
      </c>
      <c r="G137" s="26">
        <v>4</v>
      </c>
      <c r="H137" s="26">
        <v>0</v>
      </c>
      <c r="I137" s="26">
        <v>0.2</v>
      </c>
      <c r="J137" s="27">
        <v>10</v>
      </c>
      <c r="K137" s="27">
        <v>0</v>
      </c>
      <c r="L137" s="26" t="s">
        <v>6</v>
      </c>
      <c r="P137" s="49"/>
      <c r="Q137" s="64"/>
    </row>
    <row r="138" spans="1:17" x14ac:dyDescent="0.2">
      <c r="A138" s="28" t="s">
        <v>16</v>
      </c>
      <c r="B138" s="37">
        <v>2007</v>
      </c>
      <c r="C138" s="19">
        <v>0</v>
      </c>
      <c r="D138" s="19">
        <v>0</v>
      </c>
      <c r="E138" s="26">
        <v>0</v>
      </c>
      <c r="F138" s="26">
        <v>0</v>
      </c>
      <c r="G138" s="26">
        <v>0</v>
      </c>
      <c r="H138" s="26">
        <v>0</v>
      </c>
      <c r="I138" s="26">
        <v>0.2</v>
      </c>
      <c r="J138" s="27">
        <v>200</v>
      </c>
      <c r="K138" s="27">
        <v>0</v>
      </c>
      <c r="L138" s="26" t="s">
        <v>6</v>
      </c>
      <c r="P138" s="49"/>
      <c r="Q138" s="64"/>
    </row>
    <row r="139" spans="1:17" x14ac:dyDescent="0.2">
      <c r="A139" s="28" t="s">
        <v>16</v>
      </c>
      <c r="B139" s="37">
        <v>2008</v>
      </c>
      <c r="C139" s="19">
        <v>0</v>
      </c>
      <c r="D139" s="19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0.2</v>
      </c>
      <c r="J139" s="27">
        <v>0</v>
      </c>
      <c r="K139" s="27">
        <v>0</v>
      </c>
      <c r="L139" s="26" t="s">
        <v>6</v>
      </c>
      <c r="P139" s="49"/>
      <c r="Q139" s="64"/>
    </row>
    <row r="140" spans="1:17" x14ac:dyDescent="0.2">
      <c r="A140" s="28" t="s">
        <v>16</v>
      </c>
      <c r="B140" s="25">
        <v>2009</v>
      </c>
      <c r="C140" s="19">
        <v>2</v>
      </c>
      <c r="D140" s="19">
        <v>1</v>
      </c>
      <c r="E140" s="26">
        <v>0</v>
      </c>
      <c r="F140" s="26">
        <v>0</v>
      </c>
      <c r="G140" s="26">
        <v>0</v>
      </c>
      <c r="H140" s="26">
        <v>0</v>
      </c>
      <c r="I140" s="26">
        <v>0.2</v>
      </c>
      <c r="J140" s="27">
        <v>0</v>
      </c>
      <c r="K140" s="27">
        <v>0</v>
      </c>
      <c r="L140" s="26" t="s">
        <v>6</v>
      </c>
      <c r="P140" s="49"/>
      <c r="Q140" s="64"/>
    </row>
    <row r="141" spans="1:17" x14ac:dyDescent="0.2">
      <c r="A141" s="28" t="s">
        <v>16</v>
      </c>
      <c r="B141" s="30">
        <v>2010</v>
      </c>
      <c r="C141" s="19">
        <v>0</v>
      </c>
      <c r="D141" s="19">
        <v>0</v>
      </c>
      <c r="E141" s="26">
        <v>0</v>
      </c>
      <c r="F141" s="26">
        <v>0</v>
      </c>
      <c r="G141" s="26">
        <v>0</v>
      </c>
      <c r="H141" s="26">
        <v>0</v>
      </c>
      <c r="I141" s="26">
        <v>0.1</v>
      </c>
      <c r="J141" s="27">
        <v>102</v>
      </c>
      <c r="K141" s="27">
        <v>0</v>
      </c>
      <c r="L141" s="26">
        <v>0</v>
      </c>
      <c r="P141" s="49"/>
      <c r="Q141" s="64"/>
    </row>
    <row r="142" spans="1:17" s="49" customFormat="1" x14ac:dyDescent="0.2">
      <c r="A142" s="28" t="s">
        <v>16</v>
      </c>
      <c r="B142" s="35">
        <v>2011</v>
      </c>
      <c r="C142" s="49">
        <v>0</v>
      </c>
      <c r="D142" s="49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0.2</v>
      </c>
      <c r="J142" s="51">
        <v>150</v>
      </c>
      <c r="K142" s="51">
        <v>0</v>
      </c>
      <c r="L142" s="50">
        <v>3</v>
      </c>
      <c r="Q142" s="64"/>
    </row>
    <row r="143" spans="1:17" s="49" customFormat="1" x14ac:dyDescent="0.2">
      <c r="A143" s="28" t="s">
        <v>16</v>
      </c>
      <c r="B143" s="35">
        <v>2012</v>
      </c>
      <c r="C143" s="49">
        <v>0</v>
      </c>
      <c r="D143" s="49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0.4</v>
      </c>
      <c r="J143" s="51">
        <v>0</v>
      </c>
      <c r="K143" s="51">
        <v>0</v>
      </c>
      <c r="L143" s="50">
        <v>44</v>
      </c>
    </row>
    <row r="144" spans="1:17" s="21" customFormat="1" x14ac:dyDescent="0.2">
      <c r="A144" s="36" t="s">
        <v>16</v>
      </c>
      <c r="B144" s="32">
        <v>2013</v>
      </c>
      <c r="C144" s="21">
        <v>0</v>
      </c>
      <c r="D144" s="21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0.1</v>
      </c>
      <c r="J144" s="63">
        <v>89.159000000000006</v>
      </c>
      <c r="K144" s="63">
        <v>0</v>
      </c>
      <c r="L144" s="33">
        <v>12</v>
      </c>
    </row>
    <row r="145" spans="1:17" x14ac:dyDescent="0.2">
      <c r="A145" s="28" t="s">
        <v>17</v>
      </c>
      <c r="B145" s="35">
        <v>2000</v>
      </c>
      <c r="C145" s="19">
        <v>0</v>
      </c>
      <c r="D145" s="19">
        <v>3</v>
      </c>
      <c r="E145" s="26" t="s">
        <v>6</v>
      </c>
      <c r="F145" s="26">
        <v>0</v>
      </c>
      <c r="G145" s="26" t="s">
        <v>6</v>
      </c>
      <c r="H145" s="26">
        <v>0</v>
      </c>
      <c r="I145" s="26" t="s">
        <v>6</v>
      </c>
      <c r="J145" s="27" t="s">
        <v>6</v>
      </c>
      <c r="K145" s="27" t="s">
        <v>6</v>
      </c>
      <c r="L145" s="26" t="s">
        <v>6</v>
      </c>
      <c r="P145" s="49"/>
      <c r="Q145" s="49"/>
    </row>
    <row r="146" spans="1:17" x14ac:dyDescent="0.2">
      <c r="A146" s="28" t="s">
        <v>17</v>
      </c>
      <c r="B146" s="35">
        <v>2001</v>
      </c>
      <c r="C146" s="19">
        <v>5</v>
      </c>
      <c r="D146" s="19">
        <v>3</v>
      </c>
      <c r="E146" s="26" t="s">
        <v>6</v>
      </c>
      <c r="F146" s="26">
        <v>1</v>
      </c>
      <c r="G146" s="26" t="s">
        <v>6</v>
      </c>
      <c r="H146" s="26">
        <v>0</v>
      </c>
      <c r="I146" s="26" t="s">
        <v>6</v>
      </c>
      <c r="J146" s="27" t="s">
        <v>6</v>
      </c>
      <c r="K146" s="27" t="s">
        <v>6</v>
      </c>
      <c r="L146" s="26" t="s">
        <v>6</v>
      </c>
      <c r="P146" s="49"/>
      <c r="Q146" s="49"/>
    </row>
    <row r="147" spans="1:17" x14ac:dyDescent="0.2">
      <c r="A147" s="28" t="s">
        <v>17</v>
      </c>
      <c r="B147" s="35">
        <v>2002</v>
      </c>
      <c r="C147" s="19">
        <v>4</v>
      </c>
      <c r="D147" s="19">
        <v>3</v>
      </c>
      <c r="E147" s="26" t="s">
        <v>6</v>
      </c>
      <c r="F147" s="26">
        <v>1</v>
      </c>
      <c r="G147" s="26" t="s">
        <v>6</v>
      </c>
      <c r="H147" s="26">
        <v>0</v>
      </c>
      <c r="I147" s="26" t="s">
        <v>6</v>
      </c>
      <c r="J147" s="27" t="s">
        <v>6</v>
      </c>
      <c r="K147" s="27" t="s">
        <v>6</v>
      </c>
      <c r="L147" s="26" t="s">
        <v>6</v>
      </c>
      <c r="P147" s="49"/>
      <c r="Q147" s="49"/>
    </row>
    <row r="148" spans="1:17" x14ac:dyDescent="0.2">
      <c r="A148" s="28" t="s">
        <v>17</v>
      </c>
      <c r="B148" s="35">
        <v>2003</v>
      </c>
      <c r="C148" s="19">
        <v>7</v>
      </c>
      <c r="D148" s="19">
        <v>7</v>
      </c>
      <c r="E148" s="26" t="s">
        <v>6</v>
      </c>
      <c r="F148" s="26">
        <v>3</v>
      </c>
      <c r="G148" s="26" t="s">
        <v>6</v>
      </c>
      <c r="H148" s="26">
        <v>0</v>
      </c>
      <c r="I148" s="26" t="s">
        <v>6</v>
      </c>
      <c r="J148" s="27" t="s">
        <v>6</v>
      </c>
      <c r="K148" s="27" t="s">
        <v>6</v>
      </c>
      <c r="L148" s="26" t="s">
        <v>6</v>
      </c>
      <c r="P148" s="49"/>
      <c r="Q148" s="49"/>
    </row>
    <row r="149" spans="1:17" x14ac:dyDescent="0.2">
      <c r="A149" s="28" t="s">
        <v>17</v>
      </c>
      <c r="B149" s="25">
        <v>2004</v>
      </c>
      <c r="C149" s="19">
        <v>4</v>
      </c>
      <c r="D149" s="19">
        <v>4</v>
      </c>
      <c r="E149" s="26">
        <v>6</v>
      </c>
      <c r="F149" s="26">
        <v>1</v>
      </c>
      <c r="G149" s="26">
        <v>5</v>
      </c>
      <c r="H149" s="26">
        <v>0</v>
      </c>
      <c r="I149" s="26">
        <v>1</v>
      </c>
      <c r="J149" s="27">
        <v>2000</v>
      </c>
      <c r="K149" s="27">
        <v>4200</v>
      </c>
      <c r="L149" s="26" t="s">
        <v>6</v>
      </c>
      <c r="P149" s="49"/>
      <c r="Q149" s="49"/>
    </row>
    <row r="150" spans="1:17" x14ac:dyDescent="0.2">
      <c r="A150" s="28" t="s">
        <v>17</v>
      </c>
      <c r="B150" s="25">
        <v>2005</v>
      </c>
      <c r="C150" s="19">
        <v>5</v>
      </c>
      <c r="D150" s="19">
        <v>2</v>
      </c>
      <c r="E150" s="26">
        <v>8</v>
      </c>
      <c r="F150" s="26">
        <v>3</v>
      </c>
      <c r="G150" s="26">
        <v>6</v>
      </c>
      <c r="H150" s="26">
        <v>0</v>
      </c>
      <c r="I150" s="26">
        <v>2</v>
      </c>
      <c r="J150" s="27">
        <v>2270</v>
      </c>
      <c r="K150" s="27">
        <v>3900</v>
      </c>
      <c r="L150" s="26" t="s">
        <v>6</v>
      </c>
      <c r="P150" s="49"/>
      <c r="Q150" s="49"/>
    </row>
    <row r="151" spans="1:17" x14ac:dyDescent="0.2">
      <c r="A151" s="28" t="s">
        <v>17</v>
      </c>
      <c r="B151" s="25">
        <v>2006</v>
      </c>
      <c r="C151" s="19">
        <v>8</v>
      </c>
      <c r="D151" s="19">
        <v>3</v>
      </c>
      <c r="E151" s="26">
        <v>7</v>
      </c>
      <c r="F151" s="26">
        <v>2</v>
      </c>
      <c r="G151" s="26">
        <v>8</v>
      </c>
      <c r="H151" s="26">
        <v>0</v>
      </c>
      <c r="I151" s="26">
        <v>3</v>
      </c>
      <c r="J151" s="27">
        <v>1700</v>
      </c>
      <c r="K151" s="27">
        <v>7000</v>
      </c>
      <c r="L151" s="26" t="s">
        <v>6</v>
      </c>
      <c r="P151" s="49"/>
      <c r="Q151" s="49"/>
    </row>
    <row r="152" spans="1:17" x14ac:dyDescent="0.2">
      <c r="A152" s="28" t="s">
        <v>17</v>
      </c>
      <c r="B152" s="37">
        <v>2007</v>
      </c>
      <c r="C152" s="19">
        <v>5</v>
      </c>
      <c r="D152" s="19">
        <v>4</v>
      </c>
      <c r="E152" s="26">
        <v>4</v>
      </c>
      <c r="F152" s="26">
        <v>1</v>
      </c>
      <c r="G152" s="26">
        <v>9</v>
      </c>
      <c r="H152" s="26">
        <v>0</v>
      </c>
      <c r="I152" s="26">
        <v>4</v>
      </c>
      <c r="J152" s="27">
        <v>3780</v>
      </c>
      <c r="K152" s="27">
        <v>8880</v>
      </c>
      <c r="L152" s="26" t="s">
        <v>6</v>
      </c>
      <c r="P152" s="49"/>
      <c r="Q152" s="49"/>
    </row>
    <row r="153" spans="1:17" x14ac:dyDescent="0.2">
      <c r="A153" s="28" t="s">
        <v>17</v>
      </c>
      <c r="B153" s="37">
        <v>2008</v>
      </c>
      <c r="C153" s="19">
        <v>4</v>
      </c>
      <c r="D153" s="19">
        <v>3</v>
      </c>
      <c r="E153" s="26">
        <v>2</v>
      </c>
      <c r="F153" s="26">
        <v>2</v>
      </c>
      <c r="G153" s="26">
        <v>9</v>
      </c>
      <c r="H153" s="26">
        <v>0</v>
      </c>
      <c r="I153" s="26">
        <v>2.5</v>
      </c>
      <c r="J153" s="27">
        <v>3444</v>
      </c>
      <c r="K153" s="27">
        <v>49150</v>
      </c>
      <c r="L153" s="26" t="s">
        <v>6</v>
      </c>
      <c r="P153" s="49"/>
      <c r="Q153" s="49"/>
    </row>
    <row r="154" spans="1:17" x14ac:dyDescent="0.2">
      <c r="A154" s="28" t="s">
        <v>17</v>
      </c>
      <c r="B154" s="25">
        <v>2009</v>
      </c>
      <c r="C154" s="19">
        <v>4</v>
      </c>
      <c r="D154" s="19">
        <v>2</v>
      </c>
      <c r="E154" s="26">
        <v>0</v>
      </c>
      <c r="F154" s="26">
        <v>1</v>
      </c>
      <c r="G154" s="26">
        <v>4</v>
      </c>
      <c r="H154" s="26">
        <v>0</v>
      </c>
      <c r="I154" s="26">
        <v>2</v>
      </c>
      <c r="J154" s="27">
        <v>3151</v>
      </c>
      <c r="K154" s="27">
        <v>52395</v>
      </c>
      <c r="L154" s="26" t="s">
        <v>6</v>
      </c>
      <c r="P154" s="49"/>
      <c r="Q154" s="49"/>
    </row>
    <row r="155" spans="1:17" x14ac:dyDescent="0.2">
      <c r="A155" s="28" t="s">
        <v>17</v>
      </c>
      <c r="B155" s="35">
        <v>2010</v>
      </c>
      <c r="C155" s="19">
        <v>4</v>
      </c>
      <c r="D155" s="19">
        <v>2</v>
      </c>
      <c r="E155" s="26">
        <v>3</v>
      </c>
      <c r="F155" s="26">
        <v>0</v>
      </c>
      <c r="G155" s="26">
        <v>3</v>
      </c>
      <c r="H155" s="26">
        <v>0</v>
      </c>
      <c r="I155" s="26">
        <v>2</v>
      </c>
      <c r="J155" s="27">
        <v>3875</v>
      </c>
      <c r="K155" s="27">
        <v>64750</v>
      </c>
      <c r="L155" s="26">
        <v>7</v>
      </c>
      <c r="P155" s="49"/>
      <c r="Q155" s="49"/>
    </row>
    <row r="156" spans="1:17" s="49" customFormat="1" x14ac:dyDescent="0.2">
      <c r="A156" s="28" t="s">
        <v>17</v>
      </c>
      <c r="B156" s="35">
        <v>2011</v>
      </c>
      <c r="C156" s="49">
        <v>6</v>
      </c>
      <c r="D156" s="49">
        <v>4</v>
      </c>
      <c r="E156" s="50">
        <v>4</v>
      </c>
      <c r="F156" s="50">
        <v>0</v>
      </c>
      <c r="G156" s="50">
        <v>3</v>
      </c>
      <c r="H156" s="50">
        <v>0</v>
      </c>
      <c r="I156" s="50">
        <v>2</v>
      </c>
      <c r="J156" s="51">
        <v>4110.2539999999999</v>
      </c>
      <c r="K156" s="51">
        <v>42016</v>
      </c>
      <c r="L156" s="50">
        <v>9</v>
      </c>
    </row>
    <row r="157" spans="1:17" s="49" customFormat="1" x14ac:dyDescent="0.2">
      <c r="A157" s="28" t="s">
        <v>17</v>
      </c>
      <c r="B157" s="35">
        <v>2012</v>
      </c>
      <c r="C157" s="49">
        <v>8</v>
      </c>
      <c r="D157" s="49">
        <v>4</v>
      </c>
      <c r="E157" s="50">
        <v>4</v>
      </c>
      <c r="F157" s="50">
        <v>0</v>
      </c>
      <c r="G157" s="50">
        <v>0</v>
      </c>
      <c r="H157" s="50">
        <v>0</v>
      </c>
      <c r="I157" s="50">
        <v>2</v>
      </c>
      <c r="J157" s="51">
        <v>4200</v>
      </c>
      <c r="K157" s="51">
        <v>64500</v>
      </c>
      <c r="L157" s="50">
        <v>34</v>
      </c>
    </row>
    <row r="158" spans="1:17" s="21" customFormat="1" x14ac:dyDescent="0.2">
      <c r="A158" s="36" t="s">
        <v>17</v>
      </c>
      <c r="B158" s="32">
        <v>2013</v>
      </c>
      <c r="C158" s="21">
        <v>5</v>
      </c>
      <c r="D158" s="21">
        <v>3</v>
      </c>
      <c r="E158" s="33">
        <v>0</v>
      </c>
      <c r="F158" s="33">
        <v>0</v>
      </c>
      <c r="G158" s="33">
        <v>3</v>
      </c>
      <c r="H158" s="33">
        <v>0</v>
      </c>
      <c r="I158" s="33">
        <v>2</v>
      </c>
      <c r="J158" s="63">
        <v>4289.5925699999998</v>
      </c>
      <c r="K158" s="63">
        <v>92500</v>
      </c>
      <c r="L158" s="33">
        <v>37</v>
      </c>
    </row>
    <row r="159" spans="1:17" x14ac:dyDescent="0.2">
      <c r="A159" s="42" t="s">
        <v>18</v>
      </c>
      <c r="B159" s="35">
        <v>2000</v>
      </c>
      <c r="C159" s="19">
        <v>0</v>
      </c>
      <c r="D159" s="19">
        <v>3</v>
      </c>
      <c r="E159" s="26" t="s">
        <v>6</v>
      </c>
      <c r="F159" s="26">
        <v>0</v>
      </c>
      <c r="G159" s="26" t="s">
        <v>6</v>
      </c>
      <c r="H159" s="26">
        <v>0</v>
      </c>
      <c r="I159" s="26" t="s">
        <v>6</v>
      </c>
      <c r="J159" s="27" t="s">
        <v>6</v>
      </c>
      <c r="K159" s="27" t="s">
        <v>6</v>
      </c>
      <c r="L159" s="26" t="s">
        <v>6</v>
      </c>
      <c r="P159" s="49"/>
      <c r="Q159" s="49"/>
    </row>
    <row r="160" spans="1:17" x14ac:dyDescent="0.2">
      <c r="A160" s="42" t="s">
        <v>18</v>
      </c>
      <c r="B160" s="35">
        <v>2001</v>
      </c>
      <c r="C160" s="19">
        <v>5</v>
      </c>
      <c r="D160" s="19">
        <v>3</v>
      </c>
      <c r="E160" s="26" t="s">
        <v>6</v>
      </c>
      <c r="F160" s="26">
        <v>1</v>
      </c>
      <c r="G160" s="26" t="s">
        <v>6</v>
      </c>
      <c r="H160" s="26">
        <v>0</v>
      </c>
      <c r="I160" s="26" t="s">
        <v>6</v>
      </c>
      <c r="J160" s="27" t="s">
        <v>6</v>
      </c>
      <c r="K160" s="27" t="s">
        <v>6</v>
      </c>
      <c r="L160" s="26" t="s">
        <v>6</v>
      </c>
      <c r="P160" s="49"/>
      <c r="Q160" s="49"/>
    </row>
    <row r="161" spans="1:17" x14ac:dyDescent="0.2">
      <c r="A161" s="42" t="s">
        <v>18</v>
      </c>
      <c r="B161" s="35">
        <v>2002</v>
      </c>
      <c r="C161" s="19">
        <v>5</v>
      </c>
      <c r="D161" s="19">
        <v>3</v>
      </c>
      <c r="E161" s="26" t="s">
        <v>6</v>
      </c>
      <c r="F161" s="26">
        <v>2</v>
      </c>
      <c r="G161" s="26" t="s">
        <v>6</v>
      </c>
      <c r="H161" s="26">
        <v>0</v>
      </c>
      <c r="I161" s="26" t="s">
        <v>6</v>
      </c>
      <c r="J161" s="27" t="s">
        <v>6</v>
      </c>
      <c r="K161" s="27" t="s">
        <v>6</v>
      </c>
      <c r="L161" s="26" t="s">
        <v>6</v>
      </c>
      <c r="P161" s="49"/>
      <c r="Q161" s="49"/>
    </row>
    <row r="162" spans="1:17" x14ac:dyDescent="0.2">
      <c r="A162" s="42" t="s">
        <v>18</v>
      </c>
      <c r="B162" s="35">
        <v>2003</v>
      </c>
      <c r="C162" s="19">
        <v>8</v>
      </c>
      <c r="D162" s="19">
        <v>8</v>
      </c>
      <c r="E162" s="26" t="s">
        <v>6</v>
      </c>
      <c r="F162" s="26">
        <v>3</v>
      </c>
      <c r="G162" s="26" t="s">
        <v>6</v>
      </c>
      <c r="H162" s="26">
        <v>0</v>
      </c>
      <c r="I162" s="26" t="s">
        <v>6</v>
      </c>
      <c r="J162" s="27" t="s">
        <v>6</v>
      </c>
      <c r="K162" s="27" t="s">
        <v>6</v>
      </c>
      <c r="L162" s="26" t="s">
        <v>6</v>
      </c>
      <c r="P162" s="49"/>
      <c r="Q162" s="49"/>
    </row>
    <row r="163" spans="1:17" x14ac:dyDescent="0.2">
      <c r="A163" s="42" t="s">
        <v>18</v>
      </c>
      <c r="B163" s="25">
        <v>2004</v>
      </c>
      <c r="C163" s="19">
        <v>4</v>
      </c>
      <c r="D163" s="19">
        <v>4</v>
      </c>
      <c r="E163" s="26">
        <v>6</v>
      </c>
      <c r="F163" s="26">
        <v>1</v>
      </c>
      <c r="G163" s="26">
        <v>5</v>
      </c>
      <c r="H163" s="26">
        <v>0</v>
      </c>
      <c r="I163" s="26">
        <v>1</v>
      </c>
      <c r="J163" s="27">
        <v>2000</v>
      </c>
      <c r="K163" s="27">
        <v>4200</v>
      </c>
      <c r="L163" s="26" t="s">
        <v>6</v>
      </c>
      <c r="P163" s="49"/>
      <c r="Q163" s="49"/>
    </row>
    <row r="164" spans="1:17" x14ac:dyDescent="0.2">
      <c r="A164" s="42" t="s">
        <v>18</v>
      </c>
      <c r="B164" s="25">
        <v>2005</v>
      </c>
      <c r="C164" s="19">
        <v>6</v>
      </c>
      <c r="D164" s="19">
        <v>2</v>
      </c>
      <c r="E164" s="26">
        <v>8</v>
      </c>
      <c r="F164" s="26">
        <v>3</v>
      </c>
      <c r="G164" s="26">
        <v>10</v>
      </c>
      <c r="H164" s="26">
        <v>0</v>
      </c>
      <c r="I164" s="26">
        <v>2.1</v>
      </c>
      <c r="J164" s="27">
        <v>2490</v>
      </c>
      <c r="K164" s="27">
        <v>3900</v>
      </c>
      <c r="L164" s="26" t="s">
        <v>6</v>
      </c>
      <c r="P164" s="49"/>
      <c r="Q164" s="49"/>
    </row>
    <row r="165" spans="1:17" x14ac:dyDescent="0.2">
      <c r="A165" s="42" t="s">
        <v>18</v>
      </c>
      <c r="B165" s="25">
        <v>2006</v>
      </c>
      <c r="C165" s="19">
        <v>8</v>
      </c>
      <c r="D165" s="19">
        <v>3</v>
      </c>
      <c r="E165" s="26">
        <v>8</v>
      </c>
      <c r="F165" s="26">
        <v>2</v>
      </c>
      <c r="G165" s="26">
        <v>12</v>
      </c>
      <c r="H165" s="26">
        <v>0</v>
      </c>
      <c r="I165" s="26">
        <v>3.2</v>
      </c>
      <c r="J165" s="27">
        <v>1710</v>
      </c>
      <c r="K165" s="27">
        <v>7000</v>
      </c>
      <c r="L165" s="26" t="s">
        <v>6</v>
      </c>
      <c r="P165" s="49"/>
      <c r="Q165" s="49"/>
    </row>
    <row r="166" spans="1:17" x14ac:dyDescent="0.2">
      <c r="A166" s="42" t="s">
        <v>18</v>
      </c>
      <c r="B166" s="37">
        <v>2007</v>
      </c>
      <c r="C166" s="19">
        <v>5</v>
      </c>
      <c r="D166" s="19">
        <v>4</v>
      </c>
      <c r="E166" s="26">
        <v>4</v>
      </c>
      <c r="F166" s="26">
        <v>1</v>
      </c>
      <c r="G166" s="26">
        <v>9</v>
      </c>
      <c r="H166" s="26">
        <v>0</v>
      </c>
      <c r="I166" s="26">
        <v>4.2</v>
      </c>
      <c r="J166" s="27">
        <v>3980</v>
      </c>
      <c r="K166" s="27">
        <v>8880</v>
      </c>
      <c r="L166" s="26" t="s">
        <v>6</v>
      </c>
      <c r="P166" s="49"/>
      <c r="Q166" s="49"/>
    </row>
    <row r="167" spans="1:17" x14ac:dyDescent="0.2">
      <c r="A167" s="42" t="s">
        <v>18</v>
      </c>
      <c r="B167" s="37">
        <v>2008</v>
      </c>
      <c r="C167" s="19">
        <v>4</v>
      </c>
      <c r="D167" s="19">
        <v>3</v>
      </c>
      <c r="E167" s="26">
        <v>2</v>
      </c>
      <c r="F167" s="26">
        <v>2</v>
      </c>
      <c r="G167" s="26">
        <v>9</v>
      </c>
      <c r="H167" s="26">
        <v>0</v>
      </c>
      <c r="I167" s="26">
        <v>2.7</v>
      </c>
      <c r="J167" s="27">
        <v>3444</v>
      </c>
      <c r="K167" s="27">
        <v>49150</v>
      </c>
      <c r="L167" s="26" t="s">
        <v>6</v>
      </c>
      <c r="P167" s="49"/>
      <c r="Q167" s="49"/>
    </row>
    <row r="168" spans="1:17" x14ac:dyDescent="0.2">
      <c r="A168" s="42" t="s">
        <v>18</v>
      </c>
      <c r="B168" s="25">
        <v>2009</v>
      </c>
      <c r="C168" s="19">
        <v>6</v>
      </c>
      <c r="D168" s="19">
        <v>3</v>
      </c>
      <c r="E168" s="26">
        <v>0</v>
      </c>
      <c r="F168" s="26">
        <v>1</v>
      </c>
      <c r="G168" s="26">
        <v>4</v>
      </c>
      <c r="H168" s="26">
        <v>0</v>
      </c>
      <c r="I168" s="26">
        <v>2.2000000000000002</v>
      </c>
      <c r="J168" s="27">
        <v>3151</v>
      </c>
      <c r="K168" s="27">
        <v>52395</v>
      </c>
      <c r="L168" s="26" t="s">
        <v>6</v>
      </c>
      <c r="P168" s="49"/>
      <c r="Q168" s="49"/>
    </row>
    <row r="169" spans="1:17" x14ac:dyDescent="0.2">
      <c r="A169" s="42" t="s">
        <v>18</v>
      </c>
      <c r="B169" s="35">
        <v>2010</v>
      </c>
      <c r="C169" s="19">
        <v>4</v>
      </c>
      <c r="D169" s="19">
        <v>2</v>
      </c>
      <c r="E169" s="26">
        <v>3</v>
      </c>
      <c r="F169" s="26">
        <v>0</v>
      </c>
      <c r="G169" s="26">
        <v>3</v>
      </c>
      <c r="H169" s="26">
        <v>0</v>
      </c>
      <c r="I169" s="26">
        <v>2.1</v>
      </c>
      <c r="J169" s="27">
        <v>3977</v>
      </c>
      <c r="K169" s="27">
        <v>64750</v>
      </c>
      <c r="L169" s="26">
        <v>7</v>
      </c>
      <c r="P169" s="49"/>
      <c r="Q169" s="49"/>
    </row>
    <row r="170" spans="1:17" s="49" customFormat="1" x14ac:dyDescent="0.2">
      <c r="A170" s="44" t="s">
        <v>18</v>
      </c>
      <c r="B170" s="35">
        <v>2011</v>
      </c>
      <c r="C170" s="49">
        <v>6</v>
      </c>
      <c r="D170" s="49">
        <v>4</v>
      </c>
      <c r="E170" s="50">
        <v>4</v>
      </c>
      <c r="F170" s="50">
        <v>0</v>
      </c>
      <c r="G170" s="50">
        <v>3</v>
      </c>
      <c r="H170" s="50">
        <v>0</v>
      </c>
      <c r="I170" s="50">
        <v>2.2000000000000002</v>
      </c>
      <c r="J170" s="51">
        <v>4260.2539999999999</v>
      </c>
      <c r="K170" s="51">
        <v>42016</v>
      </c>
      <c r="L170" s="50">
        <v>12</v>
      </c>
    </row>
    <row r="171" spans="1:17" s="49" customFormat="1" x14ac:dyDescent="0.2">
      <c r="A171" s="44" t="s">
        <v>18</v>
      </c>
      <c r="B171" s="35">
        <v>2012</v>
      </c>
      <c r="C171" s="49">
        <v>8</v>
      </c>
      <c r="D171" s="49">
        <v>4</v>
      </c>
      <c r="E171" s="50">
        <v>4</v>
      </c>
      <c r="F171" s="50">
        <v>0</v>
      </c>
      <c r="G171" s="50">
        <v>0</v>
      </c>
      <c r="H171" s="50">
        <v>0</v>
      </c>
      <c r="I171" s="50">
        <v>2.4</v>
      </c>
      <c r="J171" s="51">
        <v>4200</v>
      </c>
      <c r="K171" s="51">
        <v>64500</v>
      </c>
      <c r="L171" s="50">
        <v>78</v>
      </c>
    </row>
    <row r="172" spans="1:17" s="21" customFormat="1" x14ac:dyDescent="0.2">
      <c r="A172" s="43" t="s">
        <v>18</v>
      </c>
      <c r="B172" s="32">
        <v>2013</v>
      </c>
      <c r="C172" s="21">
        <v>5</v>
      </c>
      <c r="D172" s="21">
        <v>3</v>
      </c>
      <c r="E172" s="33">
        <v>0</v>
      </c>
      <c r="F172" s="33">
        <v>0</v>
      </c>
      <c r="G172" s="21">
        <v>3</v>
      </c>
      <c r="H172" s="33">
        <v>0</v>
      </c>
      <c r="I172" s="21">
        <v>2.1</v>
      </c>
      <c r="J172" s="63">
        <v>4378.7515699999994</v>
      </c>
      <c r="K172" s="63">
        <v>92500</v>
      </c>
      <c r="L172" s="63">
        <v>49</v>
      </c>
    </row>
    <row r="173" spans="1:17" x14ac:dyDescent="0.2">
      <c r="A173" s="41" t="s">
        <v>19</v>
      </c>
      <c r="B173" s="37"/>
      <c r="E173" s="26"/>
      <c r="F173" s="26"/>
      <c r="G173" s="26"/>
      <c r="H173" s="26"/>
      <c r="I173" s="26"/>
      <c r="J173" s="27"/>
      <c r="K173" s="27"/>
      <c r="L173" s="26"/>
      <c r="P173" s="49"/>
      <c r="Q173" s="49"/>
    </row>
    <row r="174" spans="1:17" x14ac:dyDescent="0.2">
      <c r="A174" s="41"/>
      <c r="B174" s="37"/>
      <c r="E174" s="26"/>
      <c r="F174" s="26"/>
      <c r="G174" s="26"/>
      <c r="H174" s="26"/>
      <c r="I174" s="26"/>
      <c r="J174" s="27"/>
      <c r="K174" s="27"/>
      <c r="L174" s="26"/>
      <c r="P174" s="49"/>
      <c r="Q174" s="49"/>
    </row>
    <row r="175" spans="1:17" x14ac:dyDescent="0.2">
      <c r="A175" s="28" t="s">
        <v>84</v>
      </c>
      <c r="B175" s="35">
        <v>2000</v>
      </c>
      <c r="C175" s="19">
        <v>13</v>
      </c>
      <c r="D175" s="19">
        <v>7</v>
      </c>
      <c r="E175" s="26" t="s">
        <v>6</v>
      </c>
      <c r="F175" s="26">
        <v>1</v>
      </c>
      <c r="G175" s="26" t="s">
        <v>6</v>
      </c>
      <c r="H175" s="26">
        <v>1</v>
      </c>
      <c r="I175" s="26" t="s">
        <v>6</v>
      </c>
      <c r="J175" s="27" t="s">
        <v>6</v>
      </c>
      <c r="K175" s="27" t="s">
        <v>6</v>
      </c>
      <c r="L175" s="26" t="s">
        <v>6</v>
      </c>
      <c r="P175" s="49"/>
      <c r="Q175" s="49"/>
    </row>
    <row r="176" spans="1:17" x14ac:dyDescent="0.2">
      <c r="A176" s="28" t="s">
        <v>84</v>
      </c>
      <c r="B176" s="35">
        <v>2001</v>
      </c>
      <c r="C176" s="19">
        <v>21</v>
      </c>
      <c r="D176" s="19">
        <v>8</v>
      </c>
      <c r="E176" s="26" t="s">
        <v>6</v>
      </c>
      <c r="F176" s="26">
        <v>3</v>
      </c>
      <c r="G176" s="26" t="s">
        <v>6</v>
      </c>
      <c r="H176" s="26">
        <v>0</v>
      </c>
      <c r="I176" s="26" t="s">
        <v>6</v>
      </c>
      <c r="J176" s="27" t="s">
        <v>6</v>
      </c>
      <c r="K176" s="27" t="s">
        <v>6</v>
      </c>
      <c r="L176" s="26" t="s">
        <v>6</v>
      </c>
      <c r="P176" s="49"/>
      <c r="Q176" s="49"/>
    </row>
    <row r="177" spans="1:17" x14ac:dyDescent="0.2">
      <c r="A177" s="28" t="s">
        <v>84</v>
      </c>
      <c r="B177" s="35">
        <v>2002</v>
      </c>
      <c r="C177" s="19">
        <v>21</v>
      </c>
      <c r="D177" s="19">
        <v>14</v>
      </c>
      <c r="E177" s="26" t="s">
        <v>6</v>
      </c>
      <c r="F177" s="26">
        <v>3</v>
      </c>
      <c r="G177" s="26" t="s">
        <v>6</v>
      </c>
      <c r="H177" s="26">
        <v>1</v>
      </c>
      <c r="I177" s="26" t="s">
        <v>6</v>
      </c>
      <c r="J177" s="27" t="s">
        <v>6</v>
      </c>
      <c r="K177" s="27" t="s">
        <v>6</v>
      </c>
      <c r="L177" s="26" t="s">
        <v>6</v>
      </c>
      <c r="P177" s="49"/>
      <c r="Q177" s="49"/>
    </row>
    <row r="178" spans="1:17" x14ac:dyDescent="0.2">
      <c r="A178" s="28" t="s">
        <v>84</v>
      </c>
      <c r="B178" s="35">
        <v>2003</v>
      </c>
      <c r="C178" s="19">
        <v>24</v>
      </c>
      <c r="D178" s="19">
        <v>9</v>
      </c>
      <c r="E178" s="26" t="s">
        <v>6</v>
      </c>
      <c r="F178" s="26">
        <v>2</v>
      </c>
      <c r="G178" s="26" t="s">
        <v>6</v>
      </c>
      <c r="H178" s="26">
        <v>5</v>
      </c>
      <c r="I178" s="26" t="s">
        <v>6</v>
      </c>
      <c r="J178" s="27" t="s">
        <v>6</v>
      </c>
      <c r="K178" s="27" t="s">
        <v>6</v>
      </c>
      <c r="L178" s="26" t="s">
        <v>6</v>
      </c>
      <c r="P178" s="49"/>
      <c r="Q178" s="49"/>
    </row>
    <row r="179" spans="1:17" x14ac:dyDescent="0.2">
      <c r="A179" s="28" t="s">
        <v>84</v>
      </c>
      <c r="B179" s="25">
        <v>2004</v>
      </c>
      <c r="C179" s="19">
        <v>9</v>
      </c>
      <c r="D179" s="19">
        <v>5</v>
      </c>
      <c r="E179" s="26">
        <v>1</v>
      </c>
      <c r="F179" s="26">
        <v>2</v>
      </c>
      <c r="G179" s="26">
        <v>12</v>
      </c>
      <c r="H179" s="26">
        <v>0</v>
      </c>
      <c r="I179" s="26">
        <v>5.2</v>
      </c>
      <c r="J179" s="27">
        <v>2769</v>
      </c>
      <c r="K179" s="27">
        <v>1000</v>
      </c>
      <c r="L179" s="26" t="s">
        <v>6</v>
      </c>
      <c r="P179" s="49"/>
      <c r="Q179" s="49"/>
    </row>
    <row r="180" spans="1:17" x14ac:dyDescent="0.2">
      <c r="A180" s="28" t="s">
        <v>84</v>
      </c>
      <c r="B180" s="25">
        <v>2005</v>
      </c>
      <c r="C180" s="19">
        <v>27</v>
      </c>
      <c r="D180" s="19">
        <v>5</v>
      </c>
      <c r="E180" s="26">
        <v>2</v>
      </c>
      <c r="F180" s="26">
        <v>2</v>
      </c>
      <c r="G180" s="26">
        <v>15</v>
      </c>
      <c r="H180" s="26">
        <v>2</v>
      </c>
      <c r="I180" s="26">
        <v>8.5</v>
      </c>
      <c r="J180" s="27">
        <v>2852</v>
      </c>
      <c r="K180" s="27">
        <v>684</v>
      </c>
      <c r="L180" s="26" t="s">
        <v>6</v>
      </c>
      <c r="P180" s="49"/>
      <c r="Q180" s="49"/>
    </row>
    <row r="181" spans="1:17" x14ac:dyDescent="0.2">
      <c r="A181" s="28" t="s">
        <v>84</v>
      </c>
      <c r="B181" s="25">
        <v>2006</v>
      </c>
      <c r="C181" s="19">
        <v>31</v>
      </c>
      <c r="D181" s="19">
        <v>10</v>
      </c>
      <c r="E181" s="26">
        <v>0</v>
      </c>
      <c r="F181" s="26">
        <v>4</v>
      </c>
      <c r="G181" s="26">
        <v>14</v>
      </c>
      <c r="H181" s="26">
        <v>2</v>
      </c>
      <c r="I181" s="26">
        <v>7.5</v>
      </c>
      <c r="J181" s="27">
        <v>4225</v>
      </c>
      <c r="K181" s="27">
        <v>1342</v>
      </c>
      <c r="L181" s="26" t="s">
        <v>6</v>
      </c>
      <c r="P181" s="49"/>
      <c r="Q181" s="49"/>
    </row>
    <row r="182" spans="1:17" x14ac:dyDescent="0.2">
      <c r="A182" s="28" t="s">
        <v>20</v>
      </c>
      <c r="B182" s="37">
        <v>2007</v>
      </c>
      <c r="C182" s="19">
        <v>23</v>
      </c>
      <c r="D182" s="19">
        <v>7</v>
      </c>
      <c r="E182" s="26">
        <v>1</v>
      </c>
      <c r="F182" s="26">
        <v>1</v>
      </c>
      <c r="G182" s="26">
        <v>12</v>
      </c>
      <c r="H182" s="26">
        <v>1</v>
      </c>
      <c r="I182" s="26">
        <v>8</v>
      </c>
      <c r="J182" s="27">
        <v>2860</v>
      </c>
      <c r="K182" s="27">
        <v>1155</v>
      </c>
      <c r="L182" s="26" t="s">
        <v>6</v>
      </c>
      <c r="P182" s="49"/>
      <c r="Q182" s="49"/>
    </row>
    <row r="183" spans="1:17" x14ac:dyDescent="0.2">
      <c r="A183" s="28" t="s">
        <v>20</v>
      </c>
      <c r="B183" s="37">
        <v>2008</v>
      </c>
      <c r="C183" s="19">
        <v>29</v>
      </c>
      <c r="D183" s="19">
        <v>19</v>
      </c>
      <c r="E183" s="26">
        <v>2</v>
      </c>
      <c r="F183" s="26">
        <v>6</v>
      </c>
      <c r="G183" s="26">
        <v>17</v>
      </c>
      <c r="H183" s="26">
        <v>2</v>
      </c>
      <c r="I183" s="26">
        <v>10</v>
      </c>
      <c r="J183" s="27">
        <v>4780</v>
      </c>
      <c r="K183" s="27">
        <v>896</v>
      </c>
      <c r="L183" s="26" t="s">
        <v>6</v>
      </c>
      <c r="P183" s="49"/>
      <c r="Q183" s="49"/>
    </row>
    <row r="184" spans="1:17" x14ac:dyDescent="0.2">
      <c r="A184" s="28" t="s">
        <v>20</v>
      </c>
      <c r="B184" s="25">
        <v>2009</v>
      </c>
      <c r="C184" s="19">
        <v>25</v>
      </c>
      <c r="D184" s="19">
        <v>7</v>
      </c>
      <c r="E184" s="26">
        <v>1</v>
      </c>
      <c r="F184" s="26">
        <v>3</v>
      </c>
      <c r="G184" s="26">
        <v>14</v>
      </c>
      <c r="H184" s="26">
        <v>1</v>
      </c>
      <c r="I184" s="26">
        <v>10</v>
      </c>
      <c r="J184" s="27">
        <v>5700</v>
      </c>
      <c r="K184" s="27">
        <v>1506</v>
      </c>
      <c r="L184" s="26" t="s">
        <v>6</v>
      </c>
      <c r="P184" s="49"/>
      <c r="Q184" s="49"/>
    </row>
    <row r="185" spans="1:17" x14ac:dyDescent="0.2">
      <c r="A185" s="28" t="s">
        <v>20</v>
      </c>
      <c r="B185" s="35">
        <v>2010</v>
      </c>
      <c r="C185" s="19">
        <v>34</v>
      </c>
      <c r="D185" s="19">
        <v>13</v>
      </c>
      <c r="E185" s="26">
        <v>2</v>
      </c>
      <c r="F185" s="26">
        <v>2</v>
      </c>
      <c r="G185" s="26">
        <v>16</v>
      </c>
      <c r="H185" s="26">
        <v>0</v>
      </c>
      <c r="I185" s="26">
        <v>10</v>
      </c>
      <c r="J185" s="27">
        <v>6300</v>
      </c>
      <c r="K185" s="27">
        <v>2617</v>
      </c>
      <c r="L185" s="26">
        <v>466</v>
      </c>
      <c r="P185" s="49"/>
      <c r="Q185" s="49"/>
    </row>
    <row r="186" spans="1:17" s="49" customFormat="1" x14ac:dyDescent="0.2">
      <c r="A186" s="28" t="s">
        <v>20</v>
      </c>
      <c r="B186" s="35">
        <v>2011</v>
      </c>
      <c r="C186" s="49">
        <v>34</v>
      </c>
      <c r="D186" s="49">
        <v>17</v>
      </c>
      <c r="E186" s="50">
        <v>3</v>
      </c>
      <c r="F186" s="50">
        <v>5</v>
      </c>
      <c r="G186" s="50">
        <v>21</v>
      </c>
      <c r="H186" s="50">
        <v>0</v>
      </c>
      <c r="I186" s="50">
        <v>10</v>
      </c>
      <c r="J186" s="51">
        <v>8239</v>
      </c>
      <c r="K186" s="51">
        <v>1050.0730000000001</v>
      </c>
      <c r="L186" s="50">
        <v>401</v>
      </c>
    </row>
    <row r="187" spans="1:17" s="49" customFormat="1" x14ac:dyDescent="0.2">
      <c r="A187" s="28" t="s">
        <v>20</v>
      </c>
      <c r="B187" s="35">
        <v>2012</v>
      </c>
      <c r="C187" s="49">
        <v>23</v>
      </c>
      <c r="D187" s="49">
        <v>12</v>
      </c>
      <c r="E187" s="50">
        <v>2</v>
      </c>
      <c r="F187" s="50">
        <v>1</v>
      </c>
      <c r="G187" s="50">
        <v>1</v>
      </c>
      <c r="H187" s="50">
        <v>0</v>
      </c>
      <c r="I187" s="50">
        <v>9.5</v>
      </c>
      <c r="J187" s="51">
        <v>0</v>
      </c>
      <c r="K187" s="51">
        <v>75</v>
      </c>
      <c r="L187" s="50">
        <v>497</v>
      </c>
    </row>
    <row r="188" spans="1:17" s="21" customFormat="1" x14ac:dyDescent="0.2">
      <c r="A188" s="36" t="s">
        <v>20</v>
      </c>
      <c r="B188" s="32">
        <v>2013</v>
      </c>
      <c r="C188" s="21">
        <v>27</v>
      </c>
      <c r="D188" s="21">
        <v>5</v>
      </c>
      <c r="E188" s="33">
        <v>6</v>
      </c>
      <c r="F188" s="33">
        <v>5</v>
      </c>
      <c r="G188" s="33">
        <v>15</v>
      </c>
      <c r="H188" s="33">
        <v>0</v>
      </c>
      <c r="I188" s="33">
        <v>7</v>
      </c>
      <c r="J188" s="63">
        <v>5900</v>
      </c>
      <c r="K188" s="63">
        <v>826</v>
      </c>
      <c r="L188" s="33">
        <v>590</v>
      </c>
    </row>
    <row r="189" spans="1:17" x14ac:dyDescent="0.2">
      <c r="A189" s="28" t="s">
        <v>85</v>
      </c>
      <c r="B189" s="35">
        <v>2000</v>
      </c>
      <c r="C189" s="19">
        <v>2</v>
      </c>
      <c r="D189" s="19">
        <v>2</v>
      </c>
      <c r="E189" s="26" t="s">
        <v>6</v>
      </c>
      <c r="F189" s="26">
        <v>0</v>
      </c>
      <c r="G189" s="26" t="s">
        <v>6</v>
      </c>
      <c r="H189" s="26">
        <v>0</v>
      </c>
      <c r="I189" s="26" t="s">
        <v>6</v>
      </c>
      <c r="J189" s="27" t="s">
        <v>6</v>
      </c>
      <c r="K189" s="27" t="s">
        <v>6</v>
      </c>
      <c r="L189" s="26" t="s">
        <v>6</v>
      </c>
      <c r="P189" s="49"/>
    </row>
    <row r="190" spans="1:17" x14ac:dyDescent="0.2">
      <c r="A190" s="28" t="s">
        <v>85</v>
      </c>
      <c r="B190" s="35">
        <v>2001</v>
      </c>
      <c r="C190" s="19">
        <v>6</v>
      </c>
      <c r="D190" s="19">
        <v>0</v>
      </c>
      <c r="E190" s="26" t="s">
        <v>6</v>
      </c>
      <c r="F190" s="26">
        <v>0</v>
      </c>
      <c r="G190" s="26" t="s">
        <v>6</v>
      </c>
      <c r="H190" s="26">
        <v>1</v>
      </c>
      <c r="I190" s="26" t="s">
        <v>6</v>
      </c>
      <c r="J190" s="27" t="s">
        <v>6</v>
      </c>
      <c r="K190" s="27" t="s">
        <v>6</v>
      </c>
      <c r="L190" s="26" t="s">
        <v>6</v>
      </c>
      <c r="P190" s="49"/>
      <c r="Q190" s="49"/>
    </row>
    <row r="191" spans="1:17" x14ac:dyDescent="0.2">
      <c r="A191" s="28" t="s">
        <v>85</v>
      </c>
      <c r="B191" s="35">
        <v>2002</v>
      </c>
      <c r="C191" s="19">
        <v>7</v>
      </c>
      <c r="D191" s="19">
        <v>0</v>
      </c>
      <c r="E191" s="26" t="s">
        <v>6</v>
      </c>
      <c r="F191" s="26">
        <v>1</v>
      </c>
      <c r="G191" s="26" t="s">
        <v>6</v>
      </c>
      <c r="H191" s="26">
        <v>0</v>
      </c>
      <c r="I191" s="26" t="s">
        <v>6</v>
      </c>
      <c r="J191" s="27" t="s">
        <v>6</v>
      </c>
      <c r="K191" s="27" t="s">
        <v>6</v>
      </c>
      <c r="L191" s="26" t="s">
        <v>6</v>
      </c>
      <c r="P191" s="49"/>
      <c r="Q191" s="49"/>
    </row>
    <row r="192" spans="1:17" x14ac:dyDescent="0.2">
      <c r="A192" s="28" t="s">
        <v>85</v>
      </c>
      <c r="B192" s="35">
        <v>2003</v>
      </c>
      <c r="C192" s="19">
        <v>7</v>
      </c>
      <c r="D192" s="19">
        <v>4</v>
      </c>
      <c r="E192" s="26" t="s">
        <v>6</v>
      </c>
      <c r="F192" s="26">
        <v>0</v>
      </c>
      <c r="G192" s="26" t="s">
        <v>6</v>
      </c>
      <c r="H192" s="26">
        <v>0</v>
      </c>
      <c r="I192" s="26" t="s">
        <v>6</v>
      </c>
      <c r="J192" s="27" t="s">
        <v>6</v>
      </c>
      <c r="K192" s="27" t="s">
        <v>6</v>
      </c>
      <c r="L192" s="26" t="s">
        <v>6</v>
      </c>
      <c r="P192" s="49"/>
    </row>
    <row r="193" spans="1:16" x14ac:dyDescent="0.2">
      <c r="A193" s="28" t="s">
        <v>85</v>
      </c>
      <c r="B193" s="25">
        <v>2004</v>
      </c>
      <c r="C193" s="19">
        <v>4</v>
      </c>
      <c r="D193" s="19">
        <v>2</v>
      </c>
      <c r="E193" s="26">
        <v>0</v>
      </c>
      <c r="F193" s="26">
        <v>2</v>
      </c>
      <c r="G193" s="26">
        <v>1</v>
      </c>
      <c r="H193" s="26">
        <v>0</v>
      </c>
      <c r="I193" s="26">
        <v>0.5</v>
      </c>
      <c r="J193" s="27">
        <v>311</v>
      </c>
      <c r="K193" s="27">
        <v>0</v>
      </c>
      <c r="L193" s="26" t="s">
        <v>6</v>
      </c>
      <c r="P193" s="49"/>
    </row>
    <row r="194" spans="1:16" x14ac:dyDescent="0.2">
      <c r="A194" s="28" t="s">
        <v>85</v>
      </c>
      <c r="B194" s="25">
        <v>2005</v>
      </c>
      <c r="C194" s="19">
        <v>10</v>
      </c>
      <c r="D194" s="19">
        <v>2</v>
      </c>
      <c r="E194" s="26">
        <v>0</v>
      </c>
      <c r="F194" s="26">
        <v>0</v>
      </c>
      <c r="G194" s="26">
        <v>0</v>
      </c>
      <c r="H194" s="26">
        <v>1</v>
      </c>
      <c r="I194" s="26">
        <v>0</v>
      </c>
      <c r="J194" s="27">
        <v>813</v>
      </c>
      <c r="K194" s="27">
        <v>100</v>
      </c>
      <c r="L194" s="26" t="s">
        <v>6</v>
      </c>
      <c r="P194" s="49"/>
    </row>
    <row r="195" spans="1:16" x14ac:dyDescent="0.2">
      <c r="A195" s="28" t="s">
        <v>85</v>
      </c>
      <c r="B195" s="25">
        <v>2006</v>
      </c>
      <c r="C195" s="19">
        <v>17</v>
      </c>
      <c r="D195" s="19">
        <v>1</v>
      </c>
      <c r="E195" s="26">
        <v>0</v>
      </c>
      <c r="F195" s="26">
        <v>1</v>
      </c>
      <c r="G195" s="26">
        <v>0</v>
      </c>
      <c r="H195" s="26">
        <v>0</v>
      </c>
      <c r="I195" s="26">
        <v>0</v>
      </c>
      <c r="J195" s="27">
        <v>463</v>
      </c>
      <c r="K195" s="27">
        <v>0</v>
      </c>
      <c r="L195" s="26" t="s">
        <v>6</v>
      </c>
      <c r="P195" s="49"/>
    </row>
    <row r="196" spans="1:16" x14ac:dyDescent="0.2">
      <c r="A196" s="28" t="s">
        <v>21</v>
      </c>
      <c r="B196" s="35">
        <v>2007</v>
      </c>
      <c r="C196" s="19">
        <v>14</v>
      </c>
      <c r="D196" s="19">
        <v>5</v>
      </c>
      <c r="E196" s="26">
        <v>0</v>
      </c>
      <c r="F196" s="26">
        <v>1</v>
      </c>
      <c r="G196" s="26">
        <v>0</v>
      </c>
      <c r="H196" s="26">
        <v>0</v>
      </c>
      <c r="I196" s="26">
        <v>0.2</v>
      </c>
      <c r="J196" s="27">
        <v>315</v>
      </c>
      <c r="K196" s="27">
        <v>0</v>
      </c>
      <c r="L196" s="26" t="s">
        <v>6</v>
      </c>
      <c r="P196" s="49"/>
    </row>
    <row r="197" spans="1:16" x14ac:dyDescent="0.2">
      <c r="A197" s="28" t="s">
        <v>21</v>
      </c>
      <c r="B197" s="35">
        <v>2008</v>
      </c>
      <c r="C197" s="19">
        <v>11</v>
      </c>
      <c r="D197" s="19">
        <v>2</v>
      </c>
      <c r="E197" s="26">
        <v>0</v>
      </c>
      <c r="F197" s="26">
        <v>4</v>
      </c>
      <c r="G197" s="26">
        <v>3</v>
      </c>
      <c r="H197" s="26">
        <v>1</v>
      </c>
      <c r="I197" s="26">
        <v>0.2</v>
      </c>
      <c r="J197" s="27">
        <v>528</v>
      </c>
      <c r="K197" s="27">
        <v>0</v>
      </c>
      <c r="L197" s="26" t="s">
        <v>6</v>
      </c>
      <c r="P197" s="49"/>
    </row>
    <row r="198" spans="1:16" x14ac:dyDescent="0.2">
      <c r="A198" s="28" t="s">
        <v>21</v>
      </c>
      <c r="B198" s="25">
        <v>2009</v>
      </c>
      <c r="C198" s="19">
        <v>17</v>
      </c>
      <c r="D198" s="19">
        <v>4</v>
      </c>
      <c r="E198" s="26">
        <v>0</v>
      </c>
      <c r="F198" s="26">
        <v>1</v>
      </c>
      <c r="G198" s="26">
        <v>0</v>
      </c>
      <c r="H198" s="26">
        <v>1</v>
      </c>
      <c r="I198" s="26">
        <v>0.2</v>
      </c>
      <c r="J198" s="27">
        <v>931</v>
      </c>
      <c r="K198" s="27">
        <v>0</v>
      </c>
      <c r="L198" s="26" t="s">
        <v>6</v>
      </c>
      <c r="P198" s="49"/>
    </row>
    <row r="199" spans="1:16" x14ac:dyDescent="0.2">
      <c r="A199" s="28" t="s">
        <v>21</v>
      </c>
      <c r="B199" s="35">
        <v>2010</v>
      </c>
      <c r="C199" s="19">
        <v>22</v>
      </c>
      <c r="D199" s="19">
        <v>7</v>
      </c>
      <c r="E199" s="26">
        <v>0</v>
      </c>
      <c r="F199" s="26">
        <v>3</v>
      </c>
      <c r="G199" s="26">
        <v>0</v>
      </c>
      <c r="H199" s="26">
        <v>1</v>
      </c>
      <c r="I199" s="26">
        <v>0.2</v>
      </c>
      <c r="J199" s="27">
        <v>808</v>
      </c>
      <c r="K199" s="27">
        <v>189</v>
      </c>
      <c r="L199" s="26">
        <v>151</v>
      </c>
      <c r="P199" s="49"/>
    </row>
    <row r="200" spans="1:16" s="49" customFormat="1" x14ac:dyDescent="0.2">
      <c r="A200" s="28" t="s">
        <v>21</v>
      </c>
      <c r="B200" s="35">
        <v>2011</v>
      </c>
      <c r="C200" s="49">
        <v>22</v>
      </c>
      <c r="D200" s="49">
        <v>14</v>
      </c>
      <c r="E200" s="50">
        <v>0</v>
      </c>
      <c r="F200" s="50">
        <v>4</v>
      </c>
      <c r="G200" s="50">
        <v>8</v>
      </c>
      <c r="H200" s="50">
        <v>1</v>
      </c>
      <c r="I200" s="50">
        <v>0.2</v>
      </c>
      <c r="J200" s="51">
        <v>518.10900000000004</v>
      </c>
      <c r="K200" s="51">
        <v>37.861660000000001</v>
      </c>
      <c r="L200" s="50">
        <v>199</v>
      </c>
    </row>
    <row r="201" spans="1:16" s="49" customFormat="1" x14ac:dyDescent="0.2">
      <c r="A201" s="28" t="s">
        <v>21</v>
      </c>
      <c r="B201" s="35">
        <v>2012</v>
      </c>
      <c r="C201" s="49">
        <v>15</v>
      </c>
      <c r="D201" s="49">
        <v>11</v>
      </c>
      <c r="E201" s="50">
        <v>0</v>
      </c>
      <c r="F201" s="50">
        <v>16</v>
      </c>
      <c r="G201" s="50">
        <v>3</v>
      </c>
      <c r="H201" s="50">
        <v>1</v>
      </c>
      <c r="I201" s="50">
        <v>0.2</v>
      </c>
      <c r="J201" s="51">
        <v>619.65499999999997</v>
      </c>
      <c r="K201" s="51">
        <v>104</v>
      </c>
      <c r="L201" s="50">
        <v>184</v>
      </c>
    </row>
    <row r="202" spans="1:16" s="21" customFormat="1" x14ac:dyDescent="0.2">
      <c r="A202" s="36" t="s">
        <v>21</v>
      </c>
      <c r="B202" s="32">
        <v>2013</v>
      </c>
      <c r="C202" s="21">
        <v>23</v>
      </c>
      <c r="D202" s="21">
        <v>4</v>
      </c>
      <c r="E202" s="33">
        <v>0</v>
      </c>
      <c r="F202" s="33">
        <v>3</v>
      </c>
      <c r="G202" s="33">
        <v>7</v>
      </c>
      <c r="H202" s="33">
        <v>2</v>
      </c>
      <c r="I202" s="33">
        <v>0.2</v>
      </c>
      <c r="J202" s="63">
        <v>498.279</v>
      </c>
      <c r="K202" s="63">
        <v>127.3648</v>
      </c>
      <c r="L202" s="33">
        <v>237</v>
      </c>
    </row>
    <row r="203" spans="1:16" x14ac:dyDescent="0.2">
      <c r="A203" s="28" t="s">
        <v>86</v>
      </c>
      <c r="B203" s="35">
        <v>2000</v>
      </c>
      <c r="C203" s="19" t="s">
        <v>6</v>
      </c>
      <c r="D203" s="19" t="s">
        <v>6</v>
      </c>
      <c r="E203" s="26" t="s">
        <v>6</v>
      </c>
      <c r="F203" s="26" t="s">
        <v>6</v>
      </c>
      <c r="G203" s="26" t="s">
        <v>6</v>
      </c>
      <c r="H203" s="26" t="s">
        <v>6</v>
      </c>
      <c r="I203" s="26" t="s">
        <v>6</v>
      </c>
      <c r="J203" s="27" t="s">
        <v>6</v>
      </c>
      <c r="K203" s="27" t="s">
        <v>6</v>
      </c>
      <c r="L203" s="26" t="s">
        <v>6</v>
      </c>
      <c r="P203" s="49"/>
    </row>
    <row r="204" spans="1:16" x14ac:dyDescent="0.2">
      <c r="A204" s="28" t="s">
        <v>86</v>
      </c>
      <c r="B204" s="35">
        <v>2001</v>
      </c>
      <c r="C204" s="19" t="s">
        <v>6</v>
      </c>
      <c r="D204" s="19" t="s">
        <v>6</v>
      </c>
      <c r="E204" s="26" t="s">
        <v>6</v>
      </c>
      <c r="F204" s="26" t="s">
        <v>6</v>
      </c>
      <c r="G204" s="26" t="s">
        <v>6</v>
      </c>
      <c r="H204" s="26" t="s">
        <v>6</v>
      </c>
      <c r="I204" s="26" t="s">
        <v>6</v>
      </c>
      <c r="J204" s="27" t="s">
        <v>6</v>
      </c>
      <c r="K204" s="27" t="s">
        <v>6</v>
      </c>
      <c r="L204" s="26" t="s">
        <v>6</v>
      </c>
      <c r="P204" s="49"/>
    </row>
    <row r="205" spans="1:16" x14ac:dyDescent="0.2">
      <c r="A205" s="28" t="s">
        <v>86</v>
      </c>
      <c r="B205" s="35">
        <v>2002</v>
      </c>
      <c r="C205" s="19" t="s">
        <v>6</v>
      </c>
      <c r="D205" s="19" t="s">
        <v>6</v>
      </c>
      <c r="E205" s="26" t="s">
        <v>6</v>
      </c>
      <c r="F205" s="26" t="s">
        <v>6</v>
      </c>
      <c r="G205" s="26" t="s">
        <v>6</v>
      </c>
      <c r="H205" s="26" t="s">
        <v>6</v>
      </c>
      <c r="I205" s="26" t="s">
        <v>6</v>
      </c>
      <c r="J205" s="27" t="s">
        <v>6</v>
      </c>
      <c r="K205" s="27" t="s">
        <v>6</v>
      </c>
      <c r="L205" s="26" t="s">
        <v>6</v>
      </c>
      <c r="P205" s="49"/>
    </row>
    <row r="206" spans="1:16" x14ac:dyDescent="0.2">
      <c r="A206" s="28" t="s">
        <v>86</v>
      </c>
      <c r="B206" s="35">
        <v>2003</v>
      </c>
      <c r="C206" s="19" t="s">
        <v>6</v>
      </c>
      <c r="D206" s="19" t="s">
        <v>6</v>
      </c>
      <c r="E206" s="26" t="s">
        <v>6</v>
      </c>
      <c r="F206" s="26" t="s">
        <v>6</v>
      </c>
      <c r="G206" s="26" t="s">
        <v>6</v>
      </c>
      <c r="H206" s="26" t="s">
        <v>6</v>
      </c>
      <c r="I206" s="26" t="s">
        <v>6</v>
      </c>
      <c r="J206" s="27" t="s">
        <v>6</v>
      </c>
      <c r="K206" s="27" t="s">
        <v>6</v>
      </c>
      <c r="L206" s="26" t="s">
        <v>6</v>
      </c>
      <c r="P206" s="49"/>
    </row>
    <row r="207" spans="1:16" x14ac:dyDescent="0.2">
      <c r="A207" s="28" t="s">
        <v>86</v>
      </c>
      <c r="B207" s="25">
        <v>2004</v>
      </c>
      <c r="C207" s="19">
        <v>2</v>
      </c>
      <c r="D207" s="19">
        <v>4</v>
      </c>
      <c r="E207" s="26">
        <v>1</v>
      </c>
      <c r="F207" s="26">
        <v>2</v>
      </c>
      <c r="G207" s="26">
        <v>1</v>
      </c>
      <c r="H207" s="26">
        <v>0</v>
      </c>
      <c r="I207" s="26">
        <v>0.5</v>
      </c>
      <c r="J207" s="27">
        <v>100</v>
      </c>
      <c r="K207" s="27">
        <v>12</v>
      </c>
      <c r="L207" s="26" t="s">
        <v>6</v>
      </c>
      <c r="P207" s="49"/>
    </row>
    <row r="208" spans="1:16" x14ac:dyDescent="0.2">
      <c r="A208" s="28" t="s">
        <v>86</v>
      </c>
      <c r="B208" s="25">
        <v>2005</v>
      </c>
      <c r="C208" s="19">
        <v>2</v>
      </c>
      <c r="D208" s="19">
        <v>0</v>
      </c>
      <c r="E208" s="26">
        <v>1</v>
      </c>
      <c r="F208" s="26">
        <v>1</v>
      </c>
      <c r="G208" s="26">
        <v>0</v>
      </c>
      <c r="H208" s="26">
        <v>0</v>
      </c>
      <c r="I208" s="26">
        <v>1.2</v>
      </c>
      <c r="J208" s="27">
        <v>50</v>
      </c>
      <c r="K208" s="27">
        <v>12</v>
      </c>
      <c r="L208" s="26" t="s">
        <v>6</v>
      </c>
      <c r="P208" s="49"/>
    </row>
    <row r="209" spans="1:16" x14ac:dyDescent="0.2">
      <c r="A209" s="28" t="s">
        <v>86</v>
      </c>
      <c r="B209" s="25">
        <v>2006</v>
      </c>
      <c r="C209" s="19">
        <v>3</v>
      </c>
      <c r="D209" s="19">
        <v>1</v>
      </c>
      <c r="E209" s="26">
        <v>0</v>
      </c>
      <c r="F209" s="26">
        <v>2</v>
      </c>
      <c r="G209" s="26">
        <v>1</v>
      </c>
      <c r="H209" s="26">
        <v>0</v>
      </c>
      <c r="I209" s="26">
        <v>0.75</v>
      </c>
      <c r="J209" s="27">
        <v>0</v>
      </c>
      <c r="K209" s="27">
        <v>75</v>
      </c>
      <c r="L209" s="26" t="s">
        <v>6</v>
      </c>
      <c r="P209" s="49"/>
    </row>
    <row r="210" spans="1:16" x14ac:dyDescent="0.2">
      <c r="A210" s="28" t="s">
        <v>22</v>
      </c>
      <c r="B210" s="35">
        <v>2007</v>
      </c>
      <c r="C210" s="19">
        <v>4</v>
      </c>
      <c r="D210" s="19">
        <v>2</v>
      </c>
      <c r="E210" s="26">
        <v>0</v>
      </c>
      <c r="F210" s="26">
        <v>3</v>
      </c>
      <c r="G210" s="26">
        <v>2</v>
      </c>
      <c r="H210" s="26">
        <v>0</v>
      </c>
      <c r="I210" s="26">
        <v>1</v>
      </c>
      <c r="J210" s="27">
        <v>3</v>
      </c>
      <c r="K210" s="27">
        <v>1050</v>
      </c>
      <c r="L210" s="26" t="s">
        <v>6</v>
      </c>
      <c r="P210" s="49"/>
    </row>
    <row r="211" spans="1:16" x14ac:dyDescent="0.2">
      <c r="A211" s="28" t="s">
        <v>22</v>
      </c>
      <c r="B211" s="35">
        <v>2008</v>
      </c>
      <c r="C211" s="19">
        <v>7</v>
      </c>
      <c r="D211" s="19">
        <v>3</v>
      </c>
      <c r="E211" s="26">
        <v>0</v>
      </c>
      <c r="F211" s="26">
        <v>1</v>
      </c>
      <c r="G211" s="26">
        <v>1</v>
      </c>
      <c r="H211" s="26">
        <v>1</v>
      </c>
      <c r="I211" s="26">
        <v>1</v>
      </c>
      <c r="J211" s="27">
        <v>10</v>
      </c>
      <c r="K211" s="27">
        <v>0</v>
      </c>
      <c r="L211" s="26" t="s">
        <v>6</v>
      </c>
      <c r="P211" s="49"/>
    </row>
    <row r="212" spans="1:16" x14ac:dyDescent="0.2">
      <c r="A212" s="28" t="s">
        <v>22</v>
      </c>
      <c r="B212" s="25">
        <v>2009</v>
      </c>
      <c r="C212" s="19">
        <v>12</v>
      </c>
      <c r="D212" s="19">
        <v>6</v>
      </c>
      <c r="E212" s="26">
        <v>0</v>
      </c>
      <c r="F212" s="26">
        <v>0</v>
      </c>
      <c r="G212" s="26">
        <v>1</v>
      </c>
      <c r="H212" s="26">
        <v>0</v>
      </c>
      <c r="I212" s="26">
        <v>4</v>
      </c>
      <c r="J212" s="27">
        <v>100</v>
      </c>
      <c r="K212" s="27">
        <v>0</v>
      </c>
      <c r="L212" s="26" t="s">
        <v>6</v>
      </c>
      <c r="P212" s="49"/>
    </row>
    <row r="213" spans="1:16" x14ac:dyDescent="0.2">
      <c r="A213" s="28" t="s">
        <v>22</v>
      </c>
      <c r="B213" s="35">
        <v>2010</v>
      </c>
      <c r="C213" s="19">
        <v>10</v>
      </c>
      <c r="D213" s="19">
        <v>4</v>
      </c>
      <c r="E213" s="26">
        <v>0</v>
      </c>
      <c r="F213" s="26">
        <v>2</v>
      </c>
      <c r="G213" s="26">
        <v>1</v>
      </c>
      <c r="H213" s="26">
        <v>0</v>
      </c>
      <c r="I213" s="26">
        <v>4</v>
      </c>
      <c r="J213" s="27">
        <v>400</v>
      </c>
      <c r="K213" s="27">
        <v>0</v>
      </c>
      <c r="L213" s="26">
        <v>68</v>
      </c>
      <c r="P213" s="49"/>
    </row>
    <row r="214" spans="1:16" s="49" customFormat="1" x14ac:dyDescent="0.2">
      <c r="A214" s="28" t="s">
        <v>22</v>
      </c>
      <c r="B214" s="35">
        <v>2011</v>
      </c>
      <c r="C214" s="49">
        <v>8</v>
      </c>
      <c r="D214" s="49">
        <v>4</v>
      </c>
      <c r="E214" s="50">
        <v>0</v>
      </c>
      <c r="F214" s="50">
        <v>2</v>
      </c>
      <c r="G214" s="50">
        <v>0</v>
      </c>
      <c r="H214" s="50">
        <v>0</v>
      </c>
      <c r="I214" s="50">
        <v>3</v>
      </c>
      <c r="J214" s="51">
        <v>617.25</v>
      </c>
      <c r="K214" s="51">
        <v>0</v>
      </c>
      <c r="L214" s="50">
        <v>121</v>
      </c>
    </row>
    <row r="215" spans="1:16" s="49" customFormat="1" x14ac:dyDescent="0.2">
      <c r="A215" s="28" t="s">
        <v>22</v>
      </c>
      <c r="B215" s="35">
        <v>2012</v>
      </c>
      <c r="C215" s="49">
        <v>8</v>
      </c>
      <c r="D215" s="49">
        <v>1</v>
      </c>
      <c r="E215" s="50">
        <v>0</v>
      </c>
      <c r="F215" s="50">
        <v>0</v>
      </c>
      <c r="G215" s="50">
        <v>0</v>
      </c>
      <c r="H215" s="50">
        <v>0</v>
      </c>
      <c r="I215" s="50">
        <v>2.5</v>
      </c>
      <c r="J215" s="51">
        <v>812.95699999999999</v>
      </c>
      <c r="K215" s="51">
        <v>0</v>
      </c>
      <c r="L215" s="50">
        <v>34</v>
      </c>
    </row>
    <row r="216" spans="1:16" s="21" customFormat="1" x14ac:dyDescent="0.2">
      <c r="A216" s="36" t="s">
        <v>22</v>
      </c>
      <c r="B216" s="32">
        <v>2013</v>
      </c>
      <c r="C216" s="21">
        <v>15</v>
      </c>
      <c r="D216" s="21">
        <v>1</v>
      </c>
      <c r="E216" s="33">
        <v>1</v>
      </c>
      <c r="F216" s="33">
        <v>2</v>
      </c>
      <c r="G216" s="33">
        <v>2</v>
      </c>
      <c r="H216" s="33">
        <v>0</v>
      </c>
      <c r="I216" s="33">
        <v>2</v>
      </c>
      <c r="J216" s="63">
        <v>1006.9589999999999</v>
      </c>
      <c r="K216" s="34">
        <v>0</v>
      </c>
      <c r="L216" s="33">
        <v>65</v>
      </c>
    </row>
    <row r="217" spans="1:16" x14ac:dyDescent="0.2">
      <c r="A217" s="28" t="s">
        <v>87</v>
      </c>
      <c r="B217" s="35">
        <v>2000</v>
      </c>
      <c r="C217" s="19">
        <v>0</v>
      </c>
      <c r="D217" s="19">
        <v>0</v>
      </c>
      <c r="E217" s="26" t="s">
        <v>6</v>
      </c>
      <c r="F217" s="26">
        <v>0</v>
      </c>
      <c r="G217" s="26" t="s">
        <v>6</v>
      </c>
      <c r="H217" s="26">
        <v>0</v>
      </c>
      <c r="I217" s="26" t="s">
        <v>6</v>
      </c>
      <c r="J217" s="27" t="s">
        <v>6</v>
      </c>
      <c r="K217" s="27" t="s">
        <v>6</v>
      </c>
      <c r="L217" s="26" t="s">
        <v>6</v>
      </c>
      <c r="P217" s="49"/>
    </row>
    <row r="218" spans="1:16" x14ac:dyDescent="0.2">
      <c r="A218" s="28" t="s">
        <v>87</v>
      </c>
      <c r="B218" s="35">
        <v>2001</v>
      </c>
      <c r="C218" s="19">
        <v>0</v>
      </c>
      <c r="D218" s="19">
        <v>0</v>
      </c>
      <c r="E218" s="26" t="s">
        <v>6</v>
      </c>
      <c r="F218" s="26">
        <v>0</v>
      </c>
      <c r="G218" s="26" t="s">
        <v>6</v>
      </c>
      <c r="H218" s="26">
        <v>0</v>
      </c>
      <c r="I218" s="26" t="s">
        <v>6</v>
      </c>
      <c r="J218" s="27" t="s">
        <v>6</v>
      </c>
      <c r="K218" s="27" t="s">
        <v>6</v>
      </c>
      <c r="L218" s="26" t="s">
        <v>6</v>
      </c>
      <c r="P218" s="49"/>
    </row>
    <row r="219" spans="1:16" x14ac:dyDescent="0.2">
      <c r="A219" s="28" t="s">
        <v>87</v>
      </c>
      <c r="B219" s="35">
        <v>2002</v>
      </c>
      <c r="C219" s="19">
        <v>1</v>
      </c>
      <c r="D219" s="19">
        <v>0</v>
      </c>
      <c r="E219" s="26" t="s">
        <v>6</v>
      </c>
      <c r="F219" s="26">
        <v>0</v>
      </c>
      <c r="G219" s="26" t="s">
        <v>6</v>
      </c>
      <c r="H219" s="26">
        <v>0</v>
      </c>
      <c r="I219" s="26" t="s">
        <v>6</v>
      </c>
      <c r="J219" s="27" t="s">
        <v>6</v>
      </c>
      <c r="K219" s="27" t="s">
        <v>6</v>
      </c>
      <c r="L219" s="26" t="s">
        <v>6</v>
      </c>
      <c r="P219" s="49"/>
    </row>
    <row r="220" spans="1:16" x14ac:dyDescent="0.2">
      <c r="A220" s="28" t="s">
        <v>87</v>
      </c>
      <c r="B220" s="35">
        <v>2003</v>
      </c>
      <c r="C220" s="19">
        <v>5</v>
      </c>
      <c r="D220" s="19">
        <v>2</v>
      </c>
      <c r="E220" s="26" t="s">
        <v>6</v>
      </c>
      <c r="F220" s="26">
        <v>1</v>
      </c>
      <c r="G220" s="26" t="s">
        <v>6</v>
      </c>
      <c r="H220" s="26">
        <v>0</v>
      </c>
      <c r="I220" s="26" t="s">
        <v>6</v>
      </c>
      <c r="J220" s="27" t="s">
        <v>6</v>
      </c>
      <c r="K220" s="27" t="s">
        <v>6</v>
      </c>
      <c r="L220" s="26" t="s">
        <v>6</v>
      </c>
      <c r="P220" s="49"/>
    </row>
    <row r="221" spans="1:16" x14ac:dyDescent="0.2">
      <c r="A221" s="28" t="s">
        <v>87</v>
      </c>
      <c r="B221" s="25">
        <v>2004</v>
      </c>
      <c r="C221" s="19">
        <v>4</v>
      </c>
      <c r="D221" s="19">
        <v>4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7">
        <v>0</v>
      </c>
      <c r="K221" s="27">
        <v>0</v>
      </c>
      <c r="L221" s="26" t="s">
        <v>6</v>
      </c>
      <c r="P221" s="49"/>
    </row>
    <row r="222" spans="1:16" x14ac:dyDescent="0.2">
      <c r="A222" s="28" t="s">
        <v>87</v>
      </c>
      <c r="B222" s="25">
        <v>2005</v>
      </c>
      <c r="C222" s="19">
        <v>5</v>
      </c>
      <c r="D222" s="19">
        <v>2</v>
      </c>
      <c r="E222" s="26">
        <v>0</v>
      </c>
      <c r="F222" s="26">
        <v>1</v>
      </c>
      <c r="G222" s="26">
        <v>0</v>
      </c>
      <c r="H222" s="26">
        <v>1</v>
      </c>
      <c r="I222" s="26">
        <v>0</v>
      </c>
      <c r="J222" s="27">
        <v>0</v>
      </c>
      <c r="K222" s="27">
        <v>0</v>
      </c>
      <c r="L222" s="26" t="s">
        <v>6</v>
      </c>
      <c r="P222" s="49"/>
    </row>
    <row r="223" spans="1:16" x14ac:dyDescent="0.2">
      <c r="A223" s="28" t="s">
        <v>87</v>
      </c>
      <c r="B223" s="25">
        <v>2006</v>
      </c>
      <c r="C223" s="19">
        <v>11</v>
      </c>
      <c r="D223" s="19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2</v>
      </c>
      <c r="J223" s="27">
        <v>166</v>
      </c>
      <c r="K223" s="27">
        <v>0</v>
      </c>
      <c r="L223" s="26" t="s">
        <v>6</v>
      </c>
      <c r="P223" s="49"/>
    </row>
    <row r="224" spans="1:16" x14ac:dyDescent="0.2">
      <c r="A224" s="28" t="s">
        <v>23</v>
      </c>
      <c r="B224" s="35">
        <v>2007</v>
      </c>
      <c r="C224" s="19">
        <v>9</v>
      </c>
      <c r="D224" s="19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2</v>
      </c>
      <c r="J224" s="27">
        <v>219</v>
      </c>
      <c r="K224" s="27">
        <v>0</v>
      </c>
      <c r="L224" s="26" t="s">
        <v>6</v>
      </c>
      <c r="P224" s="49"/>
    </row>
    <row r="225" spans="1:16" x14ac:dyDescent="0.2">
      <c r="A225" s="28" t="s">
        <v>23</v>
      </c>
      <c r="B225" s="35">
        <v>2008</v>
      </c>
      <c r="C225" s="19">
        <v>5</v>
      </c>
      <c r="D225" s="19">
        <v>2</v>
      </c>
      <c r="E225" s="26">
        <v>0</v>
      </c>
      <c r="F225" s="26">
        <v>0</v>
      </c>
      <c r="G225" s="26">
        <v>0</v>
      </c>
      <c r="H225" s="26">
        <v>0</v>
      </c>
      <c r="I225" s="26">
        <v>2</v>
      </c>
      <c r="J225" s="27">
        <v>254</v>
      </c>
      <c r="K225" s="27">
        <v>0</v>
      </c>
      <c r="L225" s="26" t="s">
        <v>6</v>
      </c>
      <c r="P225" s="49"/>
    </row>
    <row r="226" spans="1:16" x14ac:dyDescent="0.2">
      <c r="A226" s="28" t="s">
        <v>23</v>
      </c>
      <c r="B226" s="25">
        <v>2009</v>
      </c>
      <c r="C226" s="19">
        <v>0</v>
      </c>
      <c r="D226" s="19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4</v>
      </c>
      <c r="J226" s="27">
        <v>0</v>
      </c>
      <c r="K226" s="27">
        <v>0</v>
      </c>
      <c r="L226" s="26" t="s">
        <v>6</v>
      </c>
      <c r="P226" s="49"/>
    </row>
    <row r="227" spans="1:16" x14ac:dyDescent="0.2">
      <c r="A227" s="28" t="s">
        <v>23</v>
      </c>
      <c r="B227" s="35">
        <v>2010</v>
      </c>
      <c r="C227" s="19">
        <v>3</v>
      </c>
      <c r="D227" s="19">
        <v>1</v>
      </c>
      <c r="E227" s="26">
        <v>0</v>
      </c>
      <c r="F227" s="26">
        <v>0</v>
      </c>
      <c r="G227" s="26">
        <v>0</v>
      </c>
      <c r="H227" s="26">
        <v>0</v>
      </c>
      <c r="I227" s="26">
        <v>1</v>
      </c>
      <c r="J227" s="27">
        <v>0</v>
      </c>
      <c r="K227" s="27">
        <v>0</v>
      </c>
      <c r="L227" s="26">
        <v>25</v>
      </c>
      <c r="P227" s="49"/>
    </row>
    <row r="228" spans="1:16" s="49" customFormat="1" x14ac:dyDescent="0.2">
      <c r="A228" s="28" t="s">
        <v>23</v>
      </c>
      <c r="B228" s="35">
        <v>2011</v>
      </c>
      <c r="C228" s="49">
        <v>2</v>
      </c>
      <c r="D228" s="49">
        <v>1</v>
      </c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51">
        <v>408.35</v>
      </c>
      <c r="K228" s="51">
        <v>0</v>
      </c>
      <c r="L228" s="50">
        <v>73</v>
      </c>
    </row>
    <row r="229" spans="1:16" s="49" customFormat="1" x14ac:dyDescent="0.2">
      <c r="A229" s="28" t="s">
        <v>23</v>
      </c>
      <c r="B229" s="35">
        <v>2012</v>
      </c>
      <c r="C229" s="49">
        <v>12</v>
      </c>
      <c r="D229" s="49">
        <v>1</v>
      </c>
      <c r="E229" s="50">
        <v>0</v>
      </c>
      <c r="F229" s="50">
        <v>0</v>
      </c>
      <c r="G229" s="50">
        <v>0</v>
      </c>
      <c r="H229" s="50">
        <v>0</v>
      </c>
      <c r="I229" s="50">
        <v>1</v>
      </c>
      <c r="J229" s="51">
        <v>269.39100000000002</v>
      </c>
      <c r="K229" s="51">
        <v>0</v>
      </c>
      <c r="L229" s="50">
        <v>74</v>
      </c>
    </row>
    <row r="230" spans="1:16" s="21" customFormat="1" x14ac:dyDescent="0.2">
      <c r="A230" s="36" t="s">
        <v>23</v>
      </c>
      <c r="B230" s="32">
        <v>2013</v>
      </c>
      <c r="C230" s="21">
        <v>7</v>
      </c>
      <c r="D230" s="21">
        <v>5</v>
      </c>
      <c r="E230" s="33">
        <v>0</v>
      </c>
      <c r="F230" s="33">
        <v>0</v>
      </c>
      <c r="G230" s="33">
        <v>0</v>
      </c>
      <c r="H230" s="33">
        <v>0</v>
      </c>
      <c r="I230" s="33">
        <v>0.2</v>
      </c>
      <c r="J230" s="63">
        <v>463.11900000000003</v>
      </c>
      <c r="K230" s="34">
        <v>0</v>
      </c>
      <c r="L230" s="33">
        <v>195</v>
      </c>
    </row>
    <row r="231" spans="1:16" x14ac:dyDescent="0.2">
      <c r="A231" s="44" t="s">
        <v>24</v>
      </c>
      <c r="B231" s="35">
        <v>2000</v>
      </c>
      <c r="C231" s="19">
        <v>15</v>
      </c>
      <c r="D231" s="19">
        <v>9</v>
      </c>
      <c r="E231" s="26" t="s">
        <v>6</v>
      </c>
      <c r="F231" s="26">
        <v>1</v>
      </c>
      <c r="G231" s="26" t="s">
        <v>6</v>
      </c>
      <c r="H231" s="26">
        <v>1</v>
      </c>
      <c r="I231" s="26" t="s">
        <v>6</v>
      </c>
      <c r="J231" s="27" t="s">
        <v>6</v>
      </c>
      <c r="K231" s="27" t="s">
        <v>6</v>
      </c>
      <c r="L231" s="26" t="s">
        <v>6</v>
      </c>
      <c r="P231" s="49"/>
    </row>
    <row r="232" spans="1:16" x14ac:dyDescent="0.2">
      <c r="A232" s="44" t="s">
        <v>24</v>
      </c>
      <c r="B232" s="35">
        <v>2001</v>
      </c>
      <c r="C232" s="19">
        <v>27</v>
      </c>
      <c r="D232" s="19">
        <v>8</v>
      </c>
      <c r="E232" s="26" t="s">
        <v>6</v>
      </c>
      <c r="F232" s="26">
        <v>3</v>
      </c>
      <c r="G232" s="26" t="s">
        <v>6</v>
      </c>
      <c r="H232" s="26">
        <v>1</v>
      </c>
      <c r="I232" s="26" t="s">
        <v>6</v>
      </c>
      <c r="J232" s="27" t="s">
        <v>6</v>
      </c>
      <c r="K232" s="27" t="s">
        <v>6</v>
      </c>
      <c r="L232" s="26" t="s">
        <v>6</v>
      </c>
      <c r="P232" s="49"/>
    </row>
    <row r="233" spans="1:16" x14ac:dyDescent="0.2">
      <c r="A233" s="44" t="s">
        <v>24</v>
      </c>
      <c r="B233" s="35">
        <v>2002</v>
      </c>
      <c r="C233" s="19">
        <v>29</v>
      </c>
      <c r="D233" s="19">
        <v>14</v>
      </c>
      <c r="E233" s="26" t="s">
        <v>6</v>
      </c>
      <c r="F233" s="26">
        <v>4</v>
      </c>
      <c r="G233" s="26" t="s">
        <v>6</v>
      </c>
      <c r="H233" s="26">
        <v>1</v>
      </c>
      <c r="I233" s="26" t="s">
        <v>6</v>
      </c>
      <c r="J233" s="27" t="s">
        <v>6</v>
      </c>
      <c r="K233" s="27" t="s">
        <v>6</v>
      </c>
      <c r="L233" s="26" t="s">
        <v>6</v>
      </c>
      <c r="P233" s="49"/>
    </row>
    <row r="234" spans="1:16" x14ac:dyDescent="0.2">
      <c r="A234" s="44" t="s">
        <v>24</v>
      </c>
      <c r="B234" s="35">
        <v>2003</v>
      </c>
      <c r="C234" s="19">
        <v>36</v>
      </c>
      <c r="D234" s="19">
        <v>15</v>
      </c>
      <c r="E234" s="26" t="s">
        <v>6</v>
      </c>
      <c r="F234" s="26">
        <v>3</v>
      </c>
      <c r="G234" s="26" t="s">
        <v>6</v>
      </c>
      <c r="H234" s="26">
        <v>5</v>
      </c>
      <c r="I234" s="26" t="s">
        <v>6</v>
      </c>
      <c r="J234" s="27" t="s">
        <v>6</v>
      </c>
      <c r="K234" s="27" t="s">
        <v>6</v>
      </c>
      <c r="L234" s="26" t="s">
        <v>6</v>
      </c>
      <c r="P234" s="49"/>
    </row>
    <row r="235" spans="1:16" x14ac:dyDescent="0.2">
      <c r="A235" s="44" t="s">
        <v>24</v>
      </c>
      <c r="B235" s="25">
        <v>2004</v>
      </c>
      <c r="C235" s="19">
        <v>19</v>
      </c>
      <c r="D235" s="19">
        <v>15</v>
      </c>
      <c r="E235" s="26">
        <v>2</v>
      </c>
      <c r="F235" s="26">
        <v>6</v>
      </c>
      <c r="G235" s="26">
        <v>14</v>
      </c>
      <c r="H235" s="26">
        <v>0</v>
      </c>
      <c r="I235" s="26">
        <v>6.2</v>
      </c>
      <c r="J235" s="27">
        <v>3180</v>
      </c>
      <c r="K235" s="27">
        <v>1012</v>
      </c>
      <c r="L235" s="26" t="s">
        <v>6</v>
      </c>
      <c r="P235" s="49"/>
    </row>
    <row r="236" spans="1:16" x14ac:dyDescent="0.2">
      <c r="A236" s="44" t="s">
        <v>24</v>
      </c>
      <c r="B236" s="25">
        <v>2005</v>
      </c>
      <c r="C236" s="19">
        <v>44</v>
      </c>
      <c r="D236" s="19">
        <v>9</v>
      </c>
      <c r="E236" s="26">
        <v>3</v>
      </c>
      <c r="F236" s="26">
        <v>4</v>
      </c>
      <c r="G236" s="26">
        <v>15</v>
      </c>
      <c r="H236" s="26">
        <v>4</v>
      </c>
      <c r="I236" s="26">
        <v>9.6999999999999993</v>
      </c>
      <c r="J236" s="27">
        <v>3715</v>
      </c>
      <c r="K236" s="27">
        <v>796</v>
      </c>
      <c r="L236" s="26" t="s">
        <v>6</v>
      </c>
      <c r="P236" s="49"/>
    </row>
    <row r="237" spans="1:16" x14ac:dyDescent="0.2">
      <c r="A237" s="44" t="s">
        <v>24</v>
      </c>
      <c r="B237" s="25">
        <v>2006</v>
      </c>
      <c r="C237" s="19">
        <v>62</v>
      </c>
      <c r="D237" s="19">
        <v>12</v>
      </c>
      <c r="E237" s="26">
        <v>0</v>
      </c>
      <c r="F237" s="26">
        <v>7</v>
      </c>
      <c r="G237" s="26">
        <v>15</v>
      </c>
      <c r="H237" s="26">
        <v>2</v>
      </c>
      <c r="I237" s="26">
        <v>10.25</v>
      </c>
      <c r="J237" s="27">
        <v>4854</v>
      </c>
      <c r="K237" s="27">
        <v>1417</v>
      </c>
      <c r="L237" s="26" t="s">
        <v>6</v>
      </c>
      <c r="P237" s="49"/>
    </row>
    <row r="238" spans="1:16" x14ac:dyDescent="0.2">
      <c r="A238" s="44" t="s">
        <v>24</v>
      </c>
      <c r="B238" s="37">
        <v>2007</v>
      </c>
      <c r="C238" s="19">
        <v>50</v>
      </c>
      <c r="D238" s="19">
        <v>14</v>
      </c>
      <c r="E238" s="26">
        <v>1</v>
      </c>
      <c r="F238" s="26">
        <v>5</v>
      </c>
      <c r="G238" s="26">
        <v>14</v>
      </c>
      <c r="H238" s="26">
        <v>1</v>
      </c>
      <c r="I238" s="26">
        <v>11.2</v>
      </c>
      <c r="J238" s="27">
        <v>3397</v>
      </c>
      <c r="K238" s="27">
        <v>2205</v>
      </c>
      <c r="L238" s="26" t="s">
        <v>6</v>
      </c>
      <c r="P238" s="49"/>
    </row>
    <row r="239" spans="1:16" x14ac:dyDescent="0.2">
      <c r="A239" s="44" t="s">
        <v>24</v>
      </c>
      <c r="B239" s="37">
        <v>2008</v>
      </c>
      <c r="C239" s="19">
        <v>52</v>
      </c>
      <c r="D239" s="19">
        <v>26</v>
      </c>
      <c r="E239" s="26">
        <v>2</v>
      </c>
      <c r="F239" s="26">
        <v>11</v>
      </c>
      <c r="G239" s="26">
        <v>21</v>
      </c>
      <c r="H239" s="26">
        <v>4</v>
      </c>
      <c r="I239" s="26">
        <v>13.2</v>
      </c>
      <c r="J239" s="27">
        <v>5572</v>
      </c>
      <c r="K239" s="27">
        <v>896</v>
      </c>
      <c r="L239" s="26" t="s">
        <v>6</v>
      </c>
      <c r="P239" s="49"/>
    </row>
    <row r="240" spans="1:16" x14ac:dyDescent="0.2">
      <c r="A240" s="44" t="s">
        <v>24</v>
      </c>
      <c r="B240" s="37">
        <v>2009</v>
      </c>
      <c r="C240" s="19">
        <v>54</v>
      </c>
      <c r="D240" s="19">
        <v>17</v>
      </c>
      <c r="E240" s="26">
        <v>1</v>
      </c>
      <c r="F240" s="26">
        <v>4</v>
      </c>
      <c r="G240" s="26">
        <v>15</v>
      </c>
      <c r="H240" s="26">
        <v>2</v>
      </c>
      <c r="I240" s="26">
        <v>18.2</v>
      </c>
      <c r="J240" s="27">
        <v>6731</v>
      </c>
      <c r="K240" s="27">
        <v>1506</v>
      </c>
      <c r="L240" s="26" t="s">
        <v>6</v>
      </c>
      <c r="P240" s="49"/>
    </row>
    <row r="241" spans="1:16" x14ac:dyDescent="0.2">
      <c r="A241" s="44" t="s">
        <v>24</v>
      </c>
      <c r="B241" s="37">
        <v>2010</v>
      </c>
      <c r="C241" s="19">
        <v>69</v>
      </c>
      <c r="D241" s="19">
        <v>25</v>
      </c>
      <c r="E241" s="26">
        <v>2</v>
      </c>
      <c r="F241" s="26">
        <v>7</v>
      </c>
      <c r="G241" s="26">
        <v>17</v>
      </c>
      <c r="H241" s="26">
        <v>1</v>
      </c>
      <c r="I241" s="26">
        <v>15.2</v>
      </c>
      <c r="J241" s="27">
        <v>7508</v>
      </c>
      <c r="K241" s="27">
        <v>2806</v>
      </c>
      <c r="L241" s="26">
        <v>710</v>
      </c>
      <c r="P241" s="49"/>
    </row>
    <row r="242" spans="1:16" s="49" customFormat="1" x14ac:dyDescent="0.2">
      <c r="A242" s="44" t="s">
        <v>24</v>
      </c>
      <c r="B242" s="55">
        <v>2011</v>
      </c>
      <c r="C242" s="49">
        <v>66</v>
      </c>
      <c r="D242" s="49">
        <v>36</v>
      </c>
      <c r="E242" s="50">
        <v>3</v>
      </c>
      <c r="F242" s="50">
        <v>11</v>
      </c>
      <c r="G242" s="50">
        <v>29</v>
      </c>
      <c r="H242" s="50">
        <v>1</v>
      </c>
      <c r="I242" s="50">
        <v>13.2</v>
      </c>
      <c r="J242" s="51">
        <v>9782.7090000000007</v>
      </c>
      <c r="K242" s="51">
        <v>1087.9346600000001</v>
      </c>
      <c r="L242" s="50">
        <v>794</v>
      </c>
    </row>
    <row r="243" spans="1:16" s="49" customFormat="1" x14ac:dyDescent="0.2">
      <c r="A243" s="44" t="s">
        <v>24</v>
      </c>
      <c r="B243" s="55">
        <v>2012</v>
      </c>
      <c r="C243" s="49">
        <v>58</v>
      </c>
      <c r="D243" s="49">
        <v>25</v>
      </c>
      <c r="E243" s="50">
        <v>2</v>
      </c>
      <c r="F243" s="50">
        <v>17</v>
      </c>
      <c r="G243" s="50">
        <v>4</v>
      </c>
      <c r="H243" s="50">
        <v>1</v>
      </c>
      <c r="I243" s="50">
        <v>13.2</v>
      </c>
      <c r="J243" s="51">
        <v>1702.0029999999999</v>
      </c>
      <c r="K243" s="51">
        <v>179</v>
      </c>
      <c r="L243" s="50">
        <v>789</v>
      </c>
    </row>
    <row r="244" spans="1:16" s="21" customFormat="1" x14ac:dyDescent="0.2">
      <c r="A244" s="43" t="s">
        <v>24</v>
      </c>
      <c r="B244" s="32">
        <v>2013</v>
      </c>
      <c r="C244" s="21">
        <v>72</v>
      </c>
      <c r="D244" s="21">
        <v>15</v>
      </c>
      <c r="E244" s="21">
        <v>7</v>
      </c>
      <c r="F244" s="21">
        <v>10</v>
      </c>
      <c r="G244" s="21">
        <v>24</v>
      </c>
      <c r="H244" s="21">
        <v>2</v>
      </c>
      <c r="I244" s="21">
        <v>9.4</v>
      </c>
      <c r="J244" s="63">
        <v>7868.357</v>
      </c>
      <c r="K244" s="63">
        <v>953.36480000000006</v>
      </c>
      <c r="L244" s="63">
        <v>1087</v>
      </c>
    </row>
    <row r="245" spans="1:16" x14ac:dyDescent="0.2">
      <c r="A245" s="44"/>
      <c r="B245" s="46"/>
      <c r="E245" s="26"/>
      <c r="F245" s="26"/>
      <c r="G245" s="26"/>
      <c r="H245" s="26"/>
      <c r="I245" s="26"/>
      <c r="J245" s="27"/>
      <c r="K245" s="27"/>
      <c r="L245" s="26"/>
      <c r="P245" s="49"/>
    </row>
    <row r="246" spans="1:16" x14ac:dyDescent="0.2">
      <c r="A246" s="47" t="s">
        <v>25</v>
      </c>
      <c r="B246" s="37"/>
      <c r="E246" s="26"/>
      <c r="F246" s="26"/>
      <c r="G246" s="26"/>
      <c r="H246" s="26"/>
      <c r="I246" s="26"/>
      <c r="J246" s="27"/>
      <c r="K246" s="27"/>
      <c r="L246" s="26"/>
      <c r="P246" s="49"/>
    </row>
    <row r="247" spans="1:16" x14ac:dyDescent="0.2">
      <c r="A247" s="47"/>
      <c r="B247" s="37"/>
      <c r="E247" s="26"/>
      <c r="F247" s="26"/>
      <c r="G247" s="26"/>
      <c r="H247" s="26"/>
      <c r="I247" s="26"/>
      <c r="J247" s="27"/>
      <c r="K247" s="27"/>
      <c r="L247" s="26"/>
      <c r="P247" s="49"/>
    </row>
    <row r="248" spans="1:16" x14ac:dyDescent="0.2">
      <c r="A248" s="44" t="s">
        <v>25</v>
      </c>
      <c r="B248" s="35">
        <v>2000</v>
      </c>
      <c r="C248" s="19">
        <v>117</v>
      </c>
      <c r="D248" s="19">
        <v>55</v>
      </c>
      <c r="E248" s="26" t="s">
        <v>6</v>
      </c>
      <c r="F248" s="26">
        <v>11</v>
      </c>
      <c r="G248" s="26" t="s">
        <v>6</v>
      </c>
      <c r="H248" s="26">
        <v>2</v>
      </c>
      <c r="I248" s="26" t="s">
        <v>6</v>
      </c>
      <c r="J248" s="27" t="s">
        <v>6</v>
      </c>
      <c r="K248" s="27" t="s">
        <v>6</v>
      </c>
      <c r="L248" s="26" t="s">
        <v>6</v>
      </c>
      <c r="P248" s="49"/>
    </row>
    <row r="249" spans="1:16" x14ac:dyDescent="0.2">
      <c r="A249" s="44" t="s">
        <v>25</v>
      </c>
      <c r="B249" s="35">
        <v>2001</v>
      </c>
      <c r="C249" s="19">
        <v>167</v>
      </c>
      <c r="D249" s="19">
        <v>63</v>
      </c>
      <c r="E249" s="26" t="s">
        <v>6</v>
      </c>
      <c r="F249" s="26">
        <v>35</v>
      </c>
      <c r="G249" s="26" t="s">
        <v>6</v>
      </c>
      <c r="H249" s="26">
        <v>8</v>
      </c>
      <c r="I249" s="26" t="s">
        <v>6</v>
      </c>
      <c r="J249" s="27" t="s">
        <v>6</v>
      </c>
      <c r="K249" s="27" t="s">
        <v>6</v>
      </c>
      <c r="L249" s="26" t="s">
        <v>6</v>
      </c>
      <c r="P249" s="49"/>
    </row>
    <row r="250" spans="1:16" x14ac:dyDescent="0.2">
      <c r="A250" s="44" t="s">
        <v>25</v>
      </c>
      <c r="B250" s="35">
        <v>2002</v>
      </c>
      <c r="C250" s="19">
        <v>174</v>
      </c>
      <c r="D250" s="19">
        <v>79</v>
      </c>
      <c r="E250" s="26" t="s">
        <v>6</v>
      </c>
      <c r="F250" s="26">
        <v>28</v>
      </c>
      <c r="G250" s="26" t="s">
        <v>6</v>
      </c>
      <c r="H250" s="26">
        <v>4</v>
      </c>
      <c r="I250" s="26" t="s">
        <v>6</v>
      </c>
      <c r="J250" s="27" t="s">
        <v>6</v>
      </c>
      <c r="K250" s="27" t="s">
        <v>6</v>
      </c>
      <c r="L250" s="26" t="s">
        <v>6</v>
      </c>
      <c r="P250" s="49"/>
    </row>
    <row r="251" spans="1:16" x14ac:dyDescent="0.2">
      <c r="A251" s="44" t="s">
        <v>25</v>
      </c>
      <c r="B251" s="35">
        <v>2003</v>
      </c>
      <c r="C251" s="19">
        <v>206</v>
      </c>
      <c r="D251" s="19">
        <v>87</v>
      </c>
      <c r="E251" s="26" t="s">
        <v>6</v>
      </c>
      <c r="F251" s="26">
        <v>35</v>
      </c>
      <c r="G251" s="26" t="s">
        <v>6</v>
      </c>
      <c r="H251" s="26">
        <v>10</v>
      </c>
      <c r="I251" s="26" t="s">
        <v>6</v>
      </c>
      <c r="J251" s="27" t="s">
        <v>6</v>
      </c>
      <c r="K251" s="27" t="s">
        <v>6</v>
      </c>
      <c r="L251" s="26" t="s">
        <v>6</v>
      </c>
      <c r="P251" s="49"/>
    </row>
    <row r="252" spans="1:16" x14ac:dyDescent="0.2">
      <c r="A252" s="44" t="s">
        <v>25</v>
      </c>
      <c r="B252" s="39">
        <v>2004</v>
      </c>
      <c r="C252" s="19">
        <v>235</v>
      </c>
      <c r="D252" s="19">
        <v>108</v>
      </c>
      <c r="E252" s="26">
        <v>15</v>
      </c>
      <c r="F252" s="26">
        <v>45</v>
      </c>
      <c r="G252" s="26">
        <v>83</v>
      </c>
      <c r="H252" s="26">
        <v>7</v>
      </c>
      <c r="I252" s="26">
        <v>34.300000000000004</v>
      </c>
      <c r="J252" s="27">
        <v>26048</v>
      </c>
      <c r="K252" s="27">
        <v>9338</v>
      </c>
      <c r="L252" s="26" t="s">
        <v>6</v>
      </c>
      <c r="P252" s="49"/>
    </row>
    <row r="253" spans="1:16" x14ac:dyDescent="0.2">
      <c r="A253" s="44" t="s">
        <v>25</v>
      </c>
      <c r="B253" s="39">
        <v>2005</v>
      </c>
      <c r="C253" s="19">
        <v>281</v>
      </c>
      <c r="D253" s="19">
        <v>87</v>
      </c>
      <c r="E253" s="26">
        <v>31</v>
      </c>
      <c r="F253" s="26">
        <v>81</v>
      </c>
      <c r="G253" s="26">
        <v>95</v>
      </c>
      <c r="H253" s="26">
        <v>14</v>
      </c>
      <c r="I253" s="26">
        <v>48.699999999999996</v>
      </c>
      <c r="J253" s="27">
        <v>31915</v>
      </c>
      <c r="K253" s="27">
        <v>15796</v>
      </c>
      <c r="L253" s="26" t="s">
        <v>6</v>
      </c>
      <c r="P253" s="49"/>
    </row>
    <row r="254" spans="1:16" x14ac:dyDescent="0.2">
      <c r="A254" s="44" t="s">
        <v>25</v>
      </c>
      <c r="B254" s="39">
        <v>2006</v>
      </c>
      <c r="C254" s="19">
        <v>368</v>
      </c>
      <c r="D254" s="19">
        <v>113</v>
      </c>
      <c r="E254" s="26">
        <v>15</v>
      </c>
      <c r="F254" s="26">
        <v>115</v>
      </c>
      <c r="G254" s="26">
        <v>103</v>
      </c>
      <c r="H254" s="26">
        <v>16</v>
      </c>
      <c r="I254" s="26">
        <v>56.25</v>
      </c>
      <c r="J254" s="27">
        <v>28447</v>
      </c>
      <c r="K254" s="27">
        <v>29037</v>
      </c>
      <c r="L254" s="26" t="s">
        <v>6</v>
      </c>
      <c r="P254" s="49"/>
    </row>
    <row r="255" spans="1:16" x14ac:dyDescent="0.2">
      <c r="A255" s="44" t="s">
        <v>25</v>
      </c>
      <c r="B255" s="45">
        <v>2007</v>
      </c>
      <c r="C255" s="19">
        <v>358</v>
      </c>
      <c r="D255" s="19">
        <v>131</v>
      </c>
      <c r="E255" s="26">
        <v>13</v>
      </c>
      <c r="F255" s="26">
        <v>89</v>
      </c>
      <c r="G255" s="26">
        <v>101</v>
      </c>
      <c r="H255" s="26">
        <v>9</v>
      </c>
      <c r="I255" s="26">
        <v>58.150000000000006</v>
      </c>
      <c r="J255" s="27">
        <v>34364</v>
      </c>
      <c r="K255" s="27">
        <v>37835</v>
      </c>
      <c r="L255" s="26" t="s">
        <v>6</v>
      </c>
      <c r="P255" s="49"/>
    </row>
    <row r="256" spans="1:16" x14ac:dyDescent="0.2">
      <c r="A256" s="44" t="s">
        <v>25</v>
      </c>
      <c r="B256" s="45">
        <v>2008</v>
      </c>
      <c r="C256" s="19">
        <v>296</v>
      </c>
      <c r="D256" s="19">
        <v>128</v>
      </c>
      <c r="E256" s="26">
        <v>11</v>
      </c>
      <c r="F256" s="26">
        <v>90</v>
      </c>
      <c r="G256" s="26">
        <v>106</v>
      </c>
      <c r="H256" s="26">
        <v>12</v>
      </c>
      <c r="I256" s="26">
        <v>54.17</v>
      </c>
      <c r="J256" s="27">
        <v>38924</v>
      </c>
      <c r="K256" s="27">
        <v>82551</v>
      </c>
      <c r="L256" s="26" t="s">
        <v>6</v>
      </c>
      <c r="P256" s="49"/>
    </row>
    <row r="257" spans="1:24" x14ac:dyDescent="0.2">
      <c r="A257" s="44" t="s">
        <v>25</v>
      </c>
      <c r="B257" s="45">
        <v>2009</v>
      </c>
      <c r="C257" s="19">
        <v>291</v>
      </c>
      <c r="D257" s="19">
        <v>129</v>
      </c>
      <c r="E257" s="26">
        <v>16</v>
      </c>
      <c r="F257" s="26">
        <v>74</v>
      </c>
      <c r="G257" s="26">
        <v>107</v>
      </c>
      <c r="H257" s="26">
        <v>8</v>
      </c>
      <c r="I257" s="26">
        <v>66.210000000000008</v>
      </c>
      <c r="J257" s="27">
        <v>46387</v>
      </c>
      <c r="K257" s="27">
        <v>83083</v>
      </c>
      <c r="L257" s="26" t="s">
        <v>6</v>
      </c>
      <c r="P257" s="49"/>
    </row>
    <row r="258" spans="1:24" x14ac:dyDescent="0.2">
      <c r="A258" s="44" t="s">
        <v>25</v>
      </c>
      <c r="B258" s="45">
        <v>2010</v>
      </c>
      <c r="C258" s="19">
        <v>328</v>
      </c>
      <c r="D258" s="19">
        <v>122</v>
      </c>
      <c r="E258" s="26">
        <v>13</v>
      </c>
      <c r="F258" s="26">
        <v>103</v>
      </c>
      <c r="G258" s="26">
        <v>127</v>
      </c>
      <c r="H258" s="26">
        <v>11</v>
      </c>
      <c r="I258" s="26">
        <v>67.75</v>
      </c>
      <c r="J258" s="27">
        <v>42123</v>
      </c>
      <c r="K258" s="27">
        <v>110401</v>
      </c>
      <c r="L258" s="26">
        <v>2737</v>
      </c>
      <c r="P258" s="49"/>
    </row>
    <row r="259" spans="1:24" s="49" customFormat="1" x14ac:dyDescent="0.2">
      <c r="A259" s="44" t="s">
        <v>25</v>
      </c>
      <c r="B259" s="46">
        <v>2011</v>
      </c>
      <c r="C259" s="49">
        <v>365</v>
      </c>
      <c r="D259" s="49">
        <v>171</v>
      </c>
      <c r="E259" s="50">
        <v>45</v>
      </c>
      <c r="F259" s="50">
        <v>107</v>
      </c>
      <c r="G259" s="50">
        <v>169</v>
      </c>
      <c r="H259" s="50">
        <v>8</v>
      </c>
      <c r="I259" s="50">
        <v>66.7</v>
      </c>
      <c r="J259" s="51">
        <v>46103.630820000006</v>
      </c>
      <c r="K259" s="51">
        <v>67590.635470000008</v>
      </c>
      <c r="L259" s="50">
        <v>2959</v>
      </c>
    </row>
    <row r="260" spans="1:24" s="49" customFormat="1" x14ac:dyDescent="0.2">
      <c r="A260" s="44" t="s">
        <v>25</v>
      </c>
      <c r="B260" s="46">
        <v>2012</v>
      </c>
      <c r="C260" s="49">
        <v>438</v>
      </c>
      <c r="D260" s="49">
        <v>175</v>
      </c>
      <c r="E260" s="50">
        <v>37</v>
      </c>
      <c r="F260" s="50">
        <v>108</v>
      </c>
      <c r="G260" s="50">
        <v>225</v>
      </c>
      <c r="H260" s="50">
        <v>18</v>
      </c>
      <c r="I260" s="50">
        <v>84.75</v>
      </c>
      <c r="J260" s="51">
        <v>39965.327870000001</v>
      </c>
      <c r="K260" s="51">
        <v>88697</v>
      </c>
      <c r="L260" s="50">
        <v>3241</v>
      </c>
    </row>
    <row r="261" spans="1:24" s="21" customFormat="1" x14ac:dyDescent="0.2">
      <c r="A261" s="43" t="s">
        <v>25</v>
      </c>
      <c r="B261" s="65">
        <v>2013</v>
      </c>
      <c r="C261" s="21">
        <v>484</v>
      </c>
      <c r="D261" s="21">
        <v>198</v>
      </c>
      <c r="E261" s="21">
        <v>47</v>
      </c>
      <c r="F261" s="21">
        <v>120</v>
      </c>
      <c r="G261" s="21">
        <v>280</v>
      </c>
      <c r="H261" s="21">
        <v>15</v>
      </c>
      <c r="I261" s="21">
        <v>85.65</v>
      </c>
      <c r="J261" s="63">
        <v>58742.10557</v>
      </c>
      <c r="K261" s="63">
        <v>117152.76</v>
      </c>
      <c r="L261" s="63">
        <v>3332</v>
      </c>
    </row>
    <row r="262" spans="1:24" x14ac:dyDescent="0.2">
      <c r="A262" s="48"/>
      <c r="B262" s="37"/>
    </row>
    <row r="263" spans="1:24" x14ac:dyDescent="0.2">
      <c r="A263" s="41" t="s">
        <v>88</v>
      </c>
      <c r="B263" s="37"/>
    </row>
    <row r="264" spans="1:24" x14ac:dyDescent="0.2">
      <c r="A264" s="41" t="s">
        <v>102</v>
      </c>
      <c r="B264" s="37"/>
    </row>
    <row r="265" spans="1:24" x14ac:dyDescent="0.2">
      <c r="A265" s="48" t="s">
        <v>89</v>
      </c>
      <c r="B265" s="37"/>
    </row>
    <row r="266" spans="1:24" x14ac:dyDescent="0.2">
      <c r="A266" s="48" t="s">
        <v>90</v>
      </c>
      <c r="B266" s="37"/>
    </row>
    <row r="267" spans="1:24" x14ac:dyDescent="0.2">
      <c r="A267" s="48" t="s">
        <v>91</v>
      </c>
      <c r="B267" s="37"/>
    </row>
    <row r="268" spans="1:24" x14ac:dyDescent="0.2">
      <c r="A268" s="48" t="s">
        <v>92</v>
      </c>
      <c r="B268" s="37"/>
    </row>
    <row r="269" spans="1:24" x14ac:dyDescent="0.2">
      <c r="B269" s="37"/>
    </row>
    <row r="270" spans="1:24" x14ac:dyDescent="0.2">
      <c r="A270" s="48" t="s">
        <v>93</v>
      </c>
      <c r="B270" s="37"/>
    </row>
    <row r="271" spans="1:24" ht="15" x14ac:dyDescent="0.25">
      <c r="A271" s="48" t="s">
        <v>94</v>
      </c>
      <c r="B271" s="37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:24" ht="15" x14ac:dyDescent="0.25">
      <c r="A272" s="48" t="s">
        <v>95</v>
      </c>
      <c r="B272" s="37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ht="15" x14ac:dyDescent="0.25">
      <c r="A273" s="48" t="s">
        <v>96</v>
      </c>
      <c r="B273" s="37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:24" ht="11.25" customHeight="1" x14ac:dyDescent="0.25">
      <c r="A274" s="48"/>
      <c r="B274" s="37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:24" ht="15" x14ac:dyDescent="0.25">
      <c r="A275" s="48"/>
      <c r="B275" s="37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ht="15" x14ac:dyDescent="0.25">
      <c r="A276" s="48"/>
      <c r="B276" s="37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:24" ht="15" x14ac:dyDescent="0.25">
      <c r="A277" s="48"/>
      <c r="B277" s="3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ht="15" x14ac:dyDescent="0.25">
      <c r="A278" s="48"/>
      <c r="B278" s="37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:24" ht="15" x14ac:dyDescent="0.25">
      <c r="A279" s="48"/>
      <c r="B279" s="37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ht="11.25" customHeight="1" x14ac:dyDescent="0.25">
      <c r="A280" s="48"/>
      <c r="B280" s="37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:24" ht="15" x14ac:dyDescent="0.25">
      <c r="A281" s="48"/>
      <c r="B281" s="37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:24" ht="15" x14ac:dyDescent="0.25"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:24" ht="15" x14ac:dyDescent="0.25"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ht="15" x14ac:dyDescent="0.25"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:24" ht="15" x14ac:dyDescent="0.25"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:24" ht="11.25" customHeight="1" x14ac:dyDescent="0.25"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ht="15" x14ac:dyDescent="0.25"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:24" ht="15" x14ac:dyDescent="0.25"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0:24" ht="15" x14ac:dyDescent="0.25"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0:24" ht="15" x14ac:dyDescent="0.25"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0:24" ht="15" x14ac:dyDescent="0.25"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0:24" ht="11.25" customHeight="1" x14ac:dyDescent="0.25"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0:24" ht="15" x14ac:dyDescent="0.25"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0:24" ht="15" x14ac:dyDescent="0.25"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0:24" ht="15" x14ac:dyDescent="0.25"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0:24" ht="15" x14ac:dyDescent="0.25"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0:24" ht="15" x14ac:dyDescent="0.25"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0:24" ht="11.25" customHeight="1" x14ac:dyDescent="0.25"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0:24" ht="15" x14ac:dyDescent="0.25"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0:24" ht="15" x14ac:dyDescent="0.25"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0:24" ht="15" x14ac:dyDescent="0.25"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0:24" ht="15" x14ac:dyDescent="0.25"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0:24" ht="15" x14ac:dyDescent="0.25"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10:24" ht="11.25" customHeight="1" x14ac:dyDescent="0.25"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0:25" ht="15" x14ac:dyDescent="0.25"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0:25" ht="15" x14ac:dyDescent="0.25"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0:25" ht="15" x14ac:dyDescent="0.25"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0:25" ht="15" x14ac:dyDescent="0.25"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0:25" ht="15" x14ac:dyDescent="0.25"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0:25" ht="15" x14ac:dyDescent="0.25"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0:25" ht="15" x14ac:dyDescent="0.25"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0:25" ht="11.25" customHeight="1" x14ac:dyDescent="0.25"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0:25" ht="15" x14ac:dyDescent="0.25"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0:25" ht="15" x14ac:dyDescent="0.25"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0:25" ht="15" x14ac:dyDescent="0.25"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0:25" ht="15" x14ac:dyDescent="0.25"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0:25" ht="15" x14ac:dyDescent="0.25"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0:25" ht="15" customHeight="1" x14ac:dyDescent="0.25"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</row>
    <row r="319" spans="10:25" ht="15" x14ac:dyDescent="0.25"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</row>
    <row r="320" spans="10:25" ht="15" x14ac:dyDescent="0.25"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</row>
    <row r="321" spans="10:24" ht="15" x14ac:dyDescent="0.25"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0:24" ht="15" x14ac:dyDescent="0.25"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10:24" ht="15" x14ac:dyDescent="0.25"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10:24" ht="11.25" customHeight="1" x14ac:dyDescent="0.25"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0:24" ht="15" x14ac:dyDescent="0.25"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10:24" ht="15" x14ac:dyDescent="0.25"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10:24" ht="15" x14ac:dyDescent="0.25"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0:24" ht="15" x14ac:dyDescent="0.25"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10:24" ht="15" x14ac:dyDescent="0.25"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10:24" ht="11.25" customHeight="1" x14ac:dyDescent="0.25"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0:24" ht="15" x14ac:dyDescent="0.25"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0:24" ht="15" x14ac:dyDescent="0.25"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0:24" ht="15" x14ac:dyDescent="0.25"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0:24" ht="15" x14ac:dyDescent="0.25"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0:24" ht="15" x14ac:dyDescent="0.25"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Generelle bemærkninger</vt:lpstr>
      <vt:lpstr>Rådata 2007-2013</vt:lpstr>
      <vt:lpstr>Institutionsdata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Hansen</dc:creator>
  <cp:lastModifiedBy>Daniel Hansen</cp:lastModifiedBy>
  <dcterms:created xsi:type="dcterms:W3CDTF">2014-01-14T14:22:31Z</dcterms:created>
  <dcterms:modified xsi:type="dcterms:W3CDTF">2014-06-03T09:36:47Z</dcterms:modified>
</cp:coreProperties>
</file>